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Kế hoạch truyền thông" sheetId="2" r:id="rId5"/>
    <sheet state="visible" name="Digital Marketing" sheetId="3" r:id="rId6"/>
    <sheet state="visible" name="PR" sheetId="4" r:id="rId7"/>
    <sheet state="visible" name="Competior" sheetId="5" r:id="rId8"/>
  </sheets>
  <definedNames/>
  <calcPr/>
  <extLst>
    <ext uri="GoogleSheetsCustomDataVersion2">
      <go:sheetsCustomData xmlns:go="http://customooxmlschemas.google.com/" r:id="rId9" roundtripDataChecksum="6TBnikzJbUl4u5deA3dPEcgFowqevbtUIQMDl195TsA="/>
    </ext>
  </extLst>
</workbook>
</file>

<file path=xl/sharedStrings.xml><?xml version="1.0" encoding="utf-8"?>
<sst xmlns="http://schemas.openxmlformats.org/spreadsheetml/2006/main" count="1009" uniqueCount="697">
  <si>
    <t>Mục Tiêu</t>
  </si>
  <si>
    <t xml:space="preserve">Mục tiêu Vận Hành </t>
  </si>
  <si>
    <t>Xây dựng đo lường chính xác hiệu quả của Marketing</t>
  </si>
  <si>
    <t xml:space="preserve">Mục Tiêu Thương Hiệu </t>
  </si>
  <si>
    <t xml:space="preserve">Triển khai lại cách kênh PR cũ và bổ xúc các kênh PR mới 
Đo lường các kênh PR mới và xem tính hiệu quả </t>
  </si>
  <si>
    <t>Ngân sách</t>
  </si>
  <si>
    <t>Hạng mục</t>
  </si>
  <si>
    <t>Tháng 7</t>
  </si>
  <si>
    <t xml:space="preserve">Tháng 8 </t>
  </si>
  <si>
    <t>Tháng 9</t>
  </si>
  <si>
    <t>Tổng Q3</t>
  </si>
  <si>
    <t>Digital Marketing</t>
  </si>
  <si>
    <t>Truyền thông Social media</t>
  </si>
  <si>
    <t>PR</t>
  </si>
  <si>
    <t>Roadmaps</t>
  </si>
  <si>
    <t>Tháng 7 - Tuần 1</t>
  </si>
  <si>
    <t>Tháng 7 - Tuần 2</t>
  </si>
  <si>
    <t>Tháng 7 - Tuần 3</t>
  </si>
  <si>
    <t>Tháng 7 - Tuần 4</t>
  </si>
  <si>
    <t>Tháng 8 - Tuần 1</t>
  </si>
  <si>
    <t>Tháng 8 - Tuần 2</t>
  </si>
  <si>
    <t>Tháng 8 - Tuần 3</t>
  </si>
  <si>
    <t>Tháng 8 - Tuần 4</t>
  </si>
  <si>
    <t>Tháng 9 - Tuần 1</t>
  </si>
  <si>
    <t>Tháng 9 - Tuần 2</t>
  </si>
  <si>
    <t>Tháng 9 - Tuần 3</t>
  </si>
  <si>
    <t>Tháng 9 - Tuần 4</t>
  </si>
  <si>
    <t>Đầu mục</t>
  </si>
  <si>
    <t>Hạng Mục</t>
  </si>
  <si>
    <t>Quý 3</t>
  </si>
  <si>
    <t>Competitor Research</t>
  </si>
  <si>
    <t>Xác định mục tiêu nghiên cứu, lập danh sách đối thủ</t>
  </si>
  <si>
    <t>Thu thập dữ liệu đối thủ trên Facebook, TikTok, Website</t>
  </si>
  <si>
    <t>Phân tích nội dung, thông điệp, ưu đãi, USP</t>
  </si>
  <si>
    <t>Tổng hợp và hoàn thiện Competitor Matrix</t>
  </si>
  <si>
    <t>So sánh điểm mạnh/yếu từng đối thủ</t>
  </si>
  <si>
    <t>Rút insight cạnh tranh</t>
  </si>
  <si>
    <t>Xác định cơ hội khác biệt cho Sala Garden</t>
  </si>
  <si>
    <t>Chốt định hướng cạnh tranh</t>
  </si>
  <si>
    <t>Ứng dụng insight vào content direction</t>
  </si>
  <si>
    <t>Ứng dụng insight vào ads direction</t>
  </si>
  <si>
    <t>Ứng dụng insight vào SEO direction</t>
  </si>
  <si>
    <t>Rà soát và cập nhật</t>
  </si>
  <si>
    <t>Market Research</t>
  </si>
  <si>
    <t>Xác định câu hỏi nghiên cứu thị trường</t>
  </si>
  <si>
    <t>Thu thập dữ liệu xu hướng, nhu cầu, hành vi</t>
  </si>
  <si>
    <t>Nghiên cứu từ khóa, review, pain point khách hàng</t>
  </si>
  <si>
    <t>Tổng hợp dữ liệu thị trường ban đầu</t>
  </si>
  <si>
    <t>Phân tích nhu cầu nổi bật</t>
  </si>
  <si>
    <t>Phân tích xu hướng nội dung và hành vi</t>
  </si>
  <si>
    <t>Xác định cơ hội thị trường</t>
  </si>
  <si>
    <t>Hoàn thiện Market Research Summary</t>
  </si>
  <si>
    <t>Ứng dụng insight vào kế hoạch nội dung</t>
  </si>
  <si>
    <t>Ứng dụng vào kế hoạch quảng cáo</t>
  </si>
  <si>
    <t>Ứng dụng vào kế hoạch SEO</t>
  </si>
  <si>
    <t>Đánh giá và tối ưu</t>
  </si>
  <si>
    <t>Tuần 1</t>
  </si>
  <si>
    <t>Tuần 2</t>
  </si>
  <si>
    <t>Tuần 3</t>
  </si>
  <si>
    <t>Tuần 4</t>
  </si>
  <si>
    <t>Buyer Persona</t>
  </si>
  <si>
    <t>Thu thập dữ liệu khách hàng hiện có</t>
  </si>
  <si>
    <t>Tổng hợp inbox, comment, review, data cũ</t>
  </si>
  <si>
    <t>Phân nhóm khách hàng theo hành vi và nhu cầu</t>
  </si>
  <si>
    <t>Xây persona sơ bộ</t>
  </si>
  <si>
    <t>Hoàn thiện 3–5 nhóm persona</t>
  </si>
  <si>
    <t>Phân tích pain point, insight từng nhóm</t>
  </si>
  <si>
    <t>Mapping persona với hành vi online</t>
  </si>
  <si>
    <t>Chốt Buyer Persona chính thức</t>
  </si>
  <si>
    <t>Ứng dụng persona vào content pillar</t>
  </si>
  <si>
    <t>Ứng dụng persona vào audience ads</t>
  </si>
  <si>
    <t>Ứng dụng persona vào SEO topic</t>
  </si>
  <si>
    <t>Review và cập nhật persona</t>
  </si>
  <si>
    <t>Digital ads</t>
  </si>
  <si>
    <t>Google ads</t>
  </si>
  <si>
    <t>Chuẩn bị tư liệu sáng tạo (hình ảnh/video), cài đặt hệ thống đo lường (Tracking)</t>
  </si>
  <si>
    <t>Chạy thử nghiệm (A/B Testing) mẫu quảng cáo và tệp đối tượng.</t>
  </si>
  <si>
    <t>Tối ưu hóa (Scale-up). Tập trung ngân sách vào kênh/mẫu quảng cáo hiệu quả nhất.</t>
  </si>
  <si>
    <t>Tổng kết, báo cáo và đề xuất cho giai đoạn tiếp theo.</t>
  </si>
  <si>
    <t xml:space="preserve">Facebook ads </t>
  </si>
  <si>
    <t>Tiktok ads</t>
  </si>
  <si>
    <t>Zalo Ads</t>
  </si>
  <si>
    <t>Owen Media</t>
  </si>
  <si>
    <t>Thông điệp Lan toả</t>
  </si>
  <si>
    <t>Vói tagline: 
"Mỗi người đều có một định nghĩa riêng về chữ hiếu"</t>
  </si>
  <si>
    <t>Thông điệp
"Không có một đáp án đúng cho chữ hiếu"</t>
  </si>
  <si>
    <t>"Điều quan trọng không phải định nghĩa chữ hiếu là gì, mà là mình đã làm gì cho cha mẹ"</t>
  </si>
  <si>
    <t>Truyền thông 2/9</t>
  </si>
  <si>
    <t xml:space="preserve">Brand cũ </t>
  </si>
  <si>
    <t>Hoạt đông truyền thông thương hiệu</t>
  </si>
  <si>
    <t xml:space="preserve">HOẠT ĐỘNG 1 Videos truyền thông: PHỎNG VẤN ĐƯỜNG PHỐ - CHUỖI VIDEO CHỮ HIẾU THEO TỪNG ĐỘ TUỔI </t>
  </si>
  <si>
    <t>HOẠT ĐỘNG 1: NHỮNG CÂU CHUYỆN CHỮ HIẾU</t>
  </si>
  <si>
    <t>HOẠT ĐỘNG 2: ĐIỀU CHA MẸ KHÔNG NÓI</t>
  </si>
  <si>
    <t>HOẠT ĐỘNG 4: VIDEO THƯƠNG HIỆU CUỐI CHIẾN DỊCH</t>
  </si>
  <si>
    <t>PR/Activation</t>
  </si>
  <si>
    <t>Tagline Tháng</t>
  </si>
  <si>
    <t>Thiết kế - Gửi phế duyệt toà nhà dán Thang máy toàn nhà</t>
  </si>
  <si>
    <t>Dán tại các chung cư</t>
  </si>
  <si>
    <t>HOẠT ĐỘNG 3: HOA ĐĂNG TRI ÂN</t>
  </si>
  <si>
    <t>Báo trí</t>
  </si>
  <si>
    <t>Đi báo về "vị thế" Của Sala garden. Lơi ích 10 năm và xu hướng khuân viên nghĩa trang cao cấp</t>
  </si>
  <si>
    <t>Sala Garden và hoạt động Vu lang</t>
  </si>
  <si>
    <t>SEO AIO</t>
  </si>
  <si>
    <t>Technical</t>
  </si>
  <si>
    <t xml:space="preserve">Tôi ưu hoá Website Chuẩn SEO/AEO/GEO.
Check theo check list của Ahref/ GSC </t>
  </si>
  <si>
    <t>Onpage SEO</t>
  </si>
  <si>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</si>
  <si>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</si>
  <si>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</si>
  <si>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</si>
  <si>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</si>
  <si>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</si>
  <si>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</si>
  <si>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</si>
  <si>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</si>
  <si>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</si>
  <si>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</si>
  <si>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r>
      <rPr>
        <rFont val="Times New Roman"/>
        <color rgb="FF000000"/>
        <sz val="9.0"/>
      </rPr>
      <t xml:space="preserve">Viết bài cho website. </t>
    </r>
    <r>
      <rPr>
        <rFont val="Times New Roman"/>
        <color rgb="FF1155CC"/>
        <sz val="9.0"/>
        <u/>
      </rPr>
      <t>SalaGarden.vn</t>
    </r>
    <r>
      <rPr>
        <rFont val="Times New Roman"/>
        <color rgb="FF000000"/>
        <sz val="9.0"/>
      </rPr>
      <t xml:space="preserve">  Số lượng 5</t>
    </r>
  </si>
  <si>
    <t>CRM</t>
  </si>
  <si>
    <t xml:space="preserve">Lấy báo cáo CRM GetFly </t>
  </si>
  <si>
    <t>Đưa ra số liệu từ trên các hệt thông API</t>
  </si>
  <si>
    <t>Push về sử dụng getfly về chăm sóc khác hàng</t>
  </si>
  <si>
    <t xml:space="preserve">( Process) Nội bộ </t>
  </si>
  <si>
    <t>Tổng hợp list đối thủ và thiệt lập File theo rõi</t>
  </si>
  <si>
    <t>Thu thập dữ liệu đối thủ trên Facebook, TikTok, Website
Phân tích nội dung, thông điệp, ưu đãi, USP</t>
  </si>
  <si>
    <t>Tổng hợp và hoàn thiện Competitor Matrix Chia sẻ cho nội bộ</t>
  </si>
  <si>
    <t>Tổng hợp dữ liệu thị trường ban đầu qua các kênh News/ google/ Social</t>
  </si>
  <si>
    <t xml:space="preserve">Overview Hoạt động </t>
  </si>
  <si>
    <t>KẾ HOẠCH TRUYỀN THÔNG VU LAN 2026</t>
  </si>
  <si>
    <t>BIG IDEA: HÀNH TRÌNH CỦA CHỮ HIẾU</t>
  </si>
  <si>
    <t>Thời gian: Tháng 7 - Tháng 8/2026
Mục tiêu: Branding thương hiệu Sala Garden</t>
  </si>
  <si>
    <r>
      <rPr>
        <rFont val="Times New Roman"/>
        <b/>
        <color theme="1"/>
        <sz val="12.0"/>
      </rPr>
      <t>Mục tiêu thương hiệu</t>
    </r>
    <r>
      <rPr>
        <rFont val="Times New Roman"/>
        <color theme="1"/>
        <sz val="12.0"/>
      </rPr>
      <t xml:space="preserve">
  - Gia tăng nhận diện thương hiệu Sala Garden.
  - Xây dựng hình ảnh Sala Garden là thương hiệu đồng hành cùng hành trình báo hiếu của mỗi gia đình.
  - Thay đổi góc nhìn về đất sinh phần: không phải chuẩn bị cho cái chết, mà là một cách thể hiện trách nhiệm và tình yêu với cha mẹ.</t>
    </r>
  </si>
  <si>
    <r>
      <rPr>
        <rFont val="Times New Roman"/>
        <b/>
        <color theme="1"/>
        <sz val="12.0"/>
      </rPr>
      <t>Mục tiêu truyền thông</t>
    </r>
    <r>
      <rPr>
        <rFont val="Times New Roman"/>
        <color theme="1"/>
        <sz val="12.0"/>
      </rPr>
      <t xml:space="preserve">
  - Tạo thảo luận xã hội về khái niệm "Chữ Hiếu".
  - Thu hút tương tác tự nhiên trên Fanpage, TikTok
  - Thu thập nhiều câu chuyện thật từ khách hàng, CBNV và cộng đồng.</t>
    </r>
  </si>
  <si>
    <t>Tranh luận → Đồng cảm → Thấu hiểu → Hành động</t>
  </si>
  <si>
    <t>Tháng</t>
  </si>
  <si>
    <t>Thông điệp truyền thông</t>
  </si>
  <si>
    <t>"Mỗi người đều có một định nghĩa riêng về chữ hiếu"</t>
  </si>
  <si>
    <t>↓</t>
  </si>
  <si>
    <t>Cuối tháng 7</t>
  </si>
  <si>
    <t>"Không có một đáp án đúng cho chữ hiếu"</t>
  </si>
  <si>
    <t>Tháng 8</t>
  </si>
  <si>
    <t>Giai đoạn</t>
  </si>
  <si>
    <t>Số lượng</t>
  </si>
  <si>
    <t>Đơn giá</t>
  </si>
  <si>
    <t>Chi Phí</t>
  </si>
  <si>
    <t>Giai đoạn 1</t>
  </si>
  <si>
    <t>Tiền mặt người tham gia</t>
  </si>
  <si>
    <t>25 người</t>
  </si>
  <si>
    <t>Ly giữ nhiệt Sala Garden - Tặng người tham gia</t>
  </si>
  <si>
    <t>25 ly</t>
  </si>
  <si>
    <t>Túi để ly giữ nhiệt</t>
  </si>
  <si>
    <t>25 cái</t>
  </si>
  <si>
    <t>Chi phí hỗ trợ quay phỏng vấn</t>
  </si>
  <si>
    <t>5 Tập</t>
  </si>
  <si>
    <t>TỔNG</t>
  </si>
  <si>
    <t>Giai đoạn 2</t>
  </si>
  <si>
    <t>Hỗ trợ quà cảm ơn khách hàng - giỏ trái cây</t>
  </si>
  <si>
    <t>26 cái</t>
  </si>
  <si>
    <t>Mâm cúng trái cây, hoa tươi, lễ phẩm</t>
  </si>
  <si>
    <t>Nhang, đèn, nến và vật phẩm phục vụ nghi lễ</t>
  </si>
  <si>
    <t>Hoa đăng và nến thả hồ (200 phần)</t>
  </si>
  <si>
    <t>Bàn lễ, trang trí khu vực tổ chức</t>
  </si>
  <si>
    <t>Nước uống phục vụ khách tham dự</t>
  </si>
  <si>
    <t>TỔNG CỘNG</t>
  </si>
  <si>
    <t>Chạy Facebook Ads video</t>
  </si>
  <si>
    <t>Tổng toàn bộ campain</t>
  </si>
  <si>
    <t>Chi tiết hoạt động</t>
  </si>
  <si>
    <t>GIAI ĐOẠN 1: HIỂU VỀ "CHỮ HIẾU"</t>
  </si>
  <si>
    <t>Thời gian: 01/07 - 31/07</t>
  </si>
  <si>
    <t>KẾ HOẠCH GIAI ĐOẠN 1</t>
  </si>
  <si>
    <t>STT</t>
  </si>
  <si>
    <t>Hoạt động</t>
  </si>
  <si>
    <t>Kênh triển khai</t>
  </si>
  <si>
    <t>Mục tiêu</t>
  </si>
  <si>
    <t>Phỏng vấn đường phố "Thế nào là chữ hiếu?"Chuỗi video Chữ hiếu theo từng độ tuổi</t>
  </si>
  <si>
    <t>TikTok, Fanpage, YouTube</t>
  </si>
  <si>
    <t>Tạo tranh luận</t>
  </si>
  <si>
    <t>Thay Avatar lan tỏa mùa Vu Lan</t>
  </si>
  <si>
    <t>Zalo cá nhân</t>
  </si>
  <si>
    <t>Tăng độ phủ nhận diện chiến dịch Vu Lan</t>
  </si>
  <si>
    <t>Thay Avatar và Cover Fanpage + Zalo</t>
  </si>
  <si>
    <t>Fanpage, Zalo OA</t>
  </si>
  <si>
    <t>Đồng bộ nhận diện truyền thông mùa Vu Lan</t>
  </si>
  <si>
    <t>Video tổng kết giai đoạn</t>
  </si>
  <si>
    <t>Tất cả kênh</t>
  </si>
  <si>
    <t>Chốt thông điệp "Mỗi người có một cách thể hiện chữ hiếu khác nhau" và chuyển tiếp sang giai đoạn 2</t>
  </si>
  <si>
    <t>HOẠT ĐỘNG 1: PHỎNG VẤN ĐƯỜNG PHỐ - CHUỖI VIDEO CHỮ HIẾU THEO TỪNG ĐỘ TUỔI</t>
  </si>
  <si>
    <t>Nội dung</t>
  </si>
  <si>
    <t>- Thực hiện phỏng vấn thực tế ngoài đường với nhiều nhóm tuổi khác nhau, cùng trả lời một câu hỏi: "Theo bạn, thế nào là chữ hiếu?"
- Từ đó tạo ra những góc nhìn khác biệt, thậm chí trái ngược nhau để khuyến khích cộng đồng thảo luận.
- Thông qua series, người xem sẽ nhận ra rằng: Chữ hiếu không có một đáp án chung cho tất cả mọi người.</t>
  </si>
  <si>
    <t>Tập</t>
  </si>
  <si>
    <t>Chủ đề</t>
  </si>
  <si>
    <t>Đối tượng</t>
  </si>
  <si>
    <t xml:space="preserve">Thông điệp </t>
  </si>
  <si>
    <t>Tập 1</t>
  </si>
  <si>
    <t>Chữ Hiếu Tuổi 18 - 22</t>
  </si>
  <si>
    <t>- Học sinh
- Sinh viên</t>
  </si>
  <si>
    <t>1. Theo em thế nào là chữ hiếu?
2. Học giỏi có phải là báo hiếu?
3. Nếu ba mẹ buồn vì điểm số thì sao?
4. Điều em muốn làm nhất cho ba mẹ là gì?</t>
  </si>
  <si>
    <t>Khi còn phụ thuộc vào cha mẹ, chữ hiếu là cố gắng trưởng thành.</t>
  </si>
  <si>
    <t>Tập 2</t>
  </si>
  <si>
    <t>Chữ Hiếu Tuổi 23 - 30</t>
  </si>
  <si>
    <t>- Người mới đi làm
- Nhân viên văn phòng
- Công nhân
- Người kinh doanh</t>
  </si>
  <si>
    <t>1. Có tiền gửi về cho ba mẹ có phải là hiếu?
2. Đi làm rồi có hiểu cha mẹ hơn không?
3. Điều đầu tiên bạn làm khi có lương là gì?</t>
  </si>
  <si>
    <t>Khi bắt đầu kiếm tiền, chữ hiếu là sự thấu hiểu.</t>
  </si>
  <si>
    <t>Tập 3</t>
  </si>
  <si>
    <t>Chữ Hiếu Tuổi 31 - 45</t>
  </si>
  <si>
    <t>- Người đã lập gia đình
- Người làm cha mẹ</t>
  </si>
  <si>
    <t>1. Khi có con rồi, bạn có hiểu cha mẹ mình hơn không?
2. Điều gì khiến bạn biết ơn cha mẹ nhất?
3. Điều gì khiến bạn thấy mình chưa làm đủ cho cha mẹ?</t>
  </si>
  <si>
    <t>Khi trở thành cha mẹ, chữ hiếu là sự đồng cảm.</t>
  </si>
  <si>
    <t>Tập 4</t>
  </si>
  <si>
    <t>Chữ Hiếu Tuổi 46 - 60</t>
  </si>
  <si>
    <t>- Người trung niên
- Người đang chăm sóc cha mẹ già</t>
  </si>
  <si>
    <t>1. Điều khiến bạn lo lắng nhất cho cha mẹ hiện nay là gì?
2. Theo bạn điều cha mẹ cần nhất là gì?
3. Nếu có thể quay lại 10 năm trước, bạn muốn làm gì cho cha mẹ?</t>
  </si>
  <si>
    <t>Khi cha mẹ già đi, chữ hiếu là sự hiện diện.</t>
  </si>
  <si>
    <t>Tập 5</t>
  </si>
  <si>
    <t>Chữ Hiếu Tuổi 60+</t>
  </si>
  <si>
    <t>- Người lớn tuổi
- Ông bà</t>
  </si>
  <si>
    <t>1. Điều ông bà mong muốn nhất ở con cháu là gì?
2. Ông bà có nghĩ con mình có hiếu không?
3. Theo ông bà, chữ hiếu là gì?</t>
  </si>
  <si>
    <t>Điều cha mẹ cần đôi khi không phải là tiền bạc.</t>
  </si>
  <si>
    <t>Tập 6</t>
  </si>
  <si>
    <t>Không Có Một Đáp Án Cho Chữ Hiếu</t>
  </si>
  <si>
    <t>Tổng hợp những câu trả lời nổi bật, trái chiều và xúc động nhất của 5 nhóm tuổi.</t>
  </si>
  <si>
    <t>- Người trẻ nói: học giỏi là hiếu.
- Người đi làm nói: kiếm tiền là hiếu.
- Người làm cha mẹ nói: thấu hiểu là hiếu.
- Người già nói: chỉ cần con cháu bình an.</t>
  </si>
  <si>
    <t>- Mỗi độ tuổi có một cách nhìn khác nhau về chữ hiếu.
- Không ai đúng hơn ai.
- Vì chữ hiếu không nằm ở một hành động cụ thể.
- Chữ hiếu là hành trình yêu thương cha mẹ theo cách tốt nhất mà mỗi người có thể làm ở từng giai đoạn cuộc đời.</t>
  </si>
  <si>
    <t>Kênh</t>
  </si>
  <si>
    <t>Hình thức</t>
  </si>
  <si>
    <t>Fanpage</t>
  </si>
  <si>
    <t>Video chính</t>
  </si>
  <si>
    <t>TikTok thương hiệu</t>
  </si>
  <si>
    <t>Video ngắn, 1 tập video chính sẽ chia nhiều phần nhỏ</t>
  </si>
  <si>
    <t>YouTube</t>
  </si>
  <si>
    <t>Video tổng hợp</t>
  </si>
  <si>
    <t>7 TikTok CBNV</t>
  </si>
  <si>
    <t>Mỗi kênh sẽ có 1 -2 video chia sẻ quan điểm cá nhân về "chữ hiếu"</t>
  </si>
  <si>
    <t>Thành tiền</t>
  </si>
  <si>
    <t>NGÂN SÁCH GIAI ĐOẠN 1</t>
  </si>
  <si>
    <t>HOẠT ĐỘNG 2:  THAY AVATAR - LAN TỎA MÙA VU LAN</t>
  </si>
  <si>
    <t>Phát động chương trình thay ảnh đại diện hưởng ứng mùa Vu Lan với khung ảnh nhận diện chủ đề "Hành Trình Của Chữ Hiếu" do Phòng Marketing thiết kế. Chương trình nhằm lan tỏa thông điệp Vu Lan và tạo sự đồng bộ hình ảnh trên các nền tảng mạng xã hội.</t>
  </si>
  <si>
    <t>Thời gian</t>
  </si>
  <si>
    <t>15/07/2026 - 31/08/2026</t>
  </si>
  <si>
    <t>Đối tượng tham gia</t>
  </si>
  <si>
    <t>Bắt buộc: Chuyên viên Kinh doanh, Chuyên viên Phát triển Khách hàng.
Khuyến khích: Toàn thể CBNV Công ty.</t>
  </si>
  <si>
    <t>Cách thực hiện</t>
  </si>
  <si>
    <t>Marketing thiết kế và cung cấp khung ảnh Vu Lan.
CBNV cập nhật ảnh đại diện Facebook, Zalo theo mẫu thống nhất.
Duy trì ảnh đại diện trong suốt thời gian diễn ra chiến dịch.</t>
  </si>
  <si>
    <t>Zalo cá nhân.</t>
  </si>
  <si>
    <t>- Tăng độ phủ nhận diện chiến dịch Vu Lan.
- Thể hiện sự đồng hành của toàn thể CBNV với chương trình.
- Lan tỏa thông điệp "Hành Trình Của Chữ Hiếu" đến khách hàng và cộng đồng.</t>
  </si>
  <si>
    <t>HOẠT ĐỘNG 3: THAY ẢNH ĐẠI DIỆN VÀ ẢNH BÌA HƯỞNG ỨNG MÙA VU LAN</t>
  </si>
  <si>
    <t>Triển khai đồng bộ hình ảnh nhận diện mùa Vu Lan trên các kênh truyền thông của Sala Garden thông qua việc thay ảnh đại diện và ảnh bìa theo chủ đề "Hành Trình Của Chữ Hiếu", góp phần tạo không khí truyền thông xuyên suốt chiến dịch.</t>
  </si>
  <si>
    <t>Đối tượng thực hiện</t>
  </si>
  <si>
    <t>Bắt buộc: Fanpage Sala Garden, các Fanpage trực thuộc, Zalo OA, các nhóm Zalo nội bộ.
Khuyến khích: CBNV thay ảnh bìa Facebook và Zalo cá nhân theo bộ nhận diện chiến dịch.</t>
  </si>
  <si>
    <t>Phòng Marketing thiết kế bộ ảnh đại diện và ảnh bìa Vu Lan thống nhất.
Đồng loạt cập nhật trên các kênh chính thức từ ngày 15/07/2026.
Duy trì hình ảnh trong suốt thời gian diễn ra chiến dịch.
Kết hợp gắn hashtag chiến dịch trên các bài đăng liên quan.</t>
  </si>
  <si>
    <t>Fanpage Sala Garden.
Zalo OA.</t>
  </si>
  <si>
    <t>Đồng bộ nhận diện truyền thông mùa Vu Lan.
Tăng độ phủ và khả năng ghi nhớ chiến dịch.
Tạo không khí hưởng ứng mùa Vu Lan trên toàn hệ thống.
Hỗ trợ lan tỏa thông điệp "Hành Trình Của Chữ Hiếu".</t>
  </si>
  <si>
    <t>GIAI ĐOẠN 2: SỐNG TRỌN CHỮ HIẾU</t>
  </si>
  <si>
    <t>Thời gian: 01/08 - 31/08</t>
  </si>
  <si>
    <t>KẾ HOẠCH GIAI ĐOẠN 2</t>
  </si>
  <si>
    <t>Câu chuyện chữ hiếu của khách hàng</t>
  </si>
  <si>
    <t>Tăng niềm tin</t>
  </si>
  <si>
    <t>Điều cha mẹ không nói</t>
  </si>
  <si>
    <t>Tạo sự đồng cảm và tương tác cộng đồng</t>
  </si>
  <si>
    <t>Hoa đăng tri ân</t>
  </si>
  <si>
    <t>Sự kiện, Fanpage, TikTok</t>
  </si>
  <si>
    <t>Tạo trải nghiệm cảm xúc và lan tỏa thông điệp Vu Lan</t>
  </si>
  <si>
    <t>Video thương hiệu cuối chiến dịch</t>
  </si>
  <si>
    <t>Định vị Sala Garden là nơi lan tỏa giá trị hiếu đạo và sự chuẩn bị trọn vẹn cho gia đình</t>
  </si>
  <si>
    <t>01/08 - 31/08</t>
  </si>
  <si>
    <t xml:space="preserve">- Chuyển từ nhận thức sang hành động.
- Khắc sâu thông điệp thương hiệu.
- Gia tăng thiện cảm với Sala Garden.
- Đưa khái niệm chuẩn bị đất sinh phần trở thành một phần của trách nhiệm và tình yêu thương dành cho cha mẹ- </t>
  </si>
  <si>
    <t>Thực hiện phỏng vấn khách hàng và cộng đồng về những câu chuyện báo hiếu ý nghĩa dành cho cha mẹ. Đồng thời lồng ghép khảo sát một số câu hỏi liên quan đến dịch vụ, nhu cầu và quan điểm của khách hàng để làm tư liệu xây dựng nội dung cho các tháng tiếp theo.</t>
  </si>
  <si>
    <t>Ví dụ:</t>
  </si>
  <si>
    <t>- Người con mua đất sinh phần cho cha mẹ từ khi cha mẹ còn khỏe mạnh.
- Gia đình chuẩn bị nơi an nghỉ theo tâm nguyện của cha.
- Người con xa quê dành nhiều năm tích góp để hoàn thành tâm nguyện cho mẹ.</t>
  </si>
  <si>
    <t>Video Fanpage</t>
  </si>
  <si>
    <t>8 bài</t>
  </si>
  <si>
    <t>Video ngắn TikTok</t>
  </si>
  <si>
    <t>8 video câu chuyện từ CVKD kể từ khách hàng</t>
  </si>
  <si>
    <t>Thông điệp</t>
  </si>
  <si>
    <t>Có những cách báo hiếu không phải ai cũng nhìn thấy.</t>
  </si>
  <si>
    <t>- Fanpage Sala Garden
- TikTok Sala Garden
- YouTube Sala Garden
- TikTok CBNV</t>
  </si>
  <si>
    <t xml:space="preserve">- Tạo niềm tin.
- Tạo cảm xúc.        
- Lồng ghép giá trị sản phẩm        </t>
  </si>
  <si>
    <t>Thực hiện chuỗi video phỏng vấn cha mẹ ở nhiều độ tuổi khác nhau để lắng nghe những suy nghĩ, mong muốn và nỗi lo mà họ ít khi chia sẻ với con cái. Mỗi tập sẽ khai thác một nhóm độ tuổi như cha mẹ có con đang đi học, cha mẹ có con trưởng thành, cha mẹ đã có cháu hoặc người cao tuổi. Nội dung được đăng tải xuyên suốt tháng 8 trên Fanpage, TikTok, YouTube và các kênh TikTok cá nhân của CBNV nhằm lan tỏa thông điệp thấu hiểu cha mẹ và sống trọn chữ hiếu.</t>
  </si>
  <si>
    <t>Đối tượng phỏng vấn</t>
  </si>
  <si>
    <t>Nội dung khai thác</t>
  </si>
  <si>
    <t>Điều cha mẹ không nói khi con còn đi học</t>
  </si>
  <si>
    <t>Cha mẹ có con là học sinh, sinh viên</t>
  </si>
  <si>
    <t>Mong muốn, kỳ vọng và những điều cha mẹ âm thầm lo lắng cho tương lai của con</t>
  </si>
  <si>
    <t>Điều cha mẹ mong nhất không phải là điểm số, mà là con trưởng thành và hạnh phúc</t>
  </si>
  <si>
    <t>Điều cha mẹ không nói khi con bắt đầu đi làm</t>
  </si>
  <si>
    <t>Cha mẹ có con từ 22 - 30 tuổi</t>
  </si>
  <si>
    <t>Nỗi lo khi con bước vào cuộc sống tự lập, áp lực công việc và cuộc sống</t>
  </si>
  <si>
    <t>Dù con đã lớn, trong mắt cha mẹ con vẫn luôn là đứa trẻ cần được yêu thương</t>
  </si>
  <si>
    <t>Điều cha mẹ không nói khi con lập gia đình</t>
  </si>
  <si>
    <t>Cha mẹ có con đã kết hôn</t>
  </si>
  <si>
    <t>Những mong muốn, trăn trở khi con có gia đình riêng</t>
  </si>
  <si>
    <t>Điều cha mẹ mong nhất là thấy con có cuộc sống bình an và hạnh phúc</t>
  </si>
  <si>
    <t>Điều cha mẹ không nói khi tuổi đã xế chiều</t>
  </si>
  <si>
    <t>Cha mẹ từ 60 tuổi trở lên</t>
  </si>
  <si>
    <t>Nỗi lo tuổi già, sức khỏe và mong muốn dành cho con cháu</t>
  </si>
  <si>
    <t>Cha mẹ không sợ già, chỉ sợ trở thành gánh nặng của con</t>
  </si>
  <si>
    <t>Những điều cha mẹ luôn giữ trong lòng</t>
  </si>
  <si>
    <t>Tổng hợp các nhóm tuổi</t>
  </si>
  <si>
    <t>Những chia sẻ xúc động và đáng nhớ nhất trong series</t>
  </si>
  <si>
    <t>Có những điều cha mẹ chưa từng nói, nhưng luôn dành cho con bằng cả cuộc đời</t>
  </si>
  <si>
    <t>Điều cha mẹ không nói - Tổng hợp</t>
  </si>
  <si>
    <t>Tổng hợp những câu trả lời, khoảnh khắc và chia sẻ xúc động nhất từ các tập trước</t>
  </si>
  <si>
    <t>Dù ở độ tuổi nào, điều cha mẹ mong nhất vẫn luôn là con được bình an, hạnh phúc và sống tốt</t>
  </si>
  <si>
    <t>Video TikTok</t>
  </si>
  <si>
    <t>8 video</t>
  </si>
  <si>
    <t>Tạo đồng cảm trước mùa Vu Lan.</t>
  </si>
  <si>
    <t>Phối hợp cùng Tịnh Xá Sala và Ban Vận Hành tổ chức chương trình Hoa Đăng Tri Ân dành cho khách hàng và người thân. Chương trình bao gồm nghi thức cầu an cho gia đình, cầu siêu cho người đã khuất và thắp hoa đăng tưởng nhớ tổ tiên, ông bà, cha mẹ.</t>
  </si>
  <si>
    <t>Cách thức thực hiện</t>
  </si>
  <si>
    <t>Mỗi gia đình nhận 01 hoa đăng, viết tên hoặc lời nhắn gửi đến người thân. Sau thời khóa cầu an, cầu siêu tại Tịnh Xá Sala, khách tham dự sẽ cùng tham gia nghi thức thả hoa đăng xuống hồ Tịnh Tâm trong không gian trang nghiêm và ý nghĩa.</t>
  </si>
  <si>
    <t>- Tạo hoạt động tri ân ý nghĩa nhân dịp Vu Lan.
- Gắn kết khách hàng với các giá trị tâm linh và văn hóa hiếu đạo.
- Tạo tư liệu hình ảnh, video phục vụ truyền thông mùa Vu Lan.
- Lan tỏa thông điệp biết ơn, tưởng nhớ và sống trọn chữ hiếu.</t>
  </si>
  <si>
    <t>Chi phí dự kiến</t>
  </si>
  <si>
    <t>Tên video</t>
  </si>
  <si>
    <t>HÀNH TRÌNH CỦA CHỮ HIẾU</t>
  </si>
  <si>
    <t>Tổng hợp:
- Chữ hiếu tuổi 18.
- Chữ hiếu tuổi 25.
- Chữ hiếu tuổi 35.
- Chữ hiếu tuổi 50.
- Câu chuyện khách hàng.
- Khoảnh khắc Vu Lan.</t>
  </si>
  <si>
    <t>Thông điệp cuối</t>
  </si>
  <si>
    <t>- Chữ hiếu không có một khuôn mẫu.
- Nhưng mọi sự chuẩn bị xuất phát từ tình yêu thương đều là một phần của chữ hiếu.
- Có những điều cần chuẩn bị từ rất sớm, để cha mẹ luôn được trân trọng và an yên.</t>
  </si>
  <si>
    <t>Fanpage
TikTok
YouTube
7 TikTok CBNV</t>
  </si>
  <si>
    <t>TỔNG NGÂN SÁCH GIAI ĐOẠN 2</t>
  </si>
  <si>
    <t>Chi phí</t>
  </si>
  <si>
    <t>TỔNG GIAI ĐOẠN 2</t>
  </si>
  <si>
    <t xml:space="preserve">Muc tiêu </t>
  </si>
  <si>
    <t xml:space="preserve">Mở rộng nền tảng quảng cáo mới nhằm nắm bắt trước tiềm năng của các kênh
</t>
  </si>
  <si>
    <t>Tối ưu hoá chuyển đổi và mở rộng tệp khách hàng nước ngoài đang sinh sống và làm việc tại Việt Nam</t>
  </si>
  <si>
    <t xml:space="preserve">Mở rộng các tệp đối tượng khác hàng về đầu tư </t>
  </si>
  <si>
    <t>Đẩy mạnh hoạt đông SEO đo lương kỹ về kết quả SEO</t>
  </si>
  <si>
    <t xml:space="preserve">Tiếp tục chạy theo phương án hiện tại </t>
  </si>
  <si>
    <t>KPI</t>
  </si>
  <si>
    <t>• 40 - 50 Qualified Lead
• 2.000.000.000 VNĐ</t>
  </si>
  <si>
    <t xml:space="preserve">Tổng Ngân Sách: </t>
  </si>
  <si>
    <t>160.000.000 VNĐ</t>
  </si>
  <si>
    <t>Kênh Digital</t>
  </si>
  <si>
    <t>Google Ads, Facebook, Zalo, TikTok</t>
  </si>
  <si>
    <t>Taget Audience</t>
  </si>
  <si>
    <t>Tiêu chí</t>
  </si>
  <si>
    <t>Khách hàng Việt</t>
  </si>
  <si>
    <t>Khách hàng nước ngoài</t>
  </si>
  <si>
    <t>Độ Tuổi</t>
  </si>
  <si>
    <t>30-65 Tuổi</t>
  </si>
  <si>
    <t>45-65 Tuổi</t>
  </si>
  <si>
    <t>Quan tâm</t>
  </si>
  <si>
    <t>Đất sinh phần, đầu tư</t>
  </si>
  <si>
    <t>Hoa viên nghĩa trang</t>
  </si>
  <si>
    <t>Nhu Cầu</t>
  </si>
  <si>
    <t>Mua để dành/đầu tư</t>
  </si>
  <si>
    <t>Mua để dành</t>
  </si>
  <si>
    <t>Vị trí</t>
  </si>
  <si>
    <t>Hồ Chí Minh, Đồng Nai</t>
  </si>
  <si>
    <t>Quận 7, Quận 2, Quận 5, Bình Thạnh</t>
  </si>
  <si>
    <t>Quốc Tịch</t>
  </si>
  <si>
    <t>(Không đề cập cụ thể)</t>
  </si>
  <si>
    <t>Hàn, Nhật, Trung, Mỹ</t>
  </si>
  <si>
    <t>CHIẾN LƯỢC NỘI DUNG VÀ ĐỊNH DẠNG</t>
  </si>
  <si>
    <t xml:space="preserve">Nội dung tiếng Việt: Tập trung vào khuyến mãi, uy tín thương hiệu và giá sản phẩm.
</t>
  </si>
  <si>
    <t>Nội dung tiếng Anh, Hàn, Trung, Nhật :Tập trung vào "Quality Standard", "International Service", "Easy to buy".</t>
  </si>
  <si>
    <t xml:space="preserve">
Định dạng: 50% Video ngắn (TikTok/Reels), 30% Hình ảnh đơn, 20% Album/Carousel. (Nước ngoài tập trung hình ảnh và album 100%)
 </t>
  </si>
  <si>
    <t>TIMELINE</t>
  </si>
  <si>
    <t>Hoạt động triển khai</t>
  </si>
  <si>
    <t>TUẦN 1/7</t>
  </si>
  <si>
    <t>TUẦN 2/7 &amp; TUẦN 3/7</t>
  </si>
  <si>
    <t>TUẦN 4/7</t>
  </si>
  <si>
    <t>Phân bổ ngân sách</t>
  </si>
  <si>
    <t>Kênh Quảng Cáo</t>
  </si>
  <si>
    <t>Tỷ lệ phân bổ</t>
  </si>
  <si>
    <t>Ngân sách (VNĐ)</t>
  </si>
  <si>
    <t>Hình thức / Mục tiêu triển khai</t>
  </si>
  <si>
    <t>Google Ads</t>
  </si>
  <si>
    <t>• Google Search</t>
  </si>
  <si>
    <t>• Google Pmax</t>
  </si>
  <si>
    <t>• GDN &amp; Remarketing</t>
  </si>
  <si>
    <t>Facebook Ads</t>
  </si>
  <si>
    <t>• Tương tác</t>
  </si>
  <si>
    <t>• Khách hàng tiềm năng</t>
  </si>
  <si>
    <t>• Messenger</t>
  </si>
  <si>
    <t>TikTok Ads</t>
  </si>
  <si>
    <t>• Tương tác video</t>
  </si>
  <si>
    <t>• Đăng ký sự kiện</t>
  </si>
  <si>
    <t>Facebook ads</t>
  </si>
  <si>
    <t>Chi tiết</t>
  </si>
  <si>
    <t>40.000.000 VNĐ</t>
  </si>
  <si>
    <t>Mục tiêu chiến dịch</t>
  </si>
  <si>
    <t>• Tương tác
• Mesenger
• Khách hàng tiềm năng</t>
  </si>
  <si>
    <t>Cấu trúc Campaign (Campaind)</t>
  </si>
  <si>
    <t>1. No Target
2. Target
3. LookAlike</t>
  </si>
  <si>
    <t>KPI dự kiến</t>
  </si>
  <si>
    <t>• 15 Qualifield Lead
• 500.000.000 VNĐ Doanh Số</t>
  </si>
  <si>
    <t>500.000.000 Doanh Số</t>
  </si>
  <si>
    <t>32.000.000 VNĐ</t>
  </si>
  <si>
    <t>Định hướng triển khai</t>
  </si>
  <si>
    <t>Triển khai tiếp cận tương tác và khách hàng tiềm năng: Đo lường chuyển đổi và báo cáo số liệu đầy đủ nội dung thu hút và chuyển đổi Lead</t>
  </si>
  <si>
    <t>Các dung Chạy</t>
  </si>
  <si>
    <t>1. VỊ TRÍ VÀNG - Tạo nên sự Khác biệt</t>
  </si>
  <si>
    <t>2. NÂNG CẤP CAO TỐC TP.HCM - LONG THÀNH LÊN 10 LÀN XE</t>
  </si>
  <si>
    <t>3. Tại sao khách hàng lựa chọn MUA ĐỂ DÀNH</t>
  </si>
  <si>
    <t>4. Khi sự chuẩn bị mang lại SỰ BÌNH YÊN</t>
  </si>
  <si>
    <t>5. Đi Sala Garden chỉ 35 phút - Di chuyển trên cao tốc</t>
  </si>
  <si>
    <t>Zalo OA ads</t>
  </si>
  <si>
    <t>Kênh Zalo không thể triển khai chi tiết sản phẩm liên quan đến Đất nghĩa trang</t>
  </si>
  <si>
    <t>Phương án tiếp cận:</t>
  </si>
  <si>
    <t xml:space="preserve"> Tiếp cận tương tác</t>
  </si>
  <si>
    <t>Đăng ký tham quan sự kiện tại Sala Garden</t>
  </si>
  <si>
    <t xml:space="preserve">Hạng Mục </t>
  </si>
  <si>
    <t>Objective (Mục tiêu)</t>
  </si>
  <si>
    <t xml:space="preserve">Tối ưu Technical Sala Garden </t>
  </si>
  <si>
    <t>Fix issu trên Ahref</t>
  </si>
  <si>
    <t>Tỷ lệ optimize lên tới 80-90%</t>
  </si>
  <si>
    <t>tăng số tổng số lượng từ khoá</t>
  </si>
  <si>
    <t>Mở rông thương hiệu tới các tệp khách hàng tại Building toà nhà , và kênh Truyền thông digital trên mạng xã hội</t>
  </si>
  <si>
    <t>Chạy kênh PR trực tiếp dân cư. Tệp cụ thể hơn</t>
  </si>
  <si>
    <t xml:space="preserve">Chạy lại các kênh báo trí cũ kèm hệ thông đo lường lại </t>
  </si>
  <si>
    <t>Tổng ngân sách dự kiến</t>
  </si>
  <si>
    <t xml:space="preserve">Hạng mục </t>
  </si>
  <si>
    <t>SL</t>
  </si>
  <si>
    <t xml:space="preserve">Dự tính </t>
  </si>
  <si>
    <t>VAT</t>
  </si>
  <si>
    <t xml:space="preserve">OOH tháng may </t>
  </si>
  <si>
    <t xml:space="preserve">Báo trí </t>
  </si>
  <si>
    <t>Kênh truyền thông trên mạng xã hội(CafeF, Cafe land Digital)</t>
  </si>
  <si>
    <t>Lixi Cho khách follow OA</t>
  </si>
  <si>
    <t xml:space="preserve">Tổng ngân sách tháng </t>
  </si>
  <si>
    <t xml:space="preserve">Tổng ngân sách Quý 3 </t>
  </si>
  <si>
    <t>THÁNG 7</t>
  </si>
  <si>
    <t>THÁNG 8</t>
  </si>
  <si>
    <t>THÁNG 9</t>
  </si>
  <si>
    <t>TUẦN 1</t>
  </si>
  <si>
    <t>TUẦN 2</t>
  </si>
  <si>
    <t>TUẦN 3</t>
  </si>
  <si>
    <t>TUẦN 4</t>
  </si>
  <si>
    <t>- Thiết kế in ấn ví 
- Duyệt chọn vị trí</t>
  </si>
  <si>
    <t>Triển khai dán trên Các địa điểm đã được duyệt</t>
  </si>
  <si>
    <t>Đo đường QR trên In ấn</t>
  </si>
  <si>
    <t xml:space="preserve">- Nghiệm thu tháng đầu
- Đo đường QR trên In ấn </t>
  </si>
  <si>
    <t>- Đo đường QR trên In ấn
- Báo cáo</t>
  </si>
  <si>
    <t>- Nghiệm thu tháng đầu
- Đo đường QR trên In ấn 
- Báo cáo</t>
  </si>
  <si>
    <t xml:space="preserve">Chi tiết </t>
  </si>
  <si>
    <t xml:space="preserve">OOH thang máy </t>
  </si>
  <si>
    <t xml:space="preserve">Mở rông thương hiệu tới các tệp khách hàng tại Building toà nhà </t>
  </si>
  <si>
    <t>Taget</t>
  </si>
  <si>
    <t xml:space="preserve">Tập chung các Chung cư ở các khu vực được anh chị kinh doanh đánh giá là có khả năng bán hàng cao. Các Phường (Quận cũ) có cơ hội trợ thành khách hàng cao và phân  </t>
  </si>
  <si>
    <t>Tập chung các chung cư có tiện ích nhiều như Siêu thị/cafe/ quán ăn/ nhà hàng.</t>
  </si>
  <si>
    <t>Ước lượng Traffic</t>
  </si>
  <si>
    <t>Ước lượng tiếp cận</t>
  </si>
  <si>
    <t>Ướng lượng Traffic</t>
  </si>
  <si>
    <t>Ước lượng Khác không phải cư dân</t>
  </si>
  <si>
    <t>No.</t>
  </si>
  <si>
    <t>Type</t>
  </si>
  <si>
    <t>Name of Block</t>
  </si>
  <si>
    <t>Address (mới)</t>
  </si>
  <si>
    <t>Ward (mới)</t>
  </si>
  <si>
    <t>City (mới)</t>
  </si>
  <si>
    <t>District (cũ)</t>
  </si>
  <si>
    <t>Q.ty of Floor
 (Tổng số tầng không bao gồm tầng gửi xe)</t>
  </si>
  <si>
    <t>Q.ty of Apartment</t>
  </si>
  <si>
    <t>Resident
 Traffic = (số căn hộ x 3)</t>
  </si>
  <si>
    <t>Visitor</t>
  </si>
  <si>
    <t>Traffic/week</t>
  </si>
  <si>
    <t>Impression/wk</t>
  </si>
  <si>
    <t>Q.ty of Lift</t>
  </si>
  <si>
    <t>Q.ty of GP 
 inside</t>
  </si>
  <si>
    <t>Qty of GP
 Ground</t>
  </si>
  <si>
    <t>Qty of GP 
 Facilities floor
 (Tầng tiện ích: Gym, Thư viện, hồ bơi,..)</t>
  </si>
  <si>
    <t>Qty of GP 
 Parking floor
 (Tầng gửi xe)</t>
  </si>
  <si>
    <t>Qty of GP
 stay
 (Đã trừ các tầng G, tầng gửi xe trên mặt đất và tầng tiện ích)</t>
  </si>
  <si>
    <t>Q.ty GP of AP</t>
  </si>
  <si>
    <t>NOTE</t>
  </si>
  <si>
    <t>Utilities Area
 (Shopping mall, suppermarket, 24h mart, Gym, restaurant, cinema,..)</t>
  </si>
  <si>
    <t>Except
 (brand can't advertised)</t>
  </si>
  <si>
    <t>Note</t>
  </si>
  <si>
    <t>AP</t>
  </si>
  <si>
    <t>Q7 Saigon Riverside Block B1</t>
  </si>
  <si>
    <t>04 Đường Đào Trí</t>
  </si>
  <si>
    <t>Phú Thuận</t>
  </si>
  <si>
    <t>Hồ Chí Minh</t>
  </si>
  <si>
    <t>ON AIR</t>
  </si>
  <si>
    <t>Shopping mall, Supermarket, 24h mart, Restaurant,..</t>
  </si>
  <si>
    <t>Nhạy cảm,bvs</t>
  </si>
  <si>
    <t>Centana Thủ Thiêm Block A</t>
  </si>
  <si>
    <t>36 Mai Chí Thọ</t>
  </si>
  <si>
    <t>An Khánh</t>
  </si>
  <si>
    <t>Vinmart, coffee, Bank, Office</t>
  </si>
  <si>
    <t>nhạy cảm</t>
  </si>
  <si>
    <t>Citisoho Block C</t>
  </si>
  <si>
    <t>Đường 35 CL</t>
  </si>
  <si>
    <t>Cát Lái</t>
  </si>
  <si>
    <t>Cường Thuận Cti Block A</t>
  </si>
  <si>
    <t>Hẻm 77/26/2 Đường Đồng Khởi, Tổ 23, Khu phố 3</t>
  </si>
  <si>
    <t>Bình Đa</t>
  </si>
  <si>
    <t>Đồng Nai</t>
  </si>
  <si>
    <t>Biên Hòa</t>
  </si>
  <si>
    <t>BCS, sp nhạy cảm</t>
  </si>
  <si>
    <t>New City Thủ Thiêm Block Babylon 2</t>
  </si>
  <si>
    <t>17 Mai Chí Thọ</t>
  </si>
  <si>
    <t>Cafe, Mini Bar, 24h Mart, Hồ bởi, Bank, Restaurant, 
 …</t>
  </si>
  <si>
    <t>Nhạy cảm</t>
  </si>
  <si>
    <t>Báo chí (PR Articles)</t>
  </si>
  <si>
    <t>Nội dung thông điệp báo trí</t>
  </si>
  <si>
    <t>Đầu tư</t>
  </si>
  <si>
    <t>Nhìn lại xu hướng Nghĩa trang cao cấp ven Sài Gòn (2026)</t>
  </si>
  <si>
    <t>Dịch vụ</t>
  </si>
  <si>
    <t>[Hoạt động:"lễ Vu Lang"] Sự quan tâm khách hàng của Sala Garden tới khách hàng</t>
  </si>
  <si>
    <t>Hạ tầng pháp triển của Sala Garden sẽ phát triển trong tương lai</t>
  </si>
  <si>
    <t>- Chuẩn bị bài viết
- Gửi duyệt</t>
  </si>
  <si>
    <t>Lên bài  Tháng 7</t>
  </si>
  <si>
    <t>xx</t>
  </si>
  <si>
    <t>Lên bài Tháng 8</t>
  </si>
  <si>
    <t>Lên bài Tháng 9</t>
  </si>
  <si>
    <t>Danh sách báo chị</t>
  </si>
  <si>
    <t>Danh sách có thể thay đổi để phù hợp với tính hình thực tế</t>
  </si>
  <si>
    <t xml:space="preserve">Đầu báo </t>
  </si>
  <si>
    <t xml:space="preserve">Số lượng </t>
  </si>
  <si>
    <t>Chi phí Dự kiện (Chưa kèm VAT)</t>
  </si>
  <si>
    <t>Link được đặt trong bài</t>
  </si>
  <si>
    <t>VD</t>
  </si>
  <si>
    <t xml:space="preserve">Lưu ý </t>
  </si>
  <si>
    <t>Mô tả</t>
  </si>
  <si>
    <r>
      <rPr>
        <rFont val="Times New Roman"/>
        <b/>
        <color rgb="FF1155CC"/>
        <sz val="8.0"/>
        <u/>
      </rPr>
      <t>Cafebiz.vn</t>
    </r>
  </si>
  <si>
    <t>1 link no</t>
  </si>
  <si>
    <r>
      <rPr>
        <rFont val="Times New Roman"/>
        <i/>
        <color rgb="FF1155CC"/>
        <sz val="8.0"/>
        <u/>
      </rPr>
      <t>https://cafebiz.vn/so-sanh-gia-ban-cua-iphone-12-series-va-iphone-13-series-nam-2023-176230615174008221.chn</t>
    </r>
  </si>
  <si>
    <t>Tiêu đề dưới 14 từ
Ảnh thumb 600x375
Anchortext để 2/3 cuối bài</t>
  </si>
  <si>
    <t>Bài PR 1000 từ, 5 ảnh</t>
  </si>
  <si>
    <r>
      <rPr>
        <rFont val="Times New Roman"/>
        <b/>
        <color rgb="FF1155CC"/>
        <sz val="8.0"/>
        <u/>
      </rPr>
      <t>Cafeland.vn</t>
    </r>
  </si>
  <si>
    <t>https://cafeland.vn/tin-tuc/da-nung-ket-va-nhung-uu-diem-cua-da-nung-ket-dekton-121512.html</t>
  </si>
  <si>
    <t>Chỉ gắn link tại box (link trần)</t>
  </si>
  <si>
    <t>Bài PR 800 từ, 2 ảnh</t>
  </si>
  <si>
    <t xml:space="preserve">Tổng chi phí </t>
  </si>
  <si>
    <t>Lan toả nhanh hơn với các kênh truyền thông trên Social PR (Mạng xã hội) với các kênh
Hot Communities (Pages): BeatVN, Kênh 14,....</t>
  </si>
  <si>
    <t>Lan toả thương hiệu sala Garden nhiều nhất có thể theo dựa trên kênh truyền thông có lương traffic lớn của Social PR</t>
  </si>
  <si>
    <t>Taget nội dung kênh Social PR</t>
  </si>
  <si>
    <t>Số lương</t>
  </si>
  <si>
    <t>Dụ trù ngân sách</t>
  </si>
  <si>
    <t>Kênh Phân Tích đầu tư. VD:"Người quan sát, 5 phút cryto... "</t>
  </si>
  <si>
    <t>Kênh Tin tức. VD:"Beatvn, CafeF, Thanh Niên"</t>
  </si>
  <si>
    <t>4. Dự phòng truyền thông và các kênh Trang tin</t>
  </si>
  <si>
    <t xml:space="preserve">Mục tiêu </t>
  </si>
  <si>
    <t>Xử lý các Case trên social sai giá không thể xử lý qua Kênh report chính thống của Sala Garden</t>
  </si>
  <si>
    <t>Xây dựng nền tảng Seeding</t>
  </si>
  <si>
    <t xml:space="preserve">Phủ thêm các kênh đăng tin Bất động sản </t>
  </si>
  <si>
    <t>Hạng mục và ngân sách</t>
  </si>
  <si>
    <t xml:space="preserve">Nội dung </t>
  </si>
  <si>
    <t>Dự trù</t>
  </si>
  <si>
    <t>Trang tin BĐS</t>
  </si>
  <si>
    <t>Đăng phủ các trang đăng tin BĐS</t>
  </si>
  <si>
    <t>Outsource dịch vụ RIP page</t>
  </si>
  <si>
    <t xml:space="preserve">1 page đăng tin sai tồn tại 2 tuần trở lên Sử dụng bên thử 3 Rip page. Tỷ lệ 50% </t>
  </si>
  <si>
    <t xml:space="preserve">Tái khởi động loyalty Zalo OA  </t>
  </si>
  <si>
    <t>Thu thập Data (zalo OA từ các khach) tham quan thật</t>
  </si>
  <si>
    <t>Nâng uy tín của sala Garden</t>
  </si>
  <si>
    <t>Chuẩn bị cho Remarketing</t>
  </si>
  <si>
    <t>Hạng mục công việc</t>
  </si>
  <si>
    <t>Chi tiết thực hiện</t>
  </si>
  <si>
    <t>1. Setup Hệ thống (Technical)</t>
  </si>
  <si>
    <t>Cấu hình Zalo OA</t>
  </si>
  <si>
    <t>Đảm bảo Zalo OA đã được xác thực (tích vàng). Thiết lập kịch bản tin nhắn chào mừng (Welcome Message).</t>
  </si>
  <si>
    <t>Tạo mã QR Code</t>
  </si>
  <si>
    <t>Xuất mã QR dẫn trực tiếp vào link quan tâm Zalo OA (Có thể dùng mã QR tracking để đo lường nguồn quét từ đâu).</t>
  </si>
  <si>
    <t>2. Thiết kế &amp; Sản xuất (Creative)</t>
  </si>
  <si>
    <t>Thiết kế ấn phẩm (POSM)</t>
  </si>
  <si>
    <t>Thiết kế Standee, Tentcard (để bàn), Wobbler hoặc Banner Online với thông điệp rõ ràng: "Quét QR - Quan tâm OA - Nhận Lộc".</t>
  </si>
  <si>
    <t>In ấn &amp; Phân bổ</t>
  </si>
  <si>
    <t>Giao in ấn tại nhà hàng</t>
  </si>
  <si>
    <t>3. Vận hành (Operations)</t>
  </si>
  <si>
    <t>Traning nhân viên (Offline)</t>
  </si>
  <si>
    <t>Hướng dẫn nhân viên tại điểm bán cách mời khách hàng quét QR và cách xử lý lỗi nếu khách không nhận được Lì xì.</t>
  </si>
  <si>
    <t>Quản trị rủi ro / CSKH</t>
  </si>
  <si>
    <t>Theo dõi hạn mức ngân sách Lì xì (tránh over-budget). Phân công nhân sự trực chat Zalo OA để giải đáp thắc mắc.</t>
  </si>
  <si>
    <t>4. Đo lường &amp; Hậu mãi (Post-Campaign)</t>
  </si>
  <si>
    <t>Báo cáo số liệu</t>
  </si>
  <si>
    <t>Thống kê số lượt Quét, Số lượt Follow mới, Tỷ lệ rời rạc (Unfollow), Tổng tiền/voucher đã phát.</t>
  </si>
  <si>
    <t>Chăm sóc (Retargeting)</t>
  </si>
  <si>
    <t>Lên kịch bản gửi tin nhắn Broadcast (chăm sóc khách hàng, giới thiệu sản phẩm) cho tệp Follower mới thu thập được.</t>
  </si>
  <si>
    <t>Ức Tính</t>
  </si>
  <si>
    <t>1. Mục tiêu</t>
  </si>
  <si>
    <t>Kết quả mong muốn</t>
  </si>
  <si>
    <t>Hiểu rõ bối cảnh cạnh tranh trên thị trường</t>
  </si>
  <si>
    <t>Xác định được đối thủ chính, điểm mạnh/yếu, cơ hội cho thương hiệu</t>
  </si>
  <si>
    <t>Nắm được nhu cầu và xu hướng thị trường</t>
  </si>
  <si>
    <t>Hiểu khách hàng đang quan tâm gì, hành vi ra sao, yếu tố nào ảnh hưởng quyết định</t>
  </si>
  <si>
    <t>Xây dựng chân dung khách hàng mục tiêu</t>
  </si>
  <si>
    <t>Có buyer persona rõ ràng để định hướng content, ads, SEO</t>
  </si>
  <si>
    <t>Chuẩn hóa dữ liệu nghiên cứu</t>
  </si>
  <si>
    <t>Có form và bảng biểu thống nhất để team dễ làm, dễ tổng hợp</t>
  </si>
  <si>
    <t>Ứng dụng research vào triển khai marketing</t>
  </si>
  <si>
    <t>Chuyển kết quả nghiên cứu thành định hướng hành động thực tế</t>
  </si>
  <si>
    <t>2. Các đầu mục</t>
  </si>
  <si>
    <t>Mục đích</t>
  </si>
  <si>
    <t>Output chính</t>
  </si>
  <si>
    <t>Phân tích đối thủ cạnh tranh</t>
  </si>
  <si>
    <t>Danh sách đối thủ + Competitor Matrix</t>
  </si>
  <si>
    <t>Phân tích thị trường và xu hướng</t>
  </si>
  <si>
    <t>Market Research Summary</t>
  </si>
  <si>
    <t>Buyer Persona Profile</t>
  </si>
  <si>
    <t>Tổng hợp Insight</t>
  </si>
  <si>
    <t>Chắt lọc insight quan trọng từ 3 phần trên</t>
  </si>
  <si>
    <t>Insight Summary</t>
  </si>
  <si>
    <t>Đề xuất hành động</t>
  </si>
  <si>
    <t>Ứng dụng research vào marketing</t>
  </si>
  <si>
    <t>Action Plan</t>
  </si>
  <si>
    <t>3.1. Competitor Research</t>
  </si>
  <si>
    <t>Công việc</t>
  </si>
  <si>
    <t>Nội dung thực hiện</t>
  </si>
  <si>
    <t>Kết quả đầu ra</t>
  </si>
  <si>
    <t>Lập danh sách đối thủ</t>
  </si>
  <si>
    <t>Xác định đối thủ trực tiếp, gián tiếp, đối thủ tham chiếu</t>
  </si>
  <si>
    <t>Danh sách 8–12 đối thủ</t>
  </si>
  <si>
    <t>Thu thập thông tin đối thủ</t>
  </si>
  <si>
    <t>Website, Facebook, TikTok, giá, ưu đãi, thông điệp, review</t>
  </si>
  <si>
    <t>Bảng dữ liệu đối thủ</t>
  </si>
  <si>
    <t>Phân tích nội dung và định vị</t>
  </si>
  <si>
    <t>Kiểm tra nội dung, tần suất đăng, USP, nhóm khách hàng mục tiêu</t>
  </si>
  <si>
    <t>Nhận diện hướng đi của đối thủ</t>
  </si>
  <si>
    <t>So sánh đối thủ</t>
  </si>
  <si>
    <t>So sánh điểm mạnh, điểm yếu, kênh mạnh, điểm khác biệt</t>
  </si>
  <si>
    <t>Competitor Matrix</t>
  </si>
  <si>
    <t>Rút ra insight cạnh tranh</t>
  </si>
  <si>
    <t>Xác định khoảng trống thị trường và cơ hội cho thương hiệu</t>
  </si>
  <si>
    <t>Insight cạnh tranh</t>
  </si>
  <si>
    <t>3.2. Market Research</t>
  </si>
  <si>
    <t>Thu thập dữ liệu khách hàng</t>
  </si>
  <si>
    <t>Lấy dữ liệu từ inbox, comment, review, data cũ, sales, CSKH</t>
  </si>
  <si>
    <t>Data khách hàng</t>
  </si>
  <si>
    <t>Phân nhóm khách hàng</t>
  </si>
  <si>
    <t>Phân loại theo độ tuổi, nhu cầu, hành vi, khả năng chi trả</t>
  </si>
  <si>
    <t>Nhóm khách hàng</t>
  </si>
  <si>
    <t>Xây dựng buyer persona</t>
  </si>
  <si>
    <t>Tạo chân dung khách hàng theo từng nhóm chính</t>
  </si>
  <si>
    <t>3–5 buyer persona</t>
  </si>
  <si>
    <t>Phân tích insight từng persona</t>
  </si>
  <si>
    <t>Xác định pain point, nhu cầu, mong muốn, rào cản</t>
  </si>
  <si>
    <t>Persona insight</t>
  </si>
  <si>
    <t>Mapping với marketing</t>
  </si>
  <si>
    <t>Gắn từng persona với thông điệp, nội dung, kênh, quảng cáo</t>
  </si>
  <si>
    <t>Persona Action Map</t>
  </si>
  <si>
    <t>3.3. Buyer Persona</t>
  </si>
  <si>
    <t>Tổng hợp insight từ đối thủ</t>
  </si>
  <si>
    <t>Chắt lọc điểm mạnh/yếu, chiến lược đối thủ</t>
  </si>
  <si>
    <t>Tổng hợp insight thị trường</t>
  </si>
  <si>
    <t>Chắt lọc nhu cầu, xu hướng, hành vi tiêu dùng</t>
  </si>
  <si>
    <t>Insight thị trường</t>
  </si>
  <si>
    <t>Tổng hợp insight khách hàng</t>
  </si>
  <si>
    <t>Chắt lọc pain point, nhu cầu, trigger mua hàng</t>
  </si>
  <si>
    <t>Insight khách hàng</t>
  </si>
  <si>
    <t>Gom nhóm insight chính</t>
  </si>
  <si>
    <t>Chọn ra các insight quan trọng nhất để sử dụng</t>
  </si>
  <si>
    <t>4. Các Form</t>
  </si>
  <si>
    <t>Form 1: Competitor Research Form</t>
  </si>
  <si>
    <t>Trường thông tin</t>
  </si>
  <si>
    <t>Nội dung cần điền</t>
  </si>
  <si>
    <t>Tên đối thủ</t>
  </si>
  <si>
    <t>Loại đối thủ</t>
  </si>
  <si>
    <t>Trực tiếp / Gián tiếp / Tham chiếu</t>
  </si>
  <si>
    <t>Website</t>
  </si>
  <si>
    <t>Facebook</t>
  </si>
  <si>
    <t>TikTok</t>
  </si>
  <si>
    <t>Sản phẩm/Dịch vụ chính</t>
  </si>
  <si>
    <t>Phân khúc giá</t>
  </si>
  <si>
    <t>Thông điệp chính</t>
  </si>
  <si>
    <t>USP</t>
  </si>
  <si>
    <t>Nội dung nổi bật</t>
  </si>
  <si>
    <t>Kênh mạnh</t>
  </si>
  <si>
    <t>Tệp khách hàng mục tiêu</t>
  </si>
  <si>
    <t>Điểm mạnh</t>
  </si>
  <si>
    <t>Điểm yếu</t>
  </si>
  <si>
    <t>Review khách hàng</t>
  </si>
  <si>
    <t>Cơ hội cho thương hiệu</t>
  </si>
  <si>
    <t>Form 2: Market Research Form</t>
  </si>
  <si>
    <t>Chủ đề nghiên cứu</t>
  </si>
  <si>
    <t>Nguồn dữ liệu</t>
  </si>
  <si>
    <t>Google / Facebook / TikTok / Review / Group / Keyword</t>
  </si>
  <si>
    <t>Nhu cầu khách hàng</t>
  </si>
  <si>
    <t>Pain point</t>
  </si>
  <si>
    <t>Xu hướng nổi bật</t>
  </si>
  <si>
    <t>Hành vi người dùng</t>
  </si>
  <si>
    <t>Nội dung đang được quan tâm</t>
  </si>
  <si>
    <t>Từ khóa liên quan</t>
  </si>
  <si>
    <t>Yếu tố ảnh hưởng quyết định mua</t>
  </si>
  <si>
    <t>Ghi chú insight</t>
  </si>
  <si>
    <t>Form 3: Buyer Persona Form</t>
  </si>
  <si>
    <t>Tên persona</t>
  </si>
  <si>
    <t>Độ tuổi</t>
  </si>
  <si>
    <t>Giới tính</t>
  </si>
  <si>
    <t>Nghề nghiệp</t>
  </si>
  <si>
    <t>Thu nhập</t>
  </si>
  <si>
    <t>Khu vực sinh sống</t>
  </si>
  <si>
    <t>Nhu cầu chính</t>
  </si>
  <si>
    <t>Insight</t>
  </si>
  <si>
    <t>Hành vi online</t>
  </si>
  <si>
    <t>Kênh thường sử dụng</t>
  </si>
  <si>
    <t>Loại nội dung quan tâm</t>
  </si>
  <si>
    <t>Rào cản mua hàng</t>
  </si>
  <si>
    <t>Trigger ra quyết định</t>
  </si>
  <si>
    <t>Thông điệp phù hợp</t>
  </si>
  <si>
    <t>Form 4: Insight Summary Form</t>
  </si>
  <si>
    <t>nhóm insight</t>
  </si>
  <si>
    <t>Nội dung insight</t>
  </si>
  <si>
    <t>Ảnh hưởng đến marketing</t>
  </si>
  <si>
    <t>Đối thủ</t>
  </si>
  <si>
    <t>Thị trường</t>
  </si>
  <si>
    <t>Khách hàng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</si>
</sst>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đ-42A]"/>
  </numFmts>
  <fonts count="71">
    <font>
      <sz val="10.0"/>
      <color theme="1"/>
      <name val="Calibri"/>
      <scheme val="minor"/>
    </font>
    <font>
      <b/>
      <sz val="13.0"/>
      <color rgb="FFFFFFFF"/>
      <name val="Times New Roman"/>
    </font>
    <font/>
    <font>
      <color theme="1"/>
      <name val="Times New Roman"/>
    </font>
    <font>
      <b/>
      <sz val="9.0"/>
      <color rgb="FF000000"/>
      <name val="Times New Roman"/>
    </font>
    <font>
      <sz val="9.0"/>
      <color rgb="FF000000"/>
      <name val="Times New Roman"/>
    </font>
    <font>
      <b/>
      <color rgb="FFFFFFFF"/>
      <name val="Times New Roman"/>
    </font>
    <font>
      <color theme="1"/>
      <name val="Calibri"/>
      <scheme val="minor"/>
    </font>
    <font>
      <b/>
      <sz val="14.0"/>
      <color rgb="FFFFFFFF"/>
      <name val="Times New Roman"/>
    </font>
    <font>
      <color rgb="FF1F1F1F"/>
      <name val="Times New Roman"/>
    </font>
    <font>
      <u/>
      <sz val="9.0"/>
      <color rgb="FF000000"/>
      <name val="Times New Roman"/>
    </font>
    <font>
      <u/>
      <sz val="9.0"/>
      <color rgb="FF000000"/>
      <name val="Times New Roman"/>
    </font>
    <font>
      <u/>
      <sz val="9.0"/>
      <color rgb="FF000000"/>
      <name val="Times New Roman"/>
    </font>
    <font>
      <b/>
      <color theme="1"/>
      <name val="Times New Roman"/>
    </font>
    <font>
      <b/>
      <sz val="18.0"/>
      <color rgb="FFFFFFFF"/>
      <name val="Times New Roman"/>
    </font>
    <font>
      <b/>
      <sz val="12.0"/>
      <color theme="1"/>
      <name val="Times New Roman"/>
    </font>
    <font>
      <i/>
      <sz val="12.0"/>
      <color theme="1"/>
      <name val="Times New Roman"/>
    </font>
    <font>
      <sz val="12.0"/>
      <color theme="1"/>
      <name val="Times New Roman"/>
    </font>
    <font>
      <b/>
      <sz val="12.0"/>
      <color rgb="FFFF0000"/>
      <name val="Times New Roman"/>
    </font>
    <font>
      <b/>
      <sz val="12.0"/>
      <color rgb="FFFFFFFF"/>
      <name val="Times New Roman"/>
    </font>
    <font>
      <color theme="1"/>
      <name val="Arial"/>
    </font>
    <font>
      <b/>
      <sz val="15.0"/>
      <color rgb="FFFF0000"/>
      <name val="Times New Roman"/>
    </font>
    <font>
      <b/>
      <sz val="22.0"/>
      <color rgb="FFFFFFFF"/>
      <name val="Times New Roman"/>
    </font>
    <font>
      <b/>
      <i/>
      <sz val="12.0"/>
      <color theme="1"/>
      <name val="Times New Roman"/>
    </font>
    <font>
      <b/>
      <color theme="1"/>
      <name val="Arial"/>
    </font>
    <font>
      <b/>
      <sz val="24.0"/>
      <color rgb="FFFFFFFF"/>
      <name val="Calibri"/>
    </font>
    <font>
      <b/>
      <sz val="10.0"/>
      <color rgb="FF1F1F1F"/>
      <name val="Times New Roman"/>
    </font>
    <font>
      <sz val="10.0"/>
      <color rgb="FF1F1F1F"/>
      <name val="Times New Roman"/>
    </font>
    <font>
      <b/>
      <color rgb="FF1F1F1F"/>
      <name val="Times New Roman"/>
    </font>
    <font>
      <b/>
      <color theme="1"/>
      <name val="Calibri"/>
      <scheme val="minor"/>
    </font>
    <font>
      <b/>
      <color rgb="FF1F1F1F"/>
      <name val="&quot;Google Sans Text&quot;"/>
    </font>
    <font>
      <color rgb="FF1F1F1F"/>
      <name val="&quot;Google Sans Text&quot;"/>
    </font>
    <font>
      <b/>
      <color rgb="FFFFFFFF"/>
      <name val="Calibri"/>
      <scheme val="minor"/>
    </font>
    <font>
      <i/>
      <color rgb="FF1F1F1F"/>
      <name val="&quot;Google Sans Text&quot;"/>
    </font>
    <font>
      <b/>
      <sz val="14.0"/>
      <color rgb="FF1F1F1F"/>
      <name val="&quot;Google Sans Text&quot;"/>
    </font>
    <font>
      <b/>
      <sz val="10.0"/>
      <color rgb="FFFFFFFF"/>
      <name val="&quot;Google Sans Text&quot;"/>
    </font>
    <font>
      <b/>
      <sz val="10.0"/>
      <color rgb="FF1F1F1F"/>
      <name val="&quot;Google Sans Text&quot;"/>
    </font>
    <font>
      <b/>
      <sz val="13.0"/>
      <color rgb="FFFFFFFF"/>
      <name val="Calibri"/>
    </font>
    <font>
      <b/>
      <sz val="8.0"/>
      <color rgb="FF000000"/>
      <name val="Cambria"/>
    </font>
    <font>
      <color rgb="FF000000"/>
      <name val="Calibri"/>
      <scheme val="minor"/>
    </font>
    <font>
      <b/>
      <sz val="13.0"/>
      <color rgb="FFFFFFFF"/>
      <name val="&quot;Google Sans Text&quot;"/>
    </font>
    <font>
      <sz val="13.0"/>
      <color rgb="FF1F1F1F"/>
      <name val="&quot;Google Sans Text&quot;"/>
    </font>
    <font>
      <b/>
      <color rgb="FFFFFFFF"/>
      <name val="&quot;Google Sans Text&quot;"/>
    </font>
    <font>
      <b/>
      <sz val="10.0"/>
      <color rgb="FF1F1F1F"/>
      <name val="Calibri"/>
    </font>
    <font>
      <sz val="10.0"/>
      <color rgb="FF000000"/>
      <name val="Arial"/>
    </font>
    <font>
      <b/>
      <sz val="9.0"/>
      <color rgb="FF1F1F1F"/>
      <name val="Calibri"/>
    </font>
    <font>
      <sz val="9.0"/>
      <color rgb="FF1F1F1F"/>
      <name val="Calibri"/>
    </font>
    <font>
      <b/>
      <sz val="19.0"/>
      <color rgb="FFFFFFFF"/>
      <name val="Times New Roman"/>
    </font>
    <font>
      <sz val="19.0"/>
      <color theme="1"/>
      <name val="Times New Roman"/>
    </font>
    <font>
      <b/>
      <sz val="8.0"/>
      <color rgb="FF000000"/>
      <name val="Times New Roman"/>
    </font>
    <font>
      <color rgb="FF000000"/>
      <name val="Times New Roman"/>
    </font>
    <font>
      <sz val="10.0"/>
      <color theme="1"/>
      <name val="Times New Roman"/>
    </font>
    <font>
      <sz val="10.0"/>
      <color rgb="FF000000"/>
      <name val="Times New Roman"/>
    </font>
    <font>
      <b/>
      <sz val="8.0"/>
      <color rgb="FFFFFFFF"/>
      <name val="Times New Roman"/>
    </font>
    <font>
      <sz val="8.0"/>
      <color rgb="FFFFFFFF"/>
      <name val="Times New Roman"/>
    </font>
    <font>
      <sz val="8.0"/>
      <color rgb="FF000000"/>
      <name val="Times New Roman"/>
    </font>
    <font>
      <i/>
      <sz val="8.0"/>
      <color theme="1"/>
      <name val="Times New Roman"/>
    </font>
    <font>
      <b/>
      <sz val="8.0"/>
      <color theme="1"/>
      <name val="Times New Roman"/>
    </font>
    <font>
      <b/>
      <sz val="8.0"/>
      <color rgb="FFCC0000"/>
      <name val="Times New Roman"/>
    </font>
    <font>
      <sz val="8.0"/>
      <color rgb="FFCC0000"/>
      <name val="Times New Roman"/>
    </font>
    <font>
      <sz val="8.0"/>
      <color rgb="FF0C0C0C"/>
      <name val="Times New Roman"/>
    </font>
    <font>
      <b/>
      <u/>
      <sz val="8.0"/>
      <color rgb="FF0000FF"/>
      <name val="Times New Roman"/>
    </font>
    <font>
      <i/>
      <u/>
      <sz val="8.0"/>
      <color rgb="FF0000FF"/>
      <name val="Times New Roman"/>
    </font>
    <font>
      <i/>
      <u/>
      <sz val="8.0"/>
      <color rgb="FF0000FF"/>
      <name val="Times New Roman"/>
    </font>
    <font>
      <b/>
      <sz val="18.0"/>
      <color rgb="FFFFFFFF"/>
      <name val="Inter"/>
    </font>
    <font>
      <color rgb="FFFFFFFF"/>
      <name val="Calibri"/>
      <scheme val="minor"/>
    </font>
    <font>
      <b/>
      <sz val="18.0"/>
      <color rgb="FFD4D4D8"/>
      <name val="Inter"/>
    </font>
    <font>
      <sz val="14.0"/>
      <color rgb="FFFFFFFF"/>
      <name val="Times New Roman"/>
    </font>
    <font>
      <color rgb="FF000000"/>
      <name val="Inter"/>
    </font>
    <font>
      <color rgb="FFFFFFFF"/>
      <name val="&quot;JetBrains Mono&quot;"/>
    </font>
    <font>
      <color rgb="FFD4D4D8"/>
      <name val="Inter"/>
    </font>
  </fonts>
  <fills count="24">
    <fill>
      <patternFill patternType="none"/>
    </fill>
    <fill>
      <patternFill patternType="lightGray"/>
    </fill>
    <fill>
      <patternFill patternType="solid">
        <fgColor rgb="FF186010"/>
        <bgColor rgb="FF186010"/>
      </patternFill>
    </fill>
    <fill>
      <patternFill patternType="solid">
        <fgColor rgb="FF2EA121"/>
        <bgColor rgb="FF2EA121"/>
      </patternFill>
    </fill>
    <fill>
      <patternFill patternType="solid">
        <fgColor rgb="FF8EE085"/>
        <bgColor rgb="FF8EE085"/>
      </patternFill>
    </fill>
    <fill>
      <patternFill patternType="solid">
        <fgColor rgb="FFB6D7A8"/>
        <bgColor rgb="FFB6D7A8"/>
      </patternFill>
    </fill>
    <fill>
      <patternFill patternType="solid">
        <fgColor rgb="FFBF9000"/>
        <bgColor rgb="FFBF9000"/>
      </patternFill>
    </fill>
    <fill>
      <patternFill patternType="solid">
        <fgColor rgb="FFEAF041"/>
        <bgColor rgb="FFEAF041"/>
      </patternFill>
    </fill>
    <fill>
      <patternFill patternType="solid">
        <fgColor rgb="FFFFF2CC"/>
        <bgColor rgb="FFFFF2CC"/>
      </patternFill>
    </fill>
    <fill>
      <patternFill patternType="solid">
        <fgColor rgb="FFF3F3F3"/>
        <bgColor rgb="FFF3F3F3"/>
      </patternFill>
    </fill>
    <fill>
      <patternFill patternType="solid">
        <fgColor rgb="FFFFE599"/>
        <bgColor rgb="FFFFE599"/>
      </patternFill>
    </fill>
    <fill>
      <patternFill patternType="solid">
        <fgColor rgb="FFFFFFFF"/>
        <bgColor rgb="FFFFFFFF"/>
      </patternFill>
    </fill>
    <fill>
      <patternFill patternType="solid">
        <fgColor theme="9"/>
        <bgColor theme="9"/>
      </patternFill>
    </fill>
    <fill>
      <patternFill patternType="solid">
        <fgColor rgb="FF62A262"/>
        <bgColor rgb="FF62A262"/>
      </patternFill>
    </fill>
    <fill>
      <patternFill patternType="solid">
        <fgColor rgb="FF274E13"/>
        <bgColor rgb="FF274E13"/>
      </patternFill>
    </fill>
    <fill>
      <patternFill patternType="solid">
        <fgColor rgb="FF6AA84F"/>
        <bgColor rgb="FF6AA84F"/>
      </patternFill>
    </fill>
    <fill>
      <patternFill patternType="solid">
        <fgColor rgb="FFEFEFEF"/>
        <bgColor rgb="FFEFEFEF"/>
      </patternFill>
    </fill>
    <fill>
      <patternFill patternType="solid">
        <fgColor rgb="FF7F6000"/>
        <bgColor rgb="FF7F6000"/>
      </patternFill>
    </fill>
    <fill>
      <patternFill patternType="solid">
        <fgColor rgb="FF17612D"/>
        <bgColor rgb="FF17612D"/>
      </patternFill>
    </fill>
    <fill>
      <patternFill patternType="solid">
        <fgColor rgb="FF1790FF"/>
        <bgColor rgb="FF1790FF"/>
      </patternFill>
    </fill>
    <fill>
      <patternFill patternType="solid">
        <fgColor rgb="FF124B0C"/>
        <bgColor rgb="FF124B0C"/>
      </patternFill>
    </fill>
    <fill>
      <patternFill patternType="solid">
        <fgColor rgb="FF57BB8A"/>
        <bgColor rgb="FF57BB8A"/>
      </patternFill>
    </fill>
    <fill>
      <patternFill patternType="solid">
        <fgColor rgb="FF161920"/>
        <bgColor rgb="FF161920"/>
      </patternFill>
    </fill>
    <fill>
      <patternFill patternType="solid">
        <fgColor rgb="FF38761D"/>
        <bgColor rgb="FF38761D"/>
      </patternFill>
    </fill>
  </fills>
  <borders count="98">
    <border/>
    <border>
      <left style="thin">
        <color rgb="FF1F2329"/>
      </left>
      <top style="thin">
        <color rgb="FF1F2329"/>
      </top>
      <bottom style="thin">
        <color rgb="FF1F2329"/>
      </bottom>
    </border>
    <border>
      <top style="thin">
        <color rgb="FF1F2329"/>
      </top>
      <bottom style="thin">
        <color rgb="FF1F2329"/>
      </bottom>
    </border>
    <border>
      <right style="thin">
        <color rgb="FF1F2329"/>
      </right>
      <top style="thin">
        <color rgb="FF1F2329"/>
      </top>
      <bottom style="thin">
        <color rgb="FF1F2329"/>
      </bottom>
    </border>
    <border>
      <left style="thin">
        <color rgb="FF1F2329"/>
      </left>
      <right style="thin">
        <color rgb="FF1F2329"/>
      </right>
      <top style="thin">
        <color rgb="FF1F2329"/>
      </top>
    </border>
    <border>
      <left style="thin">
        <color rgb="FF1F2329"/>
      </left>
      <top style="thin">
        <color rgb="FF1F2329"/>
      </top>
    </border>
    <border>
      <top style="thin">
        <color rgb="FF1F2329"/>
      </top>
    </border>
    <border>
      <right style="thin">
        <color rgb="FF1F2329"/>
      </right>
      <top style="thin">
        <color rgb="FF1F2329"/>
      </top>
    </border>
    <border>
      <left style="thin">
        <color rgb="FF1F2329"/>
      </left>
      <right style="thin">
        <color rgb="FF1F2329"/>
      </right>
      <top style="thin">
        <color rgb="FF1F2329"/>
      </top>
      <bottom style="thin">
        <color rgb="FF1F2329"/>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1F2329"/>
      </left>
    </border>
    <border>
      <left style="medium">
        <color rgb="FF000000"/>
      </left>
      <right style="medium">
        <color rgb="FF000000"/>
      </right>
    </border>
    <border>
      <left style="medium">
        <color rgb="FF000000"/>
      </left>
      <top style="medium">
        <color rgb="FF000000"/>
      </top>
      <bottom style="thin">
        <color rgb="FF1F2329"/>
      </bottom>
    </border>
    <border>
      <top style="medium">
        <color rgb="FF000000"/>
      </top>
      <bottom style="thin">
        <color rgb="FF1F2329"/>
      </bottom>
    </border>
    <border>
      <right style="medium">
        <color rgb="FF000000"/>
      </right>
      <top style="medium">
        <color rgb="FF000000"/>
      </top>
      <bottom style="thin">
        <color rgb="FF1F2329"/>
      </bottom>
    </border>
    <border>
      <left style="thin">
        <color rgb="FF1F2329"/>
      </left>
      <bottom style="thin">
        <color rgb="FF1F2329"/>
      </bottom>
    </border>
    <border>
      <left style="medium">
        <color rgb="FF000000"/>
      </left>
      <right style="medium">
        <color rgb="FF000000"/>
      </right>
      <bottom style="thin">
        <color rgb="FF1F2329"/>
      </bottom>
    </border>
    <border>
      <left style="medium">
        <color rgb="FF000000"/>
      </left>
      <right style="thin">
        <color rgb="FF1F2329"/>
      </right>
      <top style="thin">
        <color rgb="FF1F2329"/>
      </top>
      <bottom style="medium">
        <color rgb="FF000000"/>
      </bottom>
    </border>
    <border>
      <left style="thin">
        <color rgb="FF1F2329"/>
      </left>
      <right style="thin">
        <color rgb="FF1F2329"/>
      </right>
      <top style="thin">
        <color rgb="FF1F2329"/>
      </top>
      <bottom style="medium">
        <color rgb="FF000000"/>
      </bottom>
    </border>
    <border>
      <left style="thin">
        <color rgb="FF1F2329"/>
      </left>
      <right style="medium">
        <color rgb="FF000000"/>
      </right>
      <top style="thin">
        <color rgb="FF1F2329"/>
      </top>
      <bottom style="medium">
        <color rgb="FF000000"/>
      </bottom>
    </border>
    <border>
      <left style="medium">
        <color rgb="FF000000"/>
      </left>
      <right style="medium">
        <color rgb="FF000000"/>
      </right>
      <top style="thin">
        <color rgb="FF1F2329"/>
      </top>
    </border>
    <border>
      <right style="hair">
        <color rgb="FF000000"/>
      </right>
    </border>
    <border>
      <left style="hair">
        <color rgb="FF000000"/>
      </left>
      <right style="hair">
        <color rgb="FF000000"/>
      </right>
    </border>
    <border>
      <left style="hair">
        <color rgb="FF000000"/>
      </left>
      <right style="medium">
        <color rgb="FF000000"/>
      </right>
    </border>
    <border>
      <left style="medium">
        <color rgb="FF000000"/>
      </left>
      <right style="medium">
        <color rgb="FF000000"/>
      </right>
      <bottom style="medium">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medium">
        <color rgb="FF000000"/>
      </right>
      <bottom style="thin">
        <color rgb="FF000000"/>
      </bottom>
    </border>
    <border>
      <left style="medium">
        <color rgb="FF000000"/>
      </left>
      <top style="medium">
        <color rgb="FF000000"/>
      </top>
    </border>
    <border>
      <right style="hair">
        <color rgb="FF000000"/>
      </right>
      <top style="medium">
        <color rgb="FF000000"/>
      </top>
    </border>
    <border>
      <left style="hair">
        <color rgb="FF000000"/>
      </left>
      <top style="medium">
        <color rgb="FF000000"/>
      </top>
    </border>
    <border>
      <right style="medium">
        <color rgb="FF000000"/>
      </right>
      <top style="medium">
        <color rgb="FF000000"/>
      </top>
    </border>
    <border>
      <top style="medium">
        <color rgb="FF000000"/>
      </top>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thin">
        <color rgb="FF1F2329"/>
      </right>
      <top style="medium">
        <color rgb="FF000000"/>
      </top>
    </border>
    <border>
      <left style="thin">
        <color rgb="FF1F2329"/>
      </left>
      <right style="thin">
        <color rgb="FF1F2329"/>
      </right>
      <top style="medium">
        <color rgb="FF000000"/>
      </top>
    </border>
    <border>
      <left style="thin">
        <color rgb="FF1F2329"/>
      </left>
      <right style="medium">
        <color rgb="FF000000"/>
      </right>
      <top style="medium">
        <color rgb="FF000000"/>
      </top>
    </border>
    <border>
      <right style="medium">
        <color rgb="FF000000"/>
      </right>
    </border>
    <border>
      <left style="medium">
        <color rgb="FF000000"/>
      </left>
      <top style="hair">
        <color rgb="FF000000"/>
      </top>
    </border>
    <border>
      <right style="hair">
        <color rgb="FF000000"/>
      </right>
      <top style="hair">
        <color rgb="FF000000"/>
      </top>
    </border>
    <border>
      <left style="hair">
        <color rgb="FF000000"/>
      </left>
      <right style="hair">
        <color rgb="FF000000"/>
      </right>
      <top style="hair">
        <color rgb="FF000000"/>
      </top>
      <bottom style="hair">
        <color rgb="FF000000"/>
      </bottom>
    </border>
    <border>
      <left style="hair">
        <color rgb="FF000000"/>
      </left>
      <right style="medium">
        <color rgb="FF000000"/>
      </right>
      <top style="hair">
        <color rgb="FF000000"/>
      </top>
    </border>
    <border>
      <left style="medium">
        <color rgb="FF000000"/>
      </left>
      <right style="thin">
        <color rgb="FF1F2329"/>
      </right>
      <top style="thin">
        <color rgb="FF1F2329"/>
      </top>
    </border>
    <border>
      <left style="thin">
        <color rgb="FF1F2329"/>
      </left>
      <right style="medium">
        <color rgb="FF000000"/>
      </right>
      <top style="thin">
        <color rgb="FF1F2329"/>
      </top>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hair">
        <color rgb="FF000000"/>
      </right>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
      <left style="medium">
        <color rgb="FF000000"/>
      </left>
      <top style="medium">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hair">
        <color rgb="FF000000"/>
      </left>
      <top style="medium">
        <color rgb="FF000000"/>
      </top>
      <bottom style="medium">
        <color rgb="FF000000"/>
      </bottom>
    </border>
    <border>
      <right style="hair">
        <color rgb="FF000000"/>
      </right>
      <top style="medium">
        <color rgb="FF000000"/>
      </top>
      <bottom style="medium">
        <color rgb="FF000000"/>
      </bottom>
    </border>
    <border>
      <left style="medium">
        <color rgb="FF000000"/>
      </left>
      <right style="thin">
        <color rgb="FF1F2329"/>
      </right>
      <top style="medium">
        <color rgb="FF000000"/>
      </top>
      <bottom style="medium">
        <color rgb="FF000000"/>
      </bottom>
    </border>
    <border>
      <left style="thin">
        <color rgb="FF1F2329"/>
      </left>
      <right style="thin">
        <color rgb="FF1F2329"/>
      </right>
      <top style="medium">
        <color rgb="FF000000"/>
      </top>
      <bottom style="medium">
        <color rgb="FF000000"/>
      </bottom>
    </border>
    <border>
      <left style="thin">
        <color rgb="FF1F2329"/>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1F2329"/>
      </right>
    </border>
    <border>
      <left style="thin">
        <color rgb="FF1F2329"/>
      </left>
      <right style="thin">
        <color rgb="FF1F2329"/>
      </right>
    </border>
    <border>
      <left style="thin">
        <color rgb="FF1F2329"/>
      </left>
      <right style="medium">
        <color rgb="FF000000"/>
      </right>
    </border>
    <border>
      <left style="medium">
        <color rgb="FF000000"/>
      </left>
      <right style="hair">
        <color rgb="FF000000"/>
      </right>
    </border>
    <border>
      <left style="hair">
        <color rgb="FF000000"/>
      </left>
      <right style="thin">
        <color rgb="FF1F2329"/>
      </right>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1F1F1F"/>
      </left>
      <right style="thin">
        <color rgb="FF1F1F1F"/>
      </right>
      <bottom style="thin">
        <color rgb="FF1F1F1F"/>
      </bottom>
    </border>
    <border>
      <left style="thin">
        <color rgb="FF1F1F1F"/>
      </left>
      <right style="thin">
        <color rgb="FF1F1F1F"/>
      </right>
      <top style="thin">
        <color rgb="FF1F1F1F"/>
      </top>
      <bottom style="thin">
        <color rgb="FF1F1F1F"/>
      </bottom>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border>
    <border>
      <right style="thin">
        <color rgb="FF000000"/>
      </right>
    </border>
    <border>
      <left style="thin">
        <color rgb="FF000000"/>
      </left>
      <bottom style="thin">
        <color rgb="FF000000"/>
      </bottom>
    </border>
    <border>
      <left style="thin">
        <color rgb="FF1E2028"/>
      </left>
      <right style="thin">
        <color rgb="FF1E2028"/>
      </right>
      <top style="thin">
        <color rgb="FF1E2028"/>
      </top>
      <bottom style="thin">
        <color rgb="FF1E2028"/>
      </bottom>
    </border>
  </borders>
  <cellStyleXfs count="1">
    <xf borderId="0" fillId="0" fontId="0" numFmtId="0" applyAlignment="1" applyFont="1"/>
  </cellStyleXfs>
  <cellXfs count="367">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0" fontId="2" numFmtId="0" xfId="0" applyAlignment="1" applyBorder="1" applyFont="1">
      <alignment vertical="center"/>
    </xf>
    <xf borderId="3" fillId="0" fontId="2" numFmtId="0" xfId="0" applyAlignment="1" applyBorder="1" applyFont="1">
      <alignment vertical="center"/>
    </xf>
    <xf borderId="0" fillId="2" fontId="3" numFmtId="0" xfId="0" applyAlignment="1" applyFont="1">
      <alignment vertical="center"/>
    </xf>
    <xf borderId="4" fillId="0" fontId="4" numFmtId="0" xfId="0" applyAlignment="1" applyBorder="1" applyFont="1">
      <alignment shrinkToFit="0" vertical="center" wrapText="1"/>
    </xf>
    <xf borderId="5" fillId="0" fontId="5" numFmtId="0" xfId="0" applyAlignment="1" applyBorder="1" applyFont="1">
      <alignment horizontal="left" readingOrder="0" shrinkToFit="0" vertical="center" wrapText="1"/>
    </xf>
    <xf borderId="6" fillId="0" fontId="2" numFmtId="0" xfId="0" applyAlignment="1" applyBorder="1" applyFont="1">
      <alignment vertical="center"/>
    </xf>
    <xf borderId="7" fillId="0" fontId="2" numFmtId="0" xfId="0" applyAlignment="1" applyBorder="1" applyFont="1">
      <alignment vertical="center"/>
    </xf>
    <xf borderId="0" fillId="0" fontId="3" numFmtId="0" xfId="0" applyAlignment="1" applyFont="1">
      <alignment vertical="center"/>
    </xf>
    <xf borderId="8"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5" fillId="2" fontId="1" numFmtId="0" xfId="0" applyAlignment="1" applyBorder="1" applyFont="1">
      <alignment readingOrder="0" vertical="center"/>
    </xf>
    <xf borderId="0" fillId="2" fontId="3" numFmtId="0" xfId="0" applyAlignment="1" applyFont="1">
      <alignment readingOrder="0" vertical="top"/>
    </xf>
    <xf borderId="9" fillId="0" fontId="3" numFmtId="0" xfId="0" applyAlignment="1" applyBorder="1" applyFont="1">
      <alignment readingOrder="0" vertical="center"/>
    </xf>
    <xf borderId="9" fillId="3" fontId="6" numFmtId="0" xfId="0" applyAlignment="1" applyBorder="1" applyFill="1" applyFont="1">
      <alignment readingOrder="0" vertical="center"/>
    </xf>
    <xf borderId="9" fillId="3" fontId="6" numFmtId="0" xfId="0" applyAlignment="1" applyBorder="1" applyFont="1">
      <alignment readingOrder="0" vertical="top"/>
    </xf>
    <xf borderId="0" fillId="0" fontId="3" numFmtId="0" xfId="0" applyAlignment="1" applyFont="1">
      <alignment readingOrder="0" vertical="top"/>
    </xf>
    <xf borderId="9" fillId="0" fontId="3" numFmtId="164" xfId="0" applyAlignment="1" applyBorder="1" applyFont="1" applyNumberFormat="1">
      <alignment readingOrder="0" vertical="center"/>
    </xf>
    <xf borderId="9" fillId="0" fontId="3" numFmtId="164" xfId="0" applyAlignment="1" applyBorder="1" applyFont="1" applyNumberFormat="1">
      <alignment readingOrder="0" vertical="top"/>
    </xf>
    <xf borderId="9" fillId="0" fontId="7" numFmtId="3" xfId="0" applyAlignment="1" applyBorder="1" applyFont="1" applyNumberFormat="1">
      <alignment readingOrder="0" vertical="center"/>
    </xf>
    <xf borderId="9" fillId="0" fontId="3" numFmtId="3" xfId="0" applyAlignment="1" applyBorder="1" applyFont="1" applyNumberFormat="1">
      <alignment vertical="center"/>
    </xf>
    <xf borderId="9" fillId="0" fontId="3" numFmtId="0" xfId="0" applyAlignment="1" applyBorder="1" applyFont="1">
      <alignment vertical="center"/>
    </xf>
    <xf borderId="0" fillId="0" fontId="1" numFmtId="0" xfId="0" applyAlignment="1" applyFont="1">
      <alignment vertical="center"/>
    </xf>
    <xf borderId="0" fillId="0" fontId="3" numFmtId="0" xfId="0" applyAlignment="1" applyFont="1">
      <alignment readingOrder="0" vertical="center"/>
    </xf>
    <xf borderId="5" fillId="4" fontId="4" numFmtId="0" xfId="0" applyAlignment="1" applyBorder="1" applyFill="1" applyFont="1">
      <alignment horizontal="center" readingOrder="0" vertical="center"/>
    </xf>
    <xf borderId="10" fillId="4" fontId="4" numFmtId="0" xfId="0" applyAlignment="1" applyBorder="1" applyFont="1">
      <alignment horizontal="center" readingOrder="0" vertical="center"/>
    </xf>
    <xf borderId="6" fillId="2" fontId="8" numFmtId="0" xfId="0" applyAlignment="1" applyBorder="1" applyFont="1">
      <alignment horizontal="center" readingOrder="0" vertical="center"/>
    </xf>
    <xf borderId="11" fillId="0" fontId="2" numFmtId="0" xfId="0" applyAlignment="1" applyBorder="1" applyFont="1">
      <alignment vertical="center"/>
    </xf>
    <xf borderId="12" fillId="0" fontId="2" numFmtId="0" xfId="0" applyAlignment="1" applyBorder="1" applyFont="1">
      <alignment vertical="center"/>
    </xf>
    <xf borderId="13" fillId="4" fontId="4" numFmtId="0" xfId="0" applyAlignment="1" applyBorder="1" applyFont="1">
      <alignment horizontal="center" readingOrder="0" vertical="center"/>
    </xf>
    <xf borderId="14" fillId="0" fontId="2"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17" fillId="0" fontId="2" numFmtId="0" xfId="0" applyAlignment="1" applyBorder="1" applyFont="1">
      <alignment vertical="center"/>
    </xf>
    <xf borderId="18" fillId="0" fontId="4" numFmtId="0" xfId="0" applyAlignment="1" applyBorder="1" applyFont="1">
      <alignment horizontal="center" vertical="center"/>
    </xf>
    <xf borderId="19" fillId="0" fontId="4" numFmtId="0" xfId="0" applyAlignment="1" applyBorder="1" applyFont="1">
      <alignment horizontal="center" vertical="center"/>
    </xf>
    <xf borderId="20" fillId="0" fontId="4" numFmtId="0" xfId="0" applyAlignment="1" applyBorder="1" applyFont="1">
      <alignment horizontal="center" vertical="center"/>
    </xf>
    <xf borderId="5" fillId="5" fontId="4" numFmtId="0" xfId="0" applyAlignment="1" applyBorder="1" applyFill="1" applyFont="1">
      <alignment vertical="center"/>
    </xf>
    <xf borderId="21" fillId="5" fontId="4" numFmtId="0" xfId="0" applyAlignment="1" applyBorder="1" applyFont="1">
      <alignment readingOrder="0" vertical="center"/>
    </xf>
    <xf borderId="22" fillId="0" fontId="9" numFmtId="0" xfId="0" applyAlignment="1" applyBorder="1" applyFont="1">
      <alignment readingOrder="0" shrinkToFit="0" vertical="center" wrapText="1"/>
    </xf>
    <xf borderId="23" fillId="0" fontId="9" numFmtId="0" xfId="0" applyAlignment="1" applyBorder="1" applyFont="1">
      <alignment readingOrder="0" shrinkToFit="0" vertical="center" wrapText="1"/>
    </xf>
    <xf borderId="24" fillId="0" fontId="9" numFmtId="0" xfId="0" applyAlignment="1" applyBorder="1" applyFont="1">
      <alignment readingOrder="0" shrinkToFit="0" vertical="center" wrapText="1"/>
    </xf>
    <xf borderId="23" fillId="0" fontId="9" numFmtId="0" xfId="0" applyAlignment="1" applyBorder="1" applyFont="1">
      <alignment shrinkToFit="0" vertical="center" wrapText="1"/>
    </xf>
    <xf borderId="12" fillId="5" fontId="4" numFmtId="0" xfId="0" applyAlignment="1" applyBorder="1" applyFont="1">
      <alignment readingOrder="0" vertical="center"/>
    </xf>
    <xf borderId="22" fillId="0" fontId="2" numFmtId="0" xfId="0" applyAlignment="1" applyBorder="1" applyFont="1">
      <alignment vertical="center"/>
    </xf>
    <xf borderId="23" fillId="0" fontId="2" numFmtId="0" xfId="0" applyAlignment="1" applyBorder="1" applyFont="1">
      <alignment vertical="center"/>
    </xf>
    <xf borderId="24" fillId="0" fontId="2" numFmtId="0" xfId="0" applyAlignment="1" applyBorder="1" applyFont="1">
      <alignment vertical="center"/>
    </xf>
    <xf borderId="25" fillId="5" fontId="4" numFmtId="0" xfId="0" applyAlignment="1" applyBorder="1" applyFont="1">
      <alignment readingOrder="0" vertical="center"/>
    </xf>
    <xf borderId="26" fillId="0" fontId="2" numFmtId="0" xfId="0" applyAlignment="1" applyBorder="1" applyFont="1">
      <alignment vertical="center"/>
    </xf>
    <xf borderId="27" fillId="0" fontId="2" numFmtId="0" xfId="0" applyAlignment="1" applyBorder="1" applyFont="1">
      <alignment vertical="center"/>
    </xf>
    <xf borderId="28" fillId="0" fontId="2" numFmtId="0" xfId="0" applyAlignment="1" applyBorder="1" applyFont="1">
      <alignment vertical="center"/>
    </xf>
    <xf borderId="29" fillId="5" fontId="4" numFmtId="0" xfId="0" applyAlignment="1" applyBorder="1" applyFont="1">
      <alignment readingOrder="0" vertical="center"/>
    </xf>
    <xf borderId="29" fillId="5" fontId="4" numFmtId="0" xfId="0" applyAlignment="1" applyBorder="1" applyFont="1">
      <alignment readingOrder="0" shrinkToFit="0" vertical="center" wrapText="1"/>
    </xf>
    <xf borderId="29" fillId="0" fontId="5" numFmtId="0" xfId="0" applyAlignment="1" applyBorder="1" applyFont="1">
      <alignment readingOrder="0" shrinkToFit="0" vertical="center" wrapText="1"/>
    </xf>
    <xf borderId="30" fillId="0" fontId="2" numFmtId="0" xfId="0" applyAlignment="1" applyBorder="1" applyFont="1">
      <alignment vertical="center"/>
    </xf>
    <xf borderId="31" fillId="0" fontId="5" numFmtId="0" xfId="0" applyAlignment="1" applyBorder="1" applyFont="1">
      <alignment readingOrder="0" shrinkToFit="0" vertical="center" wrapText="1"/>
    </xf>
    <xf borderId="32" fillId="0" fontId="2" numFmtId="0" xfId="0" applyAlignment="1" applyBorder="1" applyFont="1">
      <alignment vertical="center"/>
    </xf>
    <xf borderId="29" fillId="0" fontId="5" numFmtId="0" xfId="0" applyAlignment="1" applyBorder="1" applyFont="1">
      <alignment shrinkToFit="0" vertical="center" wrapText="1"/>
    </xf>
    <xf borderId="33" fillId="0" fontId="2" numFmtId="0" xfId="0" applyAlignment="1" applyBorder="1" applyFont="1">
      <alignment vertical="center"/>
    </xf>
    <xf borderId="34" fillId="0" fontId="5" numFmtId="0" xfId="0" applyAlignment="1" applyBorder="1" applyFont="1">
      <alignment horizontal="center" readingOrder="0" shrinkToFit="0" vertical="center" wrapText="1"/>
    </xf>
    <xf borderId="35" fillId="0" fontId="5" numFmtId="0" xfId="0" applyAlignment="1" applyBorder="1" applyFont="1">
      <alignment horizontal="center" readingOrder="0" shrinkToFit="0" vertical="center" wrapText="1"/>
    </xf>
    <xf borderId="36" fillId="0" fontId="5" numFmtId="0" xfId="0" applyAlignment="1" applyBorder="1" applyFont="1">
      <alignment horizontal="center" readingOrder="0" shrinkToFit="0" vertical="center" wrapText="1"/>
    </xf>
    <xf borderId="37" fillId="0" fontId="2" numFmtId="0" xfId="0" applyAlignment="1" applyBorder="1" applyFont="1">
      <alignment vertical="center"/>
    </xf>
    <xf borderId="10" fillId="5" fontId="4" numFmtId="0" xfId="0" applyAlignment="1" applyBorder="1" applyFont="1">
      <alignment readingOrder="0" shrinkToFit="0" vertical="center" wrapText="1"/>
    </xf>
    <xf borderId="38" fillId="0" fontId="5" numFmtId="0" xfId="0" applyAlignment="1" applyBorder="1" applyFont="1">
      <alignment vertical="center"/>
    </xf>
    <xf borderId="39" fillId="0" fontId="2" numFmtId="0" xfId="0" applyAlignment="1" applyBorder="1" applyFont="1">
      <alignment vertical="center"/>
    </xf>
    <xf borderId="40" fillId="0" fontId="2" numFmtId="0" xfId="0" applyAlignment="1" applyBorder="1" applyFont="1">
      <alignment vertical="center"/>
    </xf>
    <xf borderId="41" fillId="0" fontId="5" numFmtId="0" xfId="0" applyAlignment="1" applyBorder="1" applyFont="1">
      <alignment shrinkToFit="0" vertical="center" wrapText="1"/>
    </xf>
    <xf borderId="42" fillId="0" fontId="5" numFmtId="0" xfId="0" applyAlignment="1" applyBorder="1" applyFont="1">
      <alignment shrinkToFit="0" vertical="center" wrapText="1"/>
    </xf>
    <xf borderId="43" fillId="0" fontId="5" numFmtId="0" xfId="0" applyAlignment="1" applyBorder="1" applyFont="1">
      <alignment shrinkToFit="0" vertical="center" wrapText="1"/>
    </xf>
    <xf borderId="44" fillId="0" fontId="2" numFmtId="0" xfId="0" applyAlignment="1" applyBorder="1" applyFont="1">
      <alignment vertical="center"/>
    </xf>
    <xf borderId="45" fillId="0" fontId="5" numFmtId="0" xfId="0" applyAlignment="1" applyBorder="1" applyFont="1">
      <alignment vertical="center"/>
    </xf>
    <xf borderId="46" fillId="0" fontId="2" numFmtId="0" xfId="0" applyAlignment="1" applyBorder="1" applyFont="1">
      <alignment vertical="center"/>
    </xf>
    <xf borderId="47" fillId="0" fontId="5" numFmtId="0" xfId="0" applyAlignment="1" applyBorder="1" applyFont="1">
      <alignment shrinkToFit="0" vertical="center" wrapText="1"/>
    </xf>
    <xf borderId="48" fillId="0" fontId="5" numFmtId="0" xfId="0" applyAlignment="1" applyBorder="1" applyFont="1">
      <alignment shrinkToFit="0" vertical="center" wrapText="1"/>
    </xf>
    <xf borderId="49" fillId="0" fontId="5" numFmtId="0" xfId="0" applyAlignment="1" applyBorder="1" applyFont="1">
      <alignment shrinkToFit="0" vertical="center" wrapText="1"/>
    </xf>
    <xf borderId="4" fillId="0" fontId="5" numFmtId="0" xfId="0" applyAlignment="1" applyBorder="1" applyFont="1">
      <alignment shrinkToFit="0" vertical="center" wrapText="1"/>
    </xf>
    <xf borderId="50" fillId="0" fontId="5" numFmtId="0" xfId="0" applyAlignment="1" applyBorder="1" applyFont="1">
      <alignment shrinkToFit="0" vertical="center" wrapText="1"/>
    </xf>
    <xf borderId="51" fillId="0" fontId="2" numFmtId="0" xfId="0" applyAlignment="1" applyBorder="1" applyFont="1">
      <alignment vertical="center"/>
    </xf>
    <xf borderId="25" fillId="0" fontId="2" numFmtId="0" xfId="0" applyAlignment="1" applyBorder="1" applyFont="1">
      <alignment vertical="center"/>
    </xf>
    <xf borderId="52" fillId="0" fontId="2" numFmtId="0" xfId="0" applyAlignment="1" applyBorder="1" applyFont="1">
      <alignment vertical="center"/>
    </xf>
    <xf borderId="53" fillId="0" fontId="2" numFmtId="0" xfId="0" applyAlignment="1" applyBorder="1" applyFont="1">
      <alignment vertical="center"/>
    </xf>
    <xf borderId="54" fillId="0" fontId="2" numFmtId="0" xfId="0" applyAlignment="1" applyBorder="1" applyFont="1">
      <alignment vertical="center"/>
    </xf>
    <xf borderId="55" fillId="0" fontId="3" numFmtId="0" xfId="0" applyAlignment="1" applyBorder="1" applyFont="1">
      <alignment vertical="center"/>
    </xf>
    <xf borderId="56" fillId="0" fontId="2" numFmtId="0" xfId="0" applyAlignment="1" applyBorder="1" applyFont="1">
      <alignment vertical="center"/>
    </xf>
    <xf borderId="18" fillId="0" fontId="5" numFmtId="0" xfId="0" applyAlignment="1" applyBorder="1" applyFont="1">
      <alignment shrinkToFit="0" vertical="center" wrapText="1"/>
    </xf>
    <xf borderId="19" fillId="0" fontId="5" numFmtId="0" xfId="0" applyAlignment="1" applyBorder="1" applyFont="1">
      <alignment shrinkToFit="0" vertical="center" wrapText="1"/>
    </xf>
    <xf borderId="20" fillId="0" fontId="5" numFmtId="0" xfId="0" applyAlignment="1" applyBorder="1" applyFont="1">
      <alignment shrinkToFit="0" vertical="center" wrapText="1"/>
    </xf>
    <xf borderId="29" fillId="5" fontId="4" numFmtId="0" xfId="0" applyAlignment="1" applyBorder="1" applyFont="1">
      <alignment vertical="center"/>
    </xf>
    <xf borderId="57" fillId="5" fontId="4" numFmtId="0" xfId="0" applyAlignment="1" applyBorder="1" applyFont="1">
      <alignment readingOrder="0" vertical="center"/>
    </xf>
    <xf borderId="58" fillId="0" fontId="5" numFmtId="0" xfId="0" applyAlignment="1" applyBorder="1" applyFont="1">
      <alignment readingOrder="0" shrinkToFit="0" vertical="center" wrapText="1"/>
    </xf>
    <xf borderId="59" fillId="0" fontId="5" numFmtId="0" xfId="0" applyAlignment="1" applyBorder="1" applyFont="1">
      <alignment readingOrder="0" shrinkToFit="0" vertical="center" wrapText="1"/>
    </xf>
    <xf borderId="59" fillId="0" fontId="5" numFmtId="0" xfId="0" applyAlignment="1" applyBorder="1" applyFont="1">
      <alignment vertical="center"/>
    </xf>
    <xf borderId="60" fillId="0" fontId="5" numFmtId="0" xfId="0" applyAlignment="1" applyBorder="1" applyFont="1">
      <alignment vertical="center"/>
    </xf>
    <xf borderId="58" fillId="0" fontId="5" numFmtId="0" xfId="0" applyAlignment="1" applyBorder="1" applyFont="1">
      <alignment vertical="center"/>
    </xf>
    <xf borderId="61" fillId="0" fontId="5" numFmtId="0" xfId="0" applyAlignment="1" applyBorder="1" applyFont="1">
      <alignment readingOrder="0" shrinkToFit="0" vertical="center" wrapText="1"/>
    </xf>
    <xf borderId="62" fillId="0" fontId="2" numFmtId="0" xfId="0" applyAlignment="1" applyBorder="1" applyFont="1">
      <alignment vertical="center"/>
    </xf>
    <xf borderId="63" fillId="0" fontId="5" numFmtId="0" xfId="0" applyAlignment="1" applyBorder="1" applyFont="1">
      <alignment vertical="center"/>
    </xf>
    <xf borderId="64" fillId="0" fontId="5" numFmtId="0" xfId="0" applyAlignment="1" applyBorder="1" applyFont="1">
      <alignment vertical="center"/>
    </xf>
    <xf borderId="65" fillId="0" fontId="5" numFmtId="0" xfId="0" applyAlignment="1" applyBorder="1" applyFont="1">
      <alignment vertical="center"/>
    </xf>
    <xf borderId="66" fillId="0" fontId="3" numFmtId="0" xfId="0" applyAlignment="1" applyBorder="1" applyFont="1">
      <alignment vertical="center"/>
    </xf>
    <xf borderId="67" fillId="0" fontId="5" numFmtId="0" xfId="0" applyAlignment="1" applyBorder="1" applyFont="1">
      <alignment readingOrder="0" vertical="center"/>
    </xf>
    <xf borderId="67" fillId="0" fontId="5" numFmtId="0" xfId="0" applyAlignment="1" applyBorder="1" applyFont="1">
      <alignment readingOrder="0" shrinkToFit="0" vertical="center" wrapText="1"/>
    </xf>
    <xf borderId="68" fillId="0" fontId="5" numFmtId="0" xfId="0" applyAlignment="1" applyBorder="1" applyFont="1">
      <alignment vertical="center"/>
    </xf>
    <xf borderId="29" fillId="0" fontId="5" numFmtId="0" xfId="0" applyAlignment="1" applyBorder="1" applyFont="1">
      <alignment readingOrder="0" vertical="center"/>
    </xf>
    <xf borderId="69" fillId="0" fontId="5" numFmtId="0" xfId="0" applyAlignment="1" applyBorder="1" applyFont="1">
      <alignment vertical="center"/>
    </xf>
    <xf borderId="70" fillId="0" fontId="5" numFmtId="0" xfId="0" applyAlignment="1" applyBorder="1" applyFont="1">
      <alignment vertical="center"/>
    </xf>
    <xf borderId="71" fillId="0" fontId="5" numFmtId="0" xfId="0" applyAlignment="1" applyBorder="1" applyFont="1">
      <alignment vertical="center"/>
    </xf>
    <xf borderId="41" fillId="0" fontId="5" numFmtId="0" xfId="0" applyAlignment="1" applyBorder="1" applyFont="1">
      <alignment vertical="center"/>
    </xf>
    <xf borderId="42" fillId="0" fontId="5" numFmtId="0" xfId="0" applyAlignment="1" applyBorder="1" applyFont="1">
      <alignment vertical="center"/>
    </xf>
    <xf borderId="43" fillId="0" fontId="5" numFmtId="0" xfId="0" applyAlignment="1" applyBorder="1" applyFont="1">
      <alignment vertical="center"/>
    </xf>
    <xf borderId="63" fillId="0" fontId="10" numFmtId="0" xfId="0" applyAlignment="1" applyBorder="1" applyFont="1">
      <alignment readingOrder="0" shrinkToFit="0" vertical="center" wrapText="1"/>
    </xf>
    <xf borderId="64" fillId="0" fontId="11" numFmtId="0" xfId="0" applyAlignment="1" applyBorder="1" applyFont="1">
      <alignment readingOrder="0" shrinkToFit="0" vertical="center" wrapText="1"/>
    </xf>
    <xf borderId="65" fillId="0" fontId="12" numFmtId="0" xfId="0" applyAlignment="1" applyBorder="1" applyFont="1">
      <alignment readingOrder="0" shrinkToFit="0" vertical="center" wrapText="1"/>
    </xf>
    <xf borderId="69" fillId="0" fontId="5" numFmtId="0" xfId="0" applyAlignment="1" applyBorder="1" applyFont="1">
      <alignment readingOrder="0" shrinkToFit="0" vertical="center" wrapText="1"/>
    </xf>
    <xf borderId="70" fillId="0" fontId="5" numFmtId="0" xfId="0" applyAlignment="1" applyBorder="1" applyFont="1">
      <alignment readingOrder="0" shrinkToFit="0" vertical="center" wrapText="1"/>
    </xf>
    <xf borderId="71" fillId="0" fontId="5" numFmtId="0" xfId="0" applyAlignment="1" applyBorder="1" applyFont="1">
      <alignment readingOrder="0" shrinkToFit="0" vertical="center" wrapText="1"/>
    </xf>
    <xf borderId="72" fillId="0" fontId="5" numFmtId="0" xfId="0" applyAlignment="1" applyBorder="1" applyFont="1">
      <alignment readingOrder="0" shrinkToFit="0" vertical="center" wrapText="1"/>
    </xf>
    <xf borderId="23" fillId="0" fontId="5" numFmtId="0" xfId="0" applyAlignment="1" applyBorder="1" applyFont="1">
      <alignment readingOrder="0" shrinkToFit="0" vertical="center" wrapText="1"/>
    </xf>
    <xf borderId="73" fillId="0" fontId="5" numFmtId="0" xfId="0" applyAlignment="1" applyBorder="1" applyFont="1">
      <alignment readingOrder="0" shrinkToFit="0" vertical="center" wrapText="1"/>
    </xf>
    <xf borderId="74" fillId="5" fontId="5" numFmtId="0" xfId="0" applyAlignment="1" applyBorder="1" applyFont="1">
      <alignment shrinkToFit="0" vertical="center" wrapText="1"/>
    </xf>
    <xf borderId="60" fillId="0" fontId="5" numFmtId="0" xfId="0" applyAlignment="1" applyBorder="1" applyFont="1">
      <alignment readingOrder="0" shrinkToFit="0" vertical="center" wrapText="1"/>
    </xf>
    <xf borderId="0" fillId="0" fontId="3" numFmtId="0" xfId="0" applyAlignment="1" applyFont="1">
      <alignment shrinkToFit="0" vertical="center" wrapText="1"/>
    </xf>
    <xf borderId="74" fillId="5" fontId="13" numFmtId="0" xfId="0" applyAlignment="1" applyBorder="1" applyFont="1">
      <alignment vertical="center"/>
    </xf>
    <xf borderId="58" fillId="0" fontId="3" numFmtId="0" xfId="0" applyAlignment="1" applyBorder="1" applyFont="1">
      <alignment shrinkToFit="0" vertical="center" wrapText="1"/>
    </xf>
    <xf borderId="59" fillId="0" fontId="3" numFmtId="0" xfId="0" applyAlignment="1" applyBorder="1" applyFont="1">
      <alignment shrinkToFit="0" vertical="center" wrapText="1"/>
    </xf>
    <xf borderId="59" fillId="0" fontId="3" numFmtId="0" xfId="0" applyAlignment="1" applyBorder="1" applyFont="1">
      <alignment shrinkToFit="0" vertical="center" wrapText="1"/>
    </xf>
    <xf borderId="60" fillId="0" fontId="3" numFmtId="0" xfId="0" applyAlignment="1" applyBorder="1" applyFont="1">
      <alignment readingOrder="0" shrinkToFit="0" vertical="center" wrapText="1"/>
    </xf>
    <xf borderId="58" fillId="0" fontId="3" numFmtId="0" xfId="0" applyAlignment="1" applyBorder="1" applyFont="1">
      <alignment shrinkToFit="0" vertical="center" wrapText="1"/>
    </xf>
    <xf borderId="60" fillId="0" fontId="3" numFmtId="0" xfId="0" applyAlignment="1" applyBorder="1" applyFont="1">
      <alignment shrinkToFit="0" vertical="center" wrapText="1"/>
    </xf>
    <xf borderId="66" fillId="0" fontId="3" numFmtId="0" xfId="0" applyAlignment="1" applyBorder="1" applyFont="1">
      <alignment shrinkToFit="0" vertical="center" wrapText="1"/>
    </xf>
    <xf borderId="67" fillId="0" fontId="3" numFmtId="0" xfId="0" applyAlignment="1" applyBorder="1" applyFont="1">
      <alignment shrinkToFit="0" vertical="center" wrapText="1"/>
    </xf>
    <xf borderId="75" fillId="0" fontId="3" numFmtId="0" xfId="0" applyAlignment="1" applyBorder="1" applyFont="1">
      <alignment shrinkToFit="0" vertical="center" wrapText="1"/>
    </xf>
    <xf borderId="74" fillId="5" fontId="13" numFmtId="0" xfId="0" applyAlignment="1" applyBorder="1" applyFont="1">
      <alignment shrinkToFit="0" vertical="center" wrapText="1"/>
    </xf>
    <xf borderId="76" fillId="0" fontId="3" numFmtId="0" xfId="0" applyAlignment="1" applyBorder="1" applyFont="1">
      <alignment shrinkToFit="0" vertical="center" wrapText="1"/>
    </xf>
    <xf borderId="77" fillId="0" fontId="3" numFmtId="0" xfId="0" applyAlignment="1" applyBorder="1" applyFont="1">
      <alignment shrinkToFit="0" vertical="center" wrapText="1"/>
    </xf>
    <xf borderId="56" fillId="0" fontId="3" numFmtId="0" xfId="0" applyAlignment="1" applyBorder="1" applyFont="1">
      <alignment shrinkToFit="0" vertical="center" wrapText="1"/>
    </xf>
    <xf borderId="78" fillId="0" fontId="3" numFmtId="0" xfId="0" applyAlignment="1" applyBorder="1" applyFont="1">
      <alignment shrinkToFit="0" vertical="center" wrapText="1"/>
    </xf>
    <xf borderId="79" fillId="0" fontId="3" numFmtId="0" xfId="0" applyAlignment="1" applyBorder="1" applyFont="1">
      <alignment shrinkToFit="0" vertical="center" wrapText="1"/>
    </xf>
    <xf borderId="80" fillId="0" fontId="3" numFmtId="0" xfId="0" applyAlignment="1" applyBorder="1" applyFont="1">
      <alignment shrinkToFit="0" vertical="center" wrapText="1"/>
    </xf>
    <xf borderId="0" fillId="6" fontId="14" numFmtId="0" xfId="0" applyAlignment="1" applyFill="1" applyFont="1">
      <alignment readingOrder="0" vertical="center"/>
    </xf>
    <xf borderId="0" fillId="0" fontId="15" numFmtId="0" xfId="0" applyAlignment="1" applyFont="1">
      <alignment vertical="center"/>
    </xf>
    <xf borderId="0" fillId="0" fontId="3" numFmtId="0" xfId="0" applyAlignment="1" applyFont="1">
      <alignment vertical="center"/>
    </xf>
    <xf borderId="0" fillId="0" fontId="16" numFmtId="0" xfId="0" applyAlignment="1" applyFont="1">
      <alignment vertical="center"/>
    </xf>
    <xf borderId="81" fillId="0" fontId="17" numFmtId="0" xfId="0" applyAlignment="1" applyBorder="1" applyFont="1">
      <alignment shrinkToFit="0" vertical="center" wrapText="1"/>
    </xf>
    <xf borderId="82" fillId="0" fontId="2" numFmtId="0" xfId="0" applyAlignment="1" applyBorder="1" applyFont="1">
      <alignment vertical="center"/>
    </xf>
    <xf borderId="83" fillId="0" fontId="2" numFmtId="0" xfId="0" applyAlignment="1" applyBorder="1" applyFont="1">
      <alignment vertical="center"/>
    </xf>
    <xf borderId="81" fillId="0" fontId="17" numFmtId="0" xfId="0" applyAlignment="1" applyBorder="1" applyFont="1">
      <alignment vertical="center"/>
    </xf>
    <xf borderId="81" fillId="0" fontId="18" numFmtId="0" xfId="0" applyAlignment="1" applyBorder="1" applyFont="1">
      <alignment horizontal="left" vertical="center"/>
    </xf>
    <xf borderId="0" fillId="0" fontId="3" numFmtId="0" xfId="0" applyAlignment="1" applyFont="1">
      <alignment readingOrder="0" vertical="center"/>
    </xf>
    <xf borderId="9" fillId="6" fontId="19" numFmtId="0" xfId="0" applyAlignment="1" applyBorder="1" applyFont="1">
      <alignment horizontal="center" readingOrder="0" vertical="center"/>
    </xf>
    <xf borderId="81" fillId="6" fontId="19" numFmtId="0" xfId="0" applyAlignment="1" applyBorder="1" applyFont="1">
      <alignment readingOrder="0" vertical="center"/>
    </xf>
    <xf borderId="9" fillId="0" fontId="15" numFmtId="0" xfId="0" applyAlignment="1" applyBorder="1" applyFont="1">
      <alignment horizontal="center" vertical="center"/>
    </xf>
    <xf borderId="9" fillId="0" fontId="17" numFmtId="0" xfId="0" applyAlignment="1" applyBorder="1" applyFont="1">
      <alignment horizontal="center" vertical="center"/>
    </xf>
    <xf borderId="81" fillId="0" fontId="3" numFmtId="0" xfId="0" applyAlignment="1" applyBorder="1" applyFont="1">
      <alignment vertical="center"/>
    </xf>
    <xf borderId="0" fillId="0" fontId="15" numFmtId="0" xfId="0" applyAlignment="1" applyFont="1">
      <alignment horizontal="center" vertical="center"/>
    </xf>
    <xf borderId="0" fillId="0" fontId="17" numFmtId="0" xfId="0" applyAlignment="1" applyFont="1">
      <alignment shrinkToFit="0" vertical="center" wrapText="1"/>
    </xf>
    <xf borderId="0" fillId="7" fontId="20" numFmtId="0" xfId="0" applyAlignment="1" applyFill="1" applyFont="1">
      <alignment vertical="center"/>
    </xf>
    <xf borderId="0" fillId="7" fontId="21" numFmtId="0" xfId="0" applyAlignment="1" applyFont="1">
      <alignment readingOrder="0" vertical="center"/>
    </xf>
    <xf borderId="9" fillId="8" fontId="15" numFmtId="0" xfId="0" applyAlignment="1" applyBorder="1" applyFill="1" applyFont="1">
      <alignment horizontal="center" vertical="center"/>
    </xf>
    <xf borderId="9" fillId="8" fontId="15" numFmtId="0" xfId="0" applyAlignment="1" applyBorder="1" applyFont="1">
      <alignment horizontal="center" readingOrder="0" vertical="center"/>
    </xf>
    <xf borderId="84" fillId="0" fontId="17" numFmtId="0" xfId="0" applyAlignment="1" applyBorder="1" applyFont="1">
      <alignment horizontal="center" vertical="center"/>
    </xf>
    <xf borderId="9" fillId="0" fontId="17" numFmtId="0" xfId="0" applyAlignment="1" applyBorder="1" applyFont="1">
      <alignment shrinkToFit="0" vertical="center" wrapText="1"/>
    </xf>
    <xf borderId="9" fillId="0" fontId="17" numFmtId="3" xfId="0" applyAlignment="1" applyBorder="1" applyFont="1" applyNumberFormat="1">
      <alignment horizontal="center" vertical="center"/>
    </xf>
    <xf borderId="9" fillId="0" fontId="15" numFmtId="3" xfId="0" applyAlignment="1" applyBorder="1" applyFont="1" applyNumberFormat="1">
      <alignment horizontal="center" vertical="center"/>
    </xf>
    <xf borderId="85" fillId="0" fontId="2" numFmtId="0" xfId="0" applyAlignment="1" applyBorder="1" applyFont="1">
      <alignment vertical="center"/>
    </xf>
    <xf borderId="86" fillId="0" fontId="2" numFmtId="0" xfId="0" applyAlignment="1" applyBorder="1" applyFont="1">
      <alignment vertical="center"/>
    </xf>
    <xf borderId="81" fillId="9" fontId="18" numFmtId="0" xfId="0" applyAlignment="1" applyBorder="1" applyFill="1" applyFont="1">
      <alignment horizontal="center" vertical="center"/>
    </xf>
    <xf borderId="9" fillId="9" fontId="18" numFmtId="3" xfId="0" applyAlignment="1" applyBorder="1" applyFont="1" applyNumberFormat="1">
      <alignment horizontal="center" vertical="center"/>
    </xf>
    <xf borderId="82" fillId="0" fontId="17" numFmtId="0" xfId="0" applyAlignment="1" applyBorder="1" applyFont="1">
      <alignment vertical="center"/>
    </xf>
    <xf borderId="83" fillId="0" fontId="17" numFmtId="0" xfId="0" applyAlignment="1" applyBorder="1" applyFont="1">
      <alignment vertical="center"/>
    </xf>
    <xf borderId="0" fillId="10" fontId="15" numFmtId="0" xfId="0" applyAlignment="1" applyFill="1" applyFont="1">
      <alignment horizontal="center" readingOrder="0" vertical="center"/>
    </xf>
    <xf borderId="0" fillId="6" fontId="22" numFmtId="3" xfId="0" applyAlignment="1" applyFont="1" applyNumberFormat="1">
      <alignment vertical="center"/>
    </xf>
    <xf borderId="0" fillId="0" fontId="20" numFmtId="0" xfId="0" applyAlignment="1" applyFont="1">
      <alignment vertical="center"/>
    </xf>
    <xf borderId="0" fillId="6" fontId="20" numFmtId="0" xfId="0" applyAlignment="1" applyFont="1">
      <alignment vertical="center"/>
    </xf>
    <xf borderId="0" fillId="7" fontId="21" numFmtId="0" xfId="0" applyAlignment="1" applyFont="1">
      <alignment vertical="center"/>
    </xf>
    <xf borderId="0" fillId="0" fontId="23" numFmtId="0" xfId="0" applyAlignment="1" applyFont="1">
      <alignment vertical="center"/>
    </xf>
    <xf borderId="0" fillId="0" fontId="24" numFmtId="0" xfId="0" applyAlignment="1" applyFont="1">
      <alignment vertical="center"/>
    </xf>
    <xf borderId="0" fillId="0" fontId="18" numFmtId="0" xfId="0" applyAlignment="1" applyFont="1">
      <alignment vertical="center"/>
    </xf>
    <xf borderId="9" fillId="0" fontId="20" numFmtId="0" xfId="0" applyAlignment="1" applyBorder="1" applyFont="1">
      <alignment vertical="center"/>
    </xf>
    <xf borderId="9" fillId="8" fontId="15" numFmtId="0" xfId="0" applyAlignment="1" applyBorder="1" applyFont="1">
      <alignment horizontal="center" shrinkToFit="0" vertical="center" wrapText="1"/>
    </xf>
    <xf borderId="9" fillId="0" fontId="17" numFmtId="0" xfId="0" applyAlignment="1" applyBorder="1" applyFont="1">
      <alignment vertical="center"/>
    </xf>
    <xf borderId="81" fillId="8" fontId="15" numFmtId="0" xfId="0" applyAlignment="1" applyBorder="1" applyFont="1">
      <alignment horizontal="center" vertical="center"/>
    </xf>
    <xf borderId="0" fillId="11" fontId="20" numFmtId="0" xfId="0" applyAlignment="1" applyFill="1" applyFont="1">
      <alignment vertical="center"/>
    </xf>
    <xf borderId="9" fillId="11" fontId="15" numFmtId="0" xfId="0" applyAlignment="1" applyBorder="1" applyFont="1">
      <alignment horizontal="center" vertical="center"/>
    </xf>
    <xf borderId="81" fillId="11" fontId="17" numFmtId="0" xfId="0" applyAlignment="1" applyBorder="1" applyFont="1">
      <alignment shrinkToFit="0" vertical="center" wrapText="1"/>
    </xf>
    <xf borderId="9" fillId="0" fontId="17" numFmtId="0" xfId="0" applyAlignment="1" applyBorder="1" applyFont="1">
      <alignment horizontal="center" shrinkToFit="0" vertical="center" wrapText="1"/>
    </xf>
    <xf borderId="9" fillId="0" fontId="17" numFmtId="3" xfId="0" applyAlignment="1" applyBorder="1" applyFont="1" applyNumberFormat="1">
      <alignment horizontal="right" vertical="center"/>
    </xf>
    <xf borderId="81" fillId="9" fontId="18" numFmtId="0" xfId="0" applyAlignment="1" applyBorder="1" applyFont="1">
      <alignment horizontal="center" shrinkToFit="0" vertical="center" wrapText="1"/>
    </xf>
    <xf borderId="9" fillId="0" fontId="15" numFmtId="0" xfId="0" applyAlignment="1" applyBorder="1" applyFont="1">
      <alignment vertical="center"/>
    </xf>
    <xf borderId="9" fillId="9" fontId="18" numFmtId="3" xfId="0" applyAlignment="1" applyBorder="1" applyFont="1" applyNumberFormat="1">
      <alignment horizontal="right" vertical="center"/>
    </xf>
    <xf borderId="9" fillId="9" fontId="15" numFmtId="0" xfId="0" applyAlignment="1" applyBorder="1" applyFont="1">
      <alignment horizontal="center" vertical="center"/>
    </xf>
    <xf borderId="9" fillId="9" fontId="18" numFmtId="0" xfId="0" applyAlignment="1" applyBorder="1" applyFont="1">
      <alignment horizontal="center" vertical="center"/>
    </xf>
    <xf borderId="81" fillId="0" fontId="18" numFmtId="0" xfId="0" applyAlignment="1" applyBorder="1" applyFont="1">
      <alignment horizontal="center" vertical="center"/>
    </xf>
    <xf borderId="9" fillId="0" fontId="18" numFmtId="3" xfId="0" applyAlignment="1" applyBorder="1" applyFont="1" applyNumberFormat="1">
      <alignment horizontal="center" vertical="center"/>
    </xf>
    <xf borderId="5" fillId="2" fontId="25" numFmtId="0" xfId="0" applyAlignment="1" applyBorder="1" applyFont="1">
      <alignment vertical="center"/>
    </xf>
    <xf borderId="84" fillId="0" fontId="26" numFmtId="0" xfId="0" applyAlignment="1" applyBorder="1" applyFont="1">
      <alignment readingOrder="0" shrinkToFit="0" vertical="center" wrapText="1"/>
    </xf>
    <xf borderId="81" fillId="0" fontId="27" numFmtId="0" xfId="0" applyAlignment="1" applyBorder="1" applyFont="1">
      <alignment readingOrder="0" shrinkToFit="0" vertical="center" wrapText="1"/>
    </xf>
    <xf borderId="0" fillId="0" fontId="7" numFmtId="0" xfId="0" applyAlignment="1" applyFont="1">
      <alignment vertical="center"/>
    </xf>
    <xf borderId="0" fillId="0" fontId="9" numFmtId="0" xfId="0" applyAlignment="1" applyFont="1">
      <alignment readingOrder="0" vertical="center"/>
    </xf>
    <xf borderId="9" fillId="0" fontId="3" numFmtId="0" xfId="0" applyAlignment="1" applyBorder="1" applyFont="1">
      <alignment readingOrder="0" vertical="center"/>
    </xf>
    <xf borderId="81" fillId="0" fontId="3" numFmtId="0" xfId="0" applyAlignment="1" applyBorder="1" applyFont="1">
      <alignment readingOrder="0" vertical="center"/>
    </xf>
    <xf borderId="9" fillId="0" fontId="26" numFmtId="0" xfId="0" applyAlignment="1" applyBorder="1" applyFont="1">
      <alignment readingOrder="0" vertical="center"/>
    </xf>
    <xf borderId="9" fillId="0" fontId="9" numFmtId="0" xfId="0" applyAlignment="1" applyBorder="1" applyFont="1">
      <alignment readingOrder="0" vertical="center"/>
    </xf>
    <xf borderId="9" fillId="0" fontId="13" numFmtId="0" xfId="0" applyAlignment="1" applyBorder="1" applyFont="1">
      <alignment readingOrder="0" vertical="center"/>
    </xf>
    <xf borderId="0" fillId="0" fontId="28" numFmtId="0" xfId="0" applyAlignment="1" applyFont="1">
      <alignment readingOrder="0" vertical="center"/>
    </xf>
    <xf borderId="0" fillId="0" fontId="29" numFmtId="0" xfId="0" applyAlignment="1" applyFont="1">
      <alignment readingOrder="0" vertical="center"/>
    </xf>
    <xf borderId="0" fillId="0" fontId="30" numFmtId="0" xfId="0" applyAlignment="1" applyFont="1">
      <alignment readingOrder="0" vertical="center"/>
    </xf>
    <xf borderId="0" fillId="0" fontId="31" numFmtId="0" xfId="0" applyAlignment="1" applyFont="1">
      <alignment readingOrder="0" vertical="center"/>
    </xf>
    <xf borderId="0" fillId="3" fontId="32" numFmtId="0" xfId="0" applyAlignment="1" applyFont="1">
      <alignment horizontal="center" readingOrder="0" vertical="center"/>
    </xf>
    <xf borderId="9" fillId="0" fontId="31" numFmtId="0" xfId="0" applyAlignment="1" applyBorder="1" applyFont="1">
      <alignment readingOrder="0" vertical="center"/>
    </xf>
    <xf borderId="9" fillId="0" fontId="30" numFmtId="0" xfId="0" applyAlignment="1" applyBorder="1" applyFont="1">
      <alignment readingOrder="0" vertical="center"/>
    </xf>
    <xf borderId="9" fillId="0" fontId="33" numFmtId="0" xfId="0" applyAlignment="1" applyBorder="1" applyFont="1">
      <alignment readingOrder="0" vertical="center"/>
    </xf>
    <xf borderId="0" fillId="0" fontId="34" numFmtId="0" xfId="0" applyAlignment="1" applyFont="1">
      <alignment vertical="center"/>
    </xf>
    <xf borderId="0" fillId="12" fontId="26" numFmtId="0" xfId="0" applyAlignment="1" applyFill="1" applyFont="1">
      <alignment readingOrder="0" vertical="center"/>
    </xf>
    <xf borderId="87" fillId="0" fontId="3" numFmtId="0" xfId="0" applyAlignment="1" applyBorder="1" applyFont="1">
      <alignment readingOrder="0" shrinkToFit="0" vertical="center" wrapText="1"/>
    </xf>
    <xf borderId="87" fillId="0" fontId="2" numFmtId="0" xfId="0" applyAlignment="1" applyBorder="1" applyFont="1">
      <alignment vertical="center"/>
    </xf>
    <xf borderId="88" fillId="0" fontId="2" numFmtId="0" xfId="0" applyAlignment="1" applyBorder="1" applyFont="1">
      <alignment vertical="center"/>
    </xf>
    <xf borderId="0" fillId="0" fontId="7" numFmtId="0" xfId="0" applyAlignment="1" applyFont="1">
      <alignment readingOrder="0" vertical="center"/>
    </xf>
    <xf borderId="0" fillId="12" fontId="6" numFmtId="0" xfId="0" applyAlignment="1" applyFont="1">
      <alignment readingOrder="0" vertical="center"/>
    </xf>
    <xf borderId="9" fillId="12" fontId="6" numFmtId="0" xfId="0" applyAlignment="1" applyBorder="1" applyFont="1">
      <alignment readingOrder="0" vertical="center"/>
    </xf>
    <xf borderId="81" fillId="12" fontId="6" numFmtId="0" xfId="0" applyAlignment="1" applyBorder="1" applyFont="1">
      <alignment readingOrder="0" vertical="center"/>
    </xf>
    <xf borderId="9" fillId="0" fontId="28" numFmtId="0" xfId="0" applyAlignment="1" applyBorder="1" applyFont="1">
      <alignment readingOrder="0" vertical="center"/>
    </xf>
    <xf borderId="81" fillId="0" fontId="9" numFmtId="0" xfId="0" applyAlignment="1" applyBorder="1" applyFont="1">
      <alignment readingOrder="0" shrinkToFit="0" vertical="center" wrapText="1"/>
    </xf>
    <xf borderId="84" fillId="0" fontId="28" numFmtId="0" xfId="0" applyAlignment="1" applyBorder="1" applyFont="1">
      <alignment readingOrder="0" vertical="center"/>
    </xf>
    <xf borderId="9" fillId="2" fontId="35" numFmtId="0" xfId="0" applyAlignment="1" applyBorder="1" applyFont="1">
      <alignment readingOrder="0" shrinkToFit="0" vertical="center" wrapText="1"/>
    </xf>
    <xf borderId="84" fillId="0" fontId="36" numFmtId="9" xfId="0" applyAlignment="1" applyBorder="1" applyFont="1" applyNumberFormat="1">
      <alignment horizontal="left" readingOrder="0" shrinkToFit="0" vertical="center" wrapText="1"/>
    </xf>
    <xf borderId="84" fillId="0" fontId="36" numFmtId="9" xfId="0" applyAlignment="1" applyBorder="1" applyFont="1" applyNumberFormat="1">
      <alignment horizontal="center" readingOrder="0" shrinkToFit="0" vertical="center" wrapText="1"/>
    </xf>
    <xf borderId="84" fillId="0" fontId="36" numFmtId="3" xfId="0" applyAlignment="1" applyBorder="1" applyFont="1" applyNumberFormat="1">
      <alignment readingOrder="0" shrinkToFit="0" vertical="center" wrapText="1"/>
    </xf>
    <xf borderId="9" fillId="0" fontId="36" numFmtId="0" xfId="0" applyAlignment="1" applyBorder="1" applyFont="1">
      <alignment readingOrder="0" shrinkToFit="0" vertical="center" wrapText="1"/>
    </xf>
    <xf borderId="84" fillId="0" fontId="36" numFmtId="0" xfId="0" applyAlignment="1" applyBorder="1" applyFont="1">
      <alignment readingOrder="0" shrinkToFit="0" vertical="center" wrapText="1"/>
    </xf>
    <xf borderId="5" fillId="13" fontId="37" numFmtId="0" xfId="0" applyAlignment="1" applyBorder="1" applyFill="1" applyFont="1">
      <alignment readingOrder="0" vertical="center"/>
    </xf>
    <xf borderId="0" fillId="13" fontId="38" numFmtId="0" xfId="0" applyAlignment="1" applyFont="1">
      <alignment horizontal="center" readingOrder="0" shrinkToFit="0" vertical="center" wrapText="1"/>
    </xf>
    <xf borderId="0" fillId="13" fontId="38" numFmtId="0" xfId="0" applyAlignment="1" applyFont="1">
      <alignment readingOrder="0" shrinkToFit="0" vertical="center" wrapText="1"/>
    </xf>
    <xf borderId="0" fillId="13" fontId="38" numFmtId="0" xfId="0" applyAlignment="1" applyFont="1">
      <alignment horizontal="center" readingOrder="0" vertical="center"/>
    </xf>
    <xf borderId="0" fillId="13" fontId="39" numFmtId="0" xfId="0" applyAlignment="1" applyFont="1">
      <alignment vertical="center"/>
    </xf>
    <xf borderId="9" fillId="14" fontId="40" numFmtId="0" xfId="0" applyAlignment="1" applyBorder="1" applyFill="1" applyFont="1">
      <alignment readingOrder="0" vertical="center"/>
    </xf>
    <xf borderId="9" fillId="0" fontId="41" numFmtId="0" xfId="0" applyAlignment="1" applyBorder="1" applyFont="1">
      <alignment readingOrder="0" vertical="center"/>
    </xf>
    <xf borderId="9" fillId="14" fontId="42" numFmtId="0" xfId="0" applyAlignment="1" applyBorder="1" applyFont="1">
      <alignment readingOrder="0" vertical="center"/>
    </xf>
    <xf borderId="9" fillId="14" fontId="42" numFmtId="0" xfId="0" applyAlignment="1" applyBorder="1" applyFont="1">
      <alignment readingOrder="0" shrinkToFit="0" vertical="center" wrapText="1"/>
    </xf>
    <xf borderId="84" fillId="14" fontId="42" numFmtId="0" xfId="0" applyAlignment="1" applyBorder="1" applyFont="1">
      <alignment readingOrder="0" vertical="center"/>
    </xf>
    <xf borderId="0" fillId="0" fontId="29" numFmtId="0" xfId="0" applyAlignment="1" applyFont="1">
      <alignment vertical="center"/>
    </xf>
    <xf borderId="0" fillId="0" fontId="43" numFmtId="0" xfId="0" applyAlignment="1" applyFont="1">
      <alignment shrinkToFit="0" vertical="center" wrapText="1"/>
    </xf>
    <xf borderId="81" fillId="15" fontId="30" numFmtId="0" xfId="0" applyAlignment="1" applyBorder="1" applyFill="1" applyFont="1">
      <alignment readingOrder="0" vertical="center"/>
    </xf>
    <xf borderId="9" fillId="15" fontId="43" numFmtId="0" xfId="0" applyAlignment="1" applyBorder="1" applyFont="1">
      <alignment readingOrder="0" shrinkToFit="0" vertical="center" wrapText="1"/>
    </xf>
    <xf borderId="0" fillId="0" fontId="44" numFmtId="0" xfId="0" applyAlignment="1" applyFont="1">
      <alignment readingOrder="0" vertical="center"/>
    </xf>
    <xf borderId="0" fillId="0" fontId="43" numFmtId="0" xfId="0" applyAlignment="1" applyFont="1">
      <alignment readingOrder="0" shrinkToFit="0" vertical="center" wrapText="1"/>
    </xf>
    <xf borderId="89" fillId="16" fontId="45" numFmtId="0" xfId="0" applyAlignment="1" applyBorder="1" applyFill="1" applyFont="1">
      <alignment readingOrder="0" shrinkToFit="0" vertical="center" wrapText="1"/>
    </xf>
    <xf borderId="89" fillId="16" fontId="45" numFmtId="0" xfId="0" applyAlignment="1" applyBorder="1" applyFont="1">
      <alignment shrinkToFit="0" vertical="center" wrapText="1"/>
    </xf>
    <xf borderId="90" fillId="0" fontId="46" numFmtId="0" xfId="0" applyAlignment="1" applyBorder="1" applyFont="1">
      <alignment readingOrder="0" shrinkToFit="0" vertical="center" wrapText="1"/>
    </xf>
    <xf borderId="90" fillId="0" fontId="46" numFmtId="0" xfId="0" applyAlignment="1" applyBorder="1" applyFont="1">
      <alignment shrinkToFit="0" vertical="center" wrapText="1"/>
    </xf>
    <xf borderId="5" fillId="2" fontId="47" numFmtId="0" xfId="0" applyAlignment="1" applyBorder="1" applyFont="1">
      <alignment vertical="center"/>
    </xf>
    <xf borderId="0" fillId="0" fontId="48" numFmtId="0" xfId="0" applyAlignment="1" applyFont="1">
      <alignment vertical="center"/>
    </xf>
    <xf borderId="81" fillId="0" fontId="3" numFmtId="0" xfId="0" applyAlignment="1" applyBorder="1" applyFont="1">
      <alignment readingOrder="0" shrinkToFit="0" vertical="center" wrapText="1"/>
    </xf>
    <xf borderId="9" fillId="17" fontId="6" numFmtId="0" xfId="0" applyAlignment="1" applyBorder="1" applyFill="1" applyFont="1">
      <alignment readingOrder="0" vertical="center"/>
    </xf>
    <xf borderId="9" fillId="17" fontId="6" numFmtId="0" xfId="0" applyAlignment="1" applyBorder="1" applyFont="1">
      <alignment horizontal="center" readingOrder="0" vertical="center"/>
    </xf>
    <xf borderId="9" fillId="0" fontId="3" numFmtId="0" xfId="0" applyAlignment="1" applyBorder="1" applyFont="1">
      <alignment horizontal="center" readingOrder="0" vertical="center"/>
    </xf>
    <xf borderId="9" fillId="0" fontId="3" numFmtId="164" xfId="0" applyAlignment="1" applyBorder="1" applyFont="1" applyNumberFormat="1">
      <alignment readingOrder="0" vertical="center"/>
    </xf>
    <xf borderId="9" fillId="0" fontId="3" numFmtId="164" xfId="0" applyAlignment="1" applyBorder="1" applyFont="1" applyNumberFormat="1">
      <alignment vertical="center"/>
    </xf>
    <xf borderId="9" fillId="0" fontId="3" numFmtId="0" xfId="0" applyAlignment="1" applyBorder="1" applyFont="1">
      <alignment readingOrder="0" shrinkToFit="0" vertical="center" wrapText="1"/>
    </xf>
    <xf borderId="0" fillId="0" fontId="13" numFmtId="0" xfId="0" applyAlignment="1" applyFont="1">
      <alignment horizontal="left" readingOrder="0" vertical="center"/>
    </xf>
    <xf borderId="81" fillId="2" fontId="6" numFmtId="0" xfId="0" applyAlignment="1" applyBorder="1" applyFont="1">
      <alignment horizontal="center" readingOrder="0" vertical="center"/>
    </xf>
    <xf borderId="9" fillId="2" fontId="6" numFmtId="0" xfId="0" applyAlignment="1" applyBorder="1" applyFont="1">
      <alignment horizontal="center" readingOrder="0" vertical="center"/>
    </xf>
    <xf borderId="9" fillId="0" fontId="3" numFmtId="0" xfId="0" applyAlignment="1" applyBorder="1" applyFont="1">
      <alignment readingOrder="0" shrinkToFit="0" vertical="top" wrapText="1"/>
    </xf>
    <xf borderId="5" fillId="18" fontId="1" numFmtId="0" xfId="0" applyAlignment="1" applyBorder="1" applyFill="1" applyFont="1">
      <alignment readingOrder="0" vertical="center"/>
    </xf>
    <xf borderId="0" fillId="18" fontId="3" numFmtId="0" xfId="0" applyAlignment="1" applyFont="1">
      <alignment vertical="center"/>
    </xf>
    <xf borderId="5" fillId="15" fontId="1" numFmtId="0" xfId="0" applyAlignment="1" applyBorder="1" applyFont="1">
      <alignment readingOrder="0" vertical="center"/>
    </xf>
    <xf borderId="0" fillId="0" fontId="49" numFmtId="0" xfId="0" applyAlignment="1" applyFont="1">
      <alignment horizontal="center" readingOrder="0" shrinkToFit="0" vertical="center" wrapText="1"/>
    </xf>
    <xf borderId="0" fillId="0" fontId="49" numFmtId="0" xfId="0" applyAlignment="1" applyFont="1">
      <alignment readingOrder="0" shrinkToFit="0" vertical="center" wrapText="1"/>
    </xf>
    <xf borderId="0" fillId="0" fontId="49" numFmtId="0" xfId="0" applyAlignment="1" applyFont="1">
      <alignment horizontal="center" readingOrder="0" vertical="center"/>
    </xf>
    <xf borderId="0" fillId="0" fontId="50" numFmtId="0" xfId="0" applyAlignment="1" applyFont="1">
      <alignment vertical="center"/>
    </xf>
    <xf borderId="0" fillId="2" fontId="6" numFmtId="0" xfId="0" applyAlignment="1" applyFont="1">
      <alignment readingOrder="0" vertical="center"/>
    </xf>
    <xf borderId="81" fillId="0" fontId="51" numFmtId="0" xfId="0" applyAlignment="1" applyBorder="1" applyFont="1">
      <alignment readingOrder="0" shrinkToFit="0" vertical="center" wrapText="1"/>
    </xf>
    <xf borderId="81" fillId="0" fontId="52" numFmtId="0" xfId="0" applyAlignment="1" applyBorder="1" applyFont="1">
      <alignment horizontal="left" readingOrder="0" shrinkToFit="0" vertical="center" wrapText="1"/>
    </xf>
    <xf borderId="0" fillId="2" fontId="53" numFmtId="0" xfId="0" applyAlignment="1" applyFont="1">
      <alignment horizontal="center" readingOrder="0" shrinkToFit="0" vertical="center" wrapText="1"/>
    </xf>
    <xf borderId="9" fillId="2" fontId="53" numFmtId="0" xfId="0" applyAlignment="1" applyBorder="1" applyFont="1">
      <alignment horizontal="center" readingOrder="0" shrinkToFit="0" vertical="center" wrapText="1"/>
    </xf>
    <xf borderId="9" fillId="0" fontId="49" numFmtId="3" xfId="0" applyAlignment="1" applyBorder="1" applyFont="1" applyNumberFormat="1">
      <alignment horizontal="center" readingOrder="0" shrinkToFit="0" vertical="center" wrapText="1"/>
    </xf>
    <xf borderId="84" fillId="19" fontId="53" numFmtId="0" xfId="0" applyAlignment="1" applyBorder="1" applyFill="1" applyFont="1">
      <alignment horizontal="center" readingOrder="0" shrinkToFit="0" vertical="center" wrapText="1"/>
    </xf>
    <xf borderId="91" fillId="19" fontId="53" numFmtId="0" xfId="0" applyAlignment="1" applyBorder="1" applyFont="1">
      <alignment horizontal="center" readingOrder="0" shrinkToFit="0" vertical="center" wrapText="1"/>
    </xf>
    <xf borderId="91" fillId="19" fontId="53" numFmtId="0" xfId="0" applyAlignment="1" applyBorder="1" applyFont="1">
      <alignment readingOrder="0" shrinkToFit="0" vertical="center" wrapText="1"/>
    </xf>
    <xf borderId="91" fillId="19" fontId="53" numFmtId="0" xfId="0" applyAlignment="1" applyBorder="1" applyFont="1">
      <alignment horizontal="center" readingOrder="0" vertical="center"/>
    </xf>
    <xf borderId="92" fillId="19" fontId="53" numFmtId="0" xfId="0" applyAlignment="1" applyBorder="1" applyFont="1">
      <alignment horizontal="center" readingOrder="0" shrinkToFit="0" vertical="center" wrapText="1"/>
    </xf>
    <xf borderId="84" fillId="20" fontId="54" numFmtId="0" xfId="0" applyAlignment="1" applyBorder="1" applyFill="1" applyFont="1">
      <alignment horizontal="center" readingOrder="0" vertical="center"/>
    </xf>
    <xf borderId="88" fillId="20" fontId="54" numFmtId="0" xfId="0" applyAlignment="1" applyBorder="1" applyFont="1">
      <alignment horizontal="center" readingOrder="0" vertical="center"/>
    </xf>
    <xf borderId="87" fillId="20" fontId="54" numFmtId="0" xfId="0" applyAlignment="1" applyBorder="1" applyFont="1">
      <alignment readingOrder="0" shrinkToFit="0" vertical="center" wrapText="1"/>
    </xf>
    <xf borderId="86" fillId="20" fontId="54" numFmtId="0" xfId="0" applyAlignment="1" applyBorder="1" applyFont="1">
      <alignment readingOrder="0" shrinkToFit="0" vertical="center" wrapText="1"/>
    </xf>
    <xf borderId="88" fillId="20" fontId="54" numFmtId="0" xfId="0" applyAlignment="1" applyBorder="1" applyFont="1">
      <alignment horizontal="center" readingOrder="0" shrinkToFit="0" vertical="center" wrapText="1"/>
    </xf>
    <xf borderId="88" fillId="20" fontId="54" numFmtId="0" xfId="0" applyAlignment="1" applyBorder="1" applyFont="1">
      <alignment readingOrder="0" vertical="center"/>
    </xf>
    <xf borderId="87" fillId="20" fontId="54" numFmtId="0" xfId="0" applyAlignment="1" applyBorder="1" applyFont="1">
      <alignment horizontal="center" readingOrder="0" vertical="center"/>
    </xf>
    <xf borderId="86" fillId="20" fontId="54" numFmtId="0" xfId="0" applyAlignment="1" applyBorder="1" applyFont="1">
      <alignment vertical="center"/>
    </xf>
    <xf borderId="87" fillId="20" fontId="54" numFmtId="0" xfId="0" applyAlignment="1" applyBorder="1" applyFont="1">
      <alignment horizontal="left" readingOrder="0" shrinkToFit="0" vertical="center" wrapText="1"/>
    </xf>
    <xf borderId="87" fillId="20" fontId="54" numFmtId="0" xfId="0" applyAlignment="1" applyBorder="1" applyFont="1">
      <alignment horizontal="left" readingOrder="0" vertical="center"/>
    </xf>
    <xf borderId="88" fillId="20" fontId="54" numFmtId="0" xfId="0" applyAlignment="1" applyBorder="1" applyFont="1">
      <alignment horizontal="center" shrinkToFit="0" vertical="center" wrapText="1"/>
    </xf>
    <xf borderId="0" fillId="0" fontId="55" numFmtId="0" xfId="0" applyAlignment="1" applyFont="1">
      <alignment horizontal="center" readingOrder="0" vertical="center"/>
    </xf>
    <xf borderId="0" fillId="0" fontId="55" numFmtId="0" xfId="0" applyAlignment="1" applyFont="1">
      <alignment readingOrder="0" shrinkToFit="0" vertical="center" wrapText="1"/>
    </xf>
    <xf borderId="0" fillId="0" fontId="55" numFmtId="0" xfId="0" applyAlignment="1" applyFont="1">
      <alignment horizontal="center" readingOrder="0" shrinkToFit="0" vertical="center" wrapText="1"/>
    </xf>
    <xf borderId="0" fillId="0" fontId="55" numFmtId="0" xfId="0" applyAlignment="1" applyFont="1">
      <alignment readingOrder="0" vertical="center"/>
    </xf>
    <xf borderId="0" fillId="0" fontId="55" numFmtId="0" xfId="0" applyAlignment="1" applyFont="1">
      <alignment vertical="center"/>
    </xf>
    <xf borderId="5" fillId="13" fontId="1" numFmtId="0" xfId="0" applyAlignment="1" applyBorder="1" applyFont="1">
      <alignment readingOrder="0" vertical="center"/>
    </xf>
    <xf borderId="0" fillId="13" fontId="49" numFmtId="0" xfId="0" applyAlignment="1" applyFont="1">
      <alignment horizontal="center" readingOrder="0" shrinkToFit="0" vertical="center" wrapText="1"/>
    </xf>
    <xf borderId="0" fillId="13" fontId="49" numFmtId="0" xfId="0" applyAlignment="1" applyFont="1">
      <alignment readingOrder="0" shrinkToFit="0" vertical="center" wrapText="1"/>
    </xf>
    <xf borderId="0" fillId="13" fontId="49" numFmtId="0" xfId="0" applyAlignment="1" applyFont="1">
      <alignment horizontal="center" readingOrder="0" vertical="center"/>
    </xf>
    <xf borderId="0" fillId="13" fontId="50" numFmtId="0" xfId="0" applyAlignment="1" applyFont="1">
      <alignment vertical="center"/>
    </xf>
    <xf borderId="83" fillId="2" fontId="6" numFmtId="0" xfId="0" applyAlignment="1" applyBorder="1" applyFont="1">
      <alignment readingOrder="0" vertical="center"/>
    </xf>
    <xf borderId="81" fillId="2" fontId="6" numFmtId="0" xfId="0" applyAlignment="1" applyBorder="1" applyFont="1">
      <alignment readingOrder="0" vertical="center"/>
    </xf>
    <xf borderId="81" fillId="0" fontId="13" numFmtId="0" xfId="0" applyAlignment="1" applyBorder="1" applyFont="1">
      <alignment readingOrder="0" shrinkToFit="0" vertical="center" wrapText="1"/>
    </xf>
    <xf borderId="81" fillId="0" fontId="13" numFmtId="0" xfId="0" applyAlignment="1" applyBorder="1" applyFont="1">
      <alignment readingOrder="0" vertical="center"/>
    </xf>
    <xf borderId="0" fillId="0" fontId="6" numFmtId="0" xfId="0" applyAlignment="1" applyFont="1">
      <alignment readingOrder="0" vertical="center"/>
    </xf>
    <xf borderId="0" fillId="2" fontId="6" numFmtId="0" xfId="0" applyAlignment="1" applyFont="1">
      <alignment horizontal="center" readingOrder="0" vertical="center"/>
    </xf>
    <xf borderId="81" fillId="21" fontId="56" numFmtId="0" xfId="0" applyAlignment="1" applyBorder="1" applyFill="1" applyFont="1">
      <alignment readingOrder="0" shrinkToFit="0" vertical="center" wrapText="1"/>
    </xf>
    <xf borderId="9" fillId="21" fontId="57" numFmtId="0" xfId="0" applyAlignment="1" applyBorder="1" applyFont="1">
      <alignment readingOrder="0" shrinkToFit="0" vertical="center" wrapText="1"/>
    </xf>
    <xf borderId="9" fillId="21" fontId="3" numFmtId="0" xfId="0" applyAlignment="1" applyBorder="1" applyFont="1">
      <alignment horizontal="center" readingOrder="0" vertical="center"/>
    </xf>
    <xf borderId="9" fillId="21" fontId="58" numFmtId="10" xfId="0" applyAlignment="1" applyBorder="1" applyFont="1" applyNumberFormat="1">
      <alignment horizontal="center" readingOrder="0" shrinkToFit="0" vertical="center" wrapText="1"/>
    </xf>
    <xf borderId="9" fillId="21" fontId="55" numFmtId="0" xfId="0" applyAlignment="1" applyBorder="1" applyFont="1">
      <alignment horizontal="center" readingOrder="0" shrinkToFit="0" vertical="center" wrapText="1"/>
    </xf>
    <xf borderId="9" fillId="21" fontId="56" numFmtId="0" xfId="0" applyAlignment="1" applyBorder="1" applyFont="1">
      <alignment readingOrder="0" shrinkToFit="0" vertical="center" wrapText="1"/>
    </xf>
    <xf borderId="9" fillId="21" fontId="59" numFmtId="0" xfId="0" applyAlignment="1" applyBorder="1" applyFont="1">
      <alignment horizontal="center" readingOrder="0" shrinkToFit="0" vertical="center" wrapText="1"/>
    </xf>
    <xf borderId="9" fillId="21" fontId="60" numFmtId="0" xfId="0" applyAlignment="1" applyBorder="1" applyFont="1">
      <alignment horizontal="center" readingOrder="0" shrinkToFit="0" vertical="center" wrapText="1"/>
    </xf>
    <xf borderId="9" fillId="0" fontId="61" numFmtId="0" xfId="0" applyAlignment="1" applyBorder="1" applyFont="1">
      <alignment readingOrder="0" shrinkToFit="0" vertical="center" wrapText="1"/>
    </xf>
    <xf borderId="9" fillId="11" fontId="58" numFmtId="164" xfId="0" applyAlignment="1" applyBorder="1" applyFont="1" applyNumberFormat="1">
      <alignment horizontal="center" readingOrder="0" shrinkToFit="0" vertical="center" wrapText="1"/>
    </xf>
    <xf borderId="9" fillId="0" fontId="13" numFmtId="164" xfId="0" applyAlignment="1" applyBorder="1" applyFont="1" applyNumberFormat="1">
      <alignment vertical="center"/>
    </xf>
    <xf borderId="9" fillId="11" fontId="55" numFmtId="0" xfId="0" applyAlignment="1" applyBorder="1" applyFont="1">
      <alignment horizontal="center" readingOrder="0" shrinkToFit="0" vertical="center" wrapText="1"/>
    </xf>
    <xf borderId="9" fillId="0" fontId="62" numFmtId="0" xfId="0" applyAlignment="1" applyBorder="1" applyFont="1">
      <alignment readingOrder="0" shrinkToFit="0" vertical="center" wrapText="1"/>
    </xf>
    <xf borderId="9" fillId="11" fontId="59" numFmtId="0" xfId="0" applyAlignment="1" applyBorder="1" applyFont="1">
      <alignment horizontal="center" readingOrder="0" shrinkToFit="0" vertical="center" wrapText="1"/>
    </xf>
    <xf borderId="9" fillId="11" fontId="60" numFmtId="0" xfId="0" applyAlignment="1" applyBorder="1" applyFont="1">
      <alignment horizontal="center" readingOrder="0" shrinkToFit="0" vertical="center" wrapText="1"/>
    </xf>
    <xf borderId="9" fillId="0" fontId="63" numFmtId="0" xfId="0" applyAlignment="1" applyBorder="1" applyFont="1">
      <alignment readingOrder="0" shrinkToFit="0" vertical="center" wrapText="1"/>
    </xf>
    <xf borderId="9" fillId="0" fontId="3" numFmtId="0" xfId="0" applyAlignment="1" applyBorder="1" applyFont="1">
      <alignment vertical="center"/>
    </xf>
    <xf borderId="81" fillId="2" fontId="6" numFmtId="0" xfId="0" applyAlignment="1" applyBorder="1" applyFont="1">
      <alignment readingOrder="0" shrinkToFit="0" vertical="center" wrapText="1"/>
    </xf>
    <xf borderId="81" fillId="2" fontId="6" numFmtId="0" xfId="0" applyAlignment="1" applyBorder="1" applyFont="1">
      <alignment horizontal="center" readingOrder="0" shrinkToFit="0" vertical="center" wrapText="1"/>
    </xf>
    <xf borderId="93" fillId="2" fontId="6" numFmtId="0" xfId="0" applyAlignment="1" applyBorder="1" applyFont="1">
      <alignment readingOrder="0" vertical="center"/>
    </xf>
    <xf borderId="92" fillId="0" fontId="2" numFmtId="0" xfId="0" applyAlignment="1" applyBorder="1" applyFont="1">
      <alignment vertical="center"/>
    </xf>
    <xf borderId="91" fillId="0" fontId="2" numFmtId="0" xfId="0" applyAlignment="1" applyBorder="1" applyFont="1">
      <alignment vertical="center"/>
    </xf>
    <xf borderId="94" fillId="0" fontId="3" numFmtId="0" xfId="0" applyAlignment="1" applyBorder="1" applyFont="1">
      <alignment readingOrder="0" vertical="center"/>
    </xf>
    <xf borderId="95" fillId="0" fontId="3" numFmtId="0" xfId="0" applyAlignment="1" applyBorder="1" applyFont="1">
      <alignment vertical="center"/>
    </xf>
    <xf borderId="96" fillId="0" fontId="3" numFmtId="0" xfId="0" applyAlignment="1" applyBorder="1" applyFont="1">
      <alignment readingOrder="0" vertical="center"/>
    </xf>
    <xf borderId="87" fillId="0" fontId="3" numFmtId="0" xfId="0" applyAlignment="1" applyBorder="1" applyFont="1">
      <alignment vertical="center"/>
    </xf>
    <xf borderId="88" fillId="0" fontId="3" numFmtId="0" xfId="0" applyAlignment="1" applyBorder="1" applyFont="1">
      <alignment vertical="center"/>
    </xf>
    <xf borderId="5" fillId="12" fontId="1" numFmtId="0" xfId="0" applyAlignment="1" applyBorder="1" applyFont="1">
      <alignment readingOrder="0" vertical="center"/>
    </xf>
    <xf borderId="0" fillId="12" fontId="49" numFmtId="0" xfId="0" applyAlignment="1" applyFont="1">
      <alignment horizontal="center" readingOrder="0" shrinkToFit="0" vertical="center" wrapText="1"/>
    </xf>
    <xf borderId="0" fillId="12" fontId="49" numFmtId="0" xfId="0" applyAlignment="1" applyFont="1">
      <alignment readingOrder="0" shrinkToFit="0" vertical="center" wrapText="1"/>
    </xf>
    <xf borderId="0" fillId="12" fontId="49" numFmtId="0" xfId="0" applyAlignment="1" applyFont="1">
      <alignment horizontal="center" readingOrder="0" vertical="center"/>
    </xf>
    <xf borderId="0" fillId="12" fontId="50" numFmtId="0" xfId="0" applyAlignment="1" applyFont="1">
      <alignment vertical="center"/>
    </xf>
    <xf borderId="9" fillId="12" fontId="13" numFmtId="0" xfId="0" applyAlignment="1" applyBorder="1" applyFont="1">
      <alignment horizontal="left" readingOrder="0" shrinkToFit="0" vertical="center" wrapText="1"/>
    </xf>
    <xf borderId="81" fillId="12" fontId="13" numFmtId="0" xfId="0" applyAlignment="1" applyBorder="1" applyFont="1">
      <alignment horizontal="left" readingOrder="0" shrinkToFit="0" vertical="center" wrapText="1"/>
    </xf>
    <xf borderId="84" fillId="0" fontId="3" numFmtId="0" xfId="0" applyAlignment="1" applyBorder="1" applyFont="1">
      <alignment horizontal="left" readingOrder="0" shrinkToFit="0" vertical="center" wrapText="1"/>
    </xf>
    <xf borderId="9" fillId="0" fontId="3" numFmtId="0" xfId="0" applyAlignment="1" applyBorder="1" applyFont="1">
      <alignment horizontal="left" readingOrder="0" shrinkToFit="0" vertical="center" wrapText="1"/>
    </xf>
    <xf borderId="81" fillId="0" fontId="3" numFmtId="0" xfId="0" applyAlignment="1" applyBorder="1" applyFont="1">
      <alignment horizontal="left" readingOrder="0" shrinkToFit="0" vertical="center" wrapText="1"/>
    </xf>
    <xf borderId="9" fillId="0" fontId="3" numFmtId="164" xfId="0" applyAlignment="1" applyBorder="1" applyFont="1" applyNumberFormat="1">
      <alignment horizontal="center" vertical="center"/>
    </xf>
    <xf borderId="0" fillId="12" fontId="64" numFmtId="0" xfId="0" applyAlignment="1" applyFont="1">
      <alignment readingOrder="0" vertical="center"/>
    </xf>
    <xf borderId="0" fillId="12" fontId="65" numFmtId="0" xfId="0" applyAlignment="1" applyFont="1">
      <alignment vertical="center"/>
    </xf>
    <xf borderId="9" fillId="14" fontId="32" numFmtId="0" xfId="0" applyAlignment="1" applyBorder="1" applyFont="1">
      <alignment readingOrder="0" vertical="center"/>
    </xf>
    <xf borderId="9" fillId="0" fontId="7" numFmtId="0" xfId="0" applyAlignment="1" applyBorder="1" applyFont="1">
      <alignment readingOrder="0" vertical="center"/>
    </xf>
    <xf borderId="0" fillId="22" fontId="66" numFmtId="0" xfId="0" applyAlignment="1" applyFill="1" applyFont="1">
      <alignment vertical="center"/>
    </xf>
    <xf borderId="9" fillId="14" fontId="32" numFmtId="0" xfId="0" applyAlignment="1" applyBorder="1" applyFont="1">
      <alignment readingOrder="0" shrinkToFit="0" vertical="center" wrapText="1"/>
    </xf>
    <xf borderId="9" fillId="0" fontId="7" numFmtId="0" xfId="0" applyAlignment="1" applyBorder="1" applyFont="1">
      <alignment readingOrder="0" shrinkToFit="0" vertical="center" wrapText="1"/>
    </xf>
    <xf borderId="9" fillId="23" fontId="32" numFmtId="0" xfId="0" applyAlignment="1" applyBorder="1" applyFill="1" applyFont="1">
      <alignment readingOrder="0" vertical="center"/>
    </xf>
    <xf borderId="0" fillId="2" fontId="67" numFmtId="0" xfId="0" applyAlignment="1" applyFont="1">
      <alignment readingOrder="0" vertical="center"/>
    </xf>
    <xf borderId="9" fillId="2" fontId="8" numFmtId="0" xfId="0" applyAlignment="1" applyBorder="1" applyFont="1">
      <alignment readingOrder="0" vertical="center"/>
    </xf>
    <xf borderId="9" fillId="0" fontId="51" numFmtId="0" xfId="0" applyAlignment="1" applyBorder="1" applyFont="1">
      <alignment readingOrder="0" vertical="center"/>
    </xf>
    <xf borderId="9" fillId="0" fontId="51" numFmtId="0" xfId="0" applyAlignment="1" applyBorder="1" applyFont="1">
      <alignment vertical="center"/>
    </xf>
    <xf borderId="97" fillId="0" fontId="68" numFmtId="0" xfId="0" applyAlignment="1" applyBorder="1" applyFont="1">
      <alignment readingOrder="0" vertical="top"/>
    </xf>
    <xf borderId="97" fillId="0" fontId="68" numFmtId="0" xfId="0" applyAlignment="1" applyBorder="1" applyFont="1">
      <alignment vertical="top"/>
    </xf>
    <xf borderId="0" fillId="0" fontId="68" numFmtId="0" xfId="0" applyAlignment="1" applyFont="1">
      <alignment vertical="center"/>
    </xf>
    <xf borderId="0" fillId="0" fontId="39" numFmtId="0" xfId="0" applyAlignment="1" applyFont="1">
      <alignment vertical="center"/>
    </xf>
    <xf borderId="97" fillId="12" fontId="69" numFmtId="0" xfId="0" applyAlignment="1" applyBorder="1" applyFont="1">
      <alignment horizontal="center" readingOrder="0" vertical="top"/>
    </xf>
    <xf borderId="97" fillId="0" fontId="70" numFmtId="0" xfId="0" applyAlignment="1" applyBorder="1" applyFont="1">
      <alignment vertical="top"/>
    </xf>
    <xf borderId="0" fillId="0" fontId="7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57</xdr:row>
      <xdr:rowOff>304800</xdr:rowOff>
    </xdr:from>
    <xdr:ext cx="1847850" cy="326707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57</xdr:row>
      <xdr:rowOff>304800</xdr:rowOff>
    </xdr:from>
    <xdr:ext cx="1847850" cy="3267075"/>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1924050</xdr:colOff>
      <xdr:row>57</xdr:row>
      <xdr:rowOff>314325</xdr:rowOff>
    </xdr:from>
    <xdr:ext cx="1847850" cy="326707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76200</xdr:colOff>
      <xdr:row>57</xdr:row>
      <xdr:rowOff>304800</xdr:rowOff>
    </xdr:from>
    <xdr:ext cx="1847850" cy="3267075"/>
    <xdr:pic>
      <xdr:nvPicPr>
        <xdr:cNvPr id="0" name="image2.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2019300</xdr:colOff>
      <xdr:row>57</xdr:row>
      <xdr:rowOff>314325</xdr:rowOff>
    </xdr:from>
    <xdr:ext cx="1847850" cy="3267075"/>
    <xdr:pic>
      <xdr:nvPicPr>
        <xdr:cNvPr id="0" name="image5.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lagarden.vn/" TargetMode="External"/><Relationship Id="rId10" Type="http://schemas.openxmlformats.org/officeDocument/2006/relationships/hyperlink" Target="http://salagarden.vn/" TargetMode="External"/><Relationship Id="rId13" Type="http://schemas.openxmlformats.org/officeDocument/2006/relationships/drawing" Target="../drawings/drawing1.xml"/><Relationship Id="rId12" Type="http://schemas.openxmlformats.org/officeDocument/2006/relationships/hyperlink" Target="http://salagarden.vn/" TargetMode="External"/><Relationship Id="rId1" Type="http://schemas.openxmlformats.org/officeDocument/2006/relationships/hyperlink" Target="http://salagarden.vn/" TargetMode="External"/><Relationship Id="rId2" Type="http://schemas.openxmlformats.org/officeDocument/2006/relationships/hyperlink" Target="http://salagarden.vn/" TargetMode="External"/><Relationship Id="rId3" Type="http://schemas.openxmlformats.org/officeDocument/2006/relationships/hyperlink" Target="http://salagarden.vn/" TargetMode="External"/><Relationship Id="rId4" Type="http://schemas.openxmlformats.org/officeDocument/2006/relationships/hyperlink" Target="http://salagarden.vn/" TargetMode="External"/><Relationship Id="rId9" Type="http://schemas.openxmlformats.org/officeDocument/2006/relationships/hyperlink" Target="http://salagarden.vn/" TargetMode="External"/><Relationship Id="rId5" Type="http://schemas.openxmlformats.org/officeDocument/2006/relationships/hyperlink" Target="http://salagarden.vn/" TargetMode="External"/><Relationship Id="rId6" Type="http://schemas.openxmlformats.org/officeDocument/2006/relationships/hyperlink" Target="http://salagarden.vn/" TargetMode="External"/><Relationship Id="rId7" Type="http://schemas.openxmlformats.org/officeDocument/2006/relationships/hyperlink" Target="http://salagarden.vn/" TargetMode="External"/><Relationship Id="rId8" Type="http://schemas.openxmlformats.org/officeDocument/2006/relationships/hyperlink" Target="http://salagarden.v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afebiz.vn" TargetMode="External"/><Relationship Id="rId2" Type="http://schemas.openxmlformats.org/officeDocument/2006/relationships/hyperlink" Target="https://cafebiz.vn/so-sanh-gia-ban-cua-iphone-12-series-va-iphone-13-series-nam-2023-176230615174008221.chn" TargetMode="External"/><Relationship Id="rId3" Type="http://schemas.openxmlformats.org/officeDocument/2006/relationships/hyperlink" Target="http://cafeland.vn" TargetMode="External"/><Relationship Id="rId4" Type="http://schemas.openxmlformats.org/officeDocument/2006/relationships/hyperlink" Target="https://cafeland.vn/tin-tuc/da-nung-ket-va-nhung-uu-diem-cua-da-nung-ket-dekton-121512.html"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2" width="24.0"/>
    <col customWidth="1" min="3" max="3" width="28.0"/>
    <col customWidth="1" min="4" max="4" width="19.0"/>
    <col customWidth="1" min="5" max="6" width="17.0"/>
    <col customWidth="1" min="7" max="7" width="21.0"/>
    <col customWidth="1" min="8" max="9" width="14.0"/>
    <col customWidth="1" min="10" max="10" width="20.71"/>
    <col customWidth="1" min="11" max="29" width="14.0"/>
  </cols>
  <sheetData>
    <row r="1" ht="18.75" customHeight="1">
      <c r="A1" s="1" t="s">
        <v>0</v>
      </c>
      <c r="B1" s="2"/>
      <c r="C1" s="3"/>
      <c r="D1" s="4"/>
      <c r="E1" s="4"/>
      <c r="F1" s="4"/>
      <c r="G1" s="4"/>
      <c r="H1" s="4"/>
      <c r="I1" s="4"/>
      <c r="J1" s="4"/>
      <c r="K1" s="4"/>
      <c r="L1" s="4"/>
      <c r="M1" s="4"/>
      <c r="N1" s="4"/>
      <c r="O1" s="4"/>
      <c r="P1" s="4"/>
      <c r="Q1" s="4"/>
      <c r="R1" s="4"/>
      <c r="S1" s="4"/>
      <c r="T1" s="4"/>
      <c r="U1" s="4"/>
      <c r="V1" s="4"/>
      <c r="W1" s="4"/>
      <c r="X1" s="4"/>
      <c r="Y1" s="4"/>
      <c r="Z1" s="4"/>
      <c r="AA1" s="4"/>
      <c r="AB1" s="4"/>
      <c r="AC1" s="4"/>
    </row>
    <row r="2" ht="42.0" customHeight="1">
      <c r="A2" s="5" t="s">
        <v>1</v>
      </c>
      <c r="B2" s="5"/>
      <c r="C2" s="6" t="s">
        <v>2</v>
      </c>
      <c r="D2" s="7"/>
      <c r="E2" s="8"/>
      <c r="F2" s="9"/>
      <c r="G2" s="9"/>
      <c r="H2" s="9"/>
      <c r="I2" s="9"/>
      <c r="J2" s="9"/>
      <c r="K2" s="9"/>
      <c r="L2" s="9"/>
      <c r="M2" s="9"/>
      <c r="N2" s="9"/>
      <c r="O2" s="9"/>
      <c r="P2" s="9"/>
      <c r="Q2" s="9"/>
      <c r="R2" s="9"/>
      <c r="S2" s="9"/>
      <c r="T2" s="9"/>
      <c r="U2" s="9"/>
      <c r="V2" s="9"/>
      <c r="W2" s="9"/>
      <c r="X2" s="9"/>
      <c r="Y2" s="9"/>
      <c r="Z2" s="9"/>
      <c r="AA2" s="9"/>
      <c r="AB2" s="9"/>
      <c r="AC2" s="9"/>
    </row>
    <row r="3" ht="44.25" customHeight="1">
      <c r="A3" s="10" t="s">
        <v>3</v>
      </c>
      <c r="B3" s="10"/>
      <c r="C3" s="11" t="s">
        <v>4</v>
      </c>
      <c r="D3" s="2"/>
      <c r="E3" s="3"/>
      <c r="F3" s="9"/>
      <c r="G3" s="9"/>
      <c r="H3" s="9"/>
      <c r="I3" s="9"/>
      <c r="J3" s="9"/>
      <c r="K3" s="9"/>
      <c r="L3" s="9"/>
      <c r="M3" s="9"/>
      <c r="N3" s="9"/>
      <c r="O3" s="9"/>
      <c r="P3" s="9"/>
      <c r="Q3" s="9"/>
      <c r="R3" s="9"/>
      <c r="S3" s="9"/>
      <c r="T3" s="9"/>
      <c r="U3" s="9"/>
      <c r="V3" s="9"/>
      <c r="W3" s="9"/>
      <c r="X3" s="9"/>
      <c r="Y3" s="9"/>
      <c r="Z3" s="9"/>
      <c r="AA3" s="9"/>
      <c r="AB3" s="9"/>
      <c r="AC3" s="9"/>
    </row>
    <row r="4" ht="24.0" customHeight="1">
      <c r="A4" s="9"/>
      <c r="B4" s="9"/>
      <c r="C4" s="9"/>
      <c r="D4" s="9"/>
      <c r="E4" s="9"/>
      <c r="F4" s="9"/>
      <c r="G4" s="9"/>
      <c r="H4" s="9"/>
      <c r="I4" s="9"/>
      <c r="J4" s="9"/>
      <c r="K4" s="9"/>
      <c r="L4" s="9"/>
      <c r="M4" s="9"/>
      <c r="N4" s="9"/>
      <c r="O4" s="9"/>
      <c r="P4" s="9"/>
      <c r="Q4" s="9"/>
      <c r="R4" s="9"/>
      <c r="S4" s="9"/>
      <c r="T4" s="9"/>
      <c r="U4" s="9"/>
      <c r="V4" s="9"/>
      <c r="W4" s="9"/>
      <c r="X4" s="9"/>
      <c r="Y4" s="9"/>
      <c r="Z4" s="9"/>
      <c r="AA4" s="9"/>
      <c r="AB4" s="9"/>
      <c r="AC4" s="9"/>
    </row>
    <row r="5" ht="18.75" customHeight="1">
      <c r="A5" s="12" t="s">
        <v>5</v>
      </c>
      <c r="B5" s="7"/>
      <c r="C5" s="8"/>
      <c r="D5" s="4"/>
      <c r="E5" s="13"/>
      <c r="F5" s="4"/>
      <c r="G5" s="4"/>
      <c r="H5" s="4"/>
      <c r="I5" s="4"/>
      <c r="J5" s="4"/>
      <c r="K5" s="4"/>
      <c r="L5" s="4"/>
      <c r="M5" s="4"/>
      <c r="N5" s="4"/>
      <c r="O5" s="4"/>
      <c r="P5" s="4"/>
      <c r="Q5" s="4"/>
      <c r="R5" s="4"/>
      <c r="S5" s="4"/>
      <c r="T5" s="4"/>
      <c r="U5" s="4"/>
      <c r="V5" s="4"/>
      <c r="W5" s="4"/>
      <c r="X5" s="4"/>
      <c r="Y5" s="4"/>
      <c r="Z5" s="4"/>
      <c r="AA5" s="4"/>
      <c r="AB5" s="4"/>
      <c r="AC5" s="4"/>
    </row>
    <row r="6" ht="19.5" customHeight="1">
      <c r="A6" s="14" t="s">
        <v>6</v>
      </c>
      <c r="B6" s="15" t="s">
        <v>7</v>
      </c>
      <c r="C6" s="15" t="s">
        <v>8</v>
      </c>
      <c r="D6" s="15" t="s">
        <v>9</v>
      </c>
      <c r="E6" s="16" t="s">
        <v>10</v>
      </c>
      <c r="F6" s="17"/>
      <c r="G6" s="9"/>
      <c r="H6" s="9"/>
      <c r="I6" s="9"/>
      <c r="J6" s="9"/>
      <c r="K6" s="9"/>
      <c r="L6" s="9"/>
      <c r="M6" s="9"/>
      <c r="N6" s="9"/>
      <c r="O6" s="9"/>
      <c r="P6" s="9"/>
      <c r="Q6" s="9"/>
      <c r="R6" s="9"/>
      <c r="S6" s="9"/>
      <c r="T6" s="9"/>
      <c r="U6" s="9"/>
      <c r="V6" s="9"/>
      <c r="W6" s="9"/>
      <c r="X6" s="9"/>
      <c r="Y6" s="9"/>
      <c r="Z6" s="9"/>
      <c r="AA6" s="9"/>
      <c r="AB6" s="9"/>
      <c r="AC6" s="9"/>
    </row>
    <row r="7" ht="19.5" customHeight="1">
      <c r="A7" s="14" t="s">
        <v>11</v>
      </c>
      <c r="B7" s="18">
        <v>1.6E8</v>
      </c>
      <c r="C7" s="18">
        <v>1.6E8</v>
      </c>
      <c r="D7" s="18">
        <v>1.6E8</v>
      </c>
      <c r="E7" s="19">
        <f>SUM(B7:D7)</f>
        <v>480000000</v>
      </c>
      <c r="F7" s="17"/>
      <c r="G7" s="9"/>
      <c r="H7" s="9"/>
      <c r="I7" s="9"/>
      <c r="J7" s="9"/>
      <c r="K7" s="9"/>
      <c r="L7" s="9"/>
      <c r="M7" s="9"/>
      <c r="N7" s="9"/>
      <c r="O7" s="9"/>
      <c r="P7" s="9"/>
      <c r="Q7" s="9"/>
      <c r="R7" s="9"/>
      <c r="S7" s="9"/>
      <c r="T7" s="9"/>
      <c r="U7" s="9"/>
      <c r="V7" s="9"/>
      <c r="W7" s="9"/>
      <c r="X7" s="9"/>
      <c r="Y7" s="9"/>
      <c r="Z7" s="9"/>
      <c r="AA7" s="9"/>
      <c r="AB7" s="9"/>
      <c r="AC7" s="9"/>
    </row>
    <row r="8" ht="19.5" customHeight="1">
      <c r="A8" s="14" t="s">
        <v>12</v>
      </c>
      <c r="B8" s="20">
        <v>5500500.0</v>
      </c>
      <c r="C8" s="21">
        <v>2.384066E7</v>
      </c>
      <c r="D8" s="22"/>
      <c r="E8" s="21">
        <f>'Kế hoạch truyền thông'!E43</f>
        <v>29341160</v>
      </c>
      <c r="F8" s="17"/>
      <c r="G8" s="9"/>
      <c r="H8" s="9"/>
      <c r="I8" s="9"/>
      <c r="J8" s="9"/>
      <c r="K8" s="9"/>
      <c r="L8" s="9"/>
      <c r="M8" s="9"/>
      <c r="N8" s="9"/>
      <c r="O8" s="9"/>
      <c r="P8" s="9"/>
      <c r="Q8" s="9"/>
      <c r="R8" s="9"/>
      <c r="S8" s="9"/>
      <c r="T8" s="9"/>
      <c r="U8" s="9"/>
      <c r="V8" s="9"/>
      <c r="W8" s="9"/>
      <c r="X8" s="9"/>
      <c r="Y8" s="9"/>
      <c r="Z8" s="9"/>
      <c r="AA8" s="9"/>
      <c r="AB8" s="9"/>
      <c r="AC8" s="9"/>
    </row>
    <row r="9" ht="18.75" customHeight="1">
      <c r="A9" s="14" t="s">
        <v>13</v>
      </c>
      <c r="B9" s="22"/>
      <c r="C9" s="22"/>
      <c r="D9" s="22"/>
      <c r="E9" s="22"/>
      <c r="F9" s="9"/>
      <c r="G9" s="9"/>
      <c r="H9" s="9"/>
      <c r="I9" s="9"/>
      <c r="J9" s="9"/>
      <c r="K9" s="9"/>
      <c r="L9" s="9"/>
      <c r="M9" s="9"/>
      <c r="N9" s="9"/>
      <c r="O9" s="9"/>
      <c r="P9" s="9"/>
      <c r="Q9" s="9"/>
      <c r="R9" s="9"/>
      <c r="S9" s="9"/>
      <c r="T9" s="9"/>
      <c r="U9" s="9"/>
      <c r="V9" s="9"/>
      <c r="W9" s="9"/>
      <c r="X9" s="9"/>
      <c r="Y9" s="9"/>
      <c r="Z9" s="9"/>
      <c r="AA9" s="9"/>
      <c r="AB9" s="9"/>
      <c r="AC9" s="9"/>
    </row>
    <row r="10" ht="24.0" customHeight="1">
      <c r="A10" s="23"/>
      <c r="B10" s="23"/>
      <c r="C10" s="23"/>
      <c r="D10" s="23"/>
      <c r="E10" s="23"/>
      <c r="F10" s="23"/>
      <c r="G10" s="23"/>
      <c r="H10" s="23"/>
      <c r="I10" s="23"/>
      <c r="J10" s="23"/>
      <c r="K10" s="23"/>
      <c r="L10" s="23"/>
      <c r="M10" s="23"/>
      <c r="N10" s="23"/>
      <c r="O10" s="9"/>
      <c r="P10" s="9"/>
      <c r="Q10" s="9"/>
      <c r="R10" s="9"/>
      <c r="S10" s="9"/>
      <c r="T10" s="9"/>
      <c r="U10" s="9"/>
      <c r="V10" s="9"/>
      <c r="W10" s="9"/>
      <c r="X10" s="9"/>
      <c r="Y10" s="9"/>
      <c r="Z10" s="9"/>
      <c r="AA10" s="9"/>
      <c r="AB10" s="9"/>
      <c r="AC10" s="9"/>
    </row>
    <row r="11" ht="24.0" customHeight="1">
      <c r="A11" s="1" t="s">
        <v>14</v>
      </c>
      <c r="B11" s="2"/>
      <c r="C11" s="2"/>
      <c r="D11" s="2"/>
      <c r="E11" s="2"/>
      <c r="F11" s="2"/>
      <c r="G11" s="2"/>
      <c r="H11" s="2"/>
      <c r="I11" s="2"/>
      <c r="J11" s="2"/>
      <c r="K11" s="2"/>
      <c r="L11" s="2"/>
      <c r="M11" s="2"/>
      <c r="N11" s="3"/>
      <c r="O11" s="9"/>
      <c r="P11" s="9"/>
      <c r="Q11" s="24" t="s">
        <v>6</v>
      </c>
      <c r="R11" s="24" t="s">
        <v>15</v>
      </c>
      <c r="S11" s="24" t="s">
        <v>16</v>
      </c>
      <c r="T11" s="24" t="s">
        <v>17</v>
      </c>
      <c r="U11" s="24" t="s">
        <v>18</v>
      </c>
      <c r="V11" s="24" t="s">
        <v>19</v>
      </c>
      <c r="W11" s="24" t="s">
        <v>20</v>
      </c>
      <c r="X11" s="24" t="s">
        <v>21</v>
      </c>
      <c r="Y11" s="24" t="s">
        <v>22</v>
      </c>
      <c r="Z11" s="24" t="s">
        <v>23</v>
      </c>
      <c r="AA11" s="24" t="s">
        <v>24</v>
      </c>
      <c r="AB11" s="24" t="s">
        <v>25</v>
      </c>
      <c r="AC11" s="24" t="s">
        <v>26</v>
      </c>
    </row>
    <row r="12" ht="24.0" customHeight="1" outlineLevel="1">
      <c r="A12" s="25" t="s">
        <v>27</v>
      </c>
      <c r="B12" s="26" t="s">
        <v>28</v>
      </c>
      <c r="C12" s="27" t="s">
        <v>29</v>
      </c>
      <c r="D12" s="7"/>
      <c r="E12" s="7"/>
      <c r="F12" s="7"/>
      <c r="G12" s="7"/>
      <c r="H12" s="7"/>
      <c r="I12" s="7"/>
      <c r="J12" s="7"/>
      <c r="K12" s="7"/>
      <c r="L12" s="7"/>
      <c r="M12" s="7"/>
      <c r="N12" s="8"/>
      <c r="O12" s="9"/>
      <c r="P12" s="9"/>
      <c r="Q12" s="24" t="s">
        <v>30</v>
      </c>
      <c r="R12" s="24" t="s">
        <v>31</v>
      </c>
      <c r="S12" s="24" t="s">
        <v>32</v>
      </c>
      <c r="T12" s="24" t="s">
        <v>33</v>
      </c>
      <c r="U12" s="24" t="s">
        <v>34</v>
      </c>
      <c r="V12" s="24" t="s">
        <v>35</v>
      </c>
      <c r="W12" s="24" t="s">
        <v>36</v>
      </c>
      <c r="X12" s="24" t="s">
        <v>37</v>
      </c>
      <c r="Y12" s="24" t="s">
        <v>38</v>
      </c>
      <c r="Z12" s="24" t="s">
        <v>39</v>
      </c>
      <c r="AA12" s="24" t="s">
        <v>40</v>
      </c>
      <c r="AB12" s="24" t="s">
        <v>41</v>
      </c>
      <c r="AC12" s="24" t="s">
        <v>42</v>
      </c>
    </row>
    <row r="13" ht="24.0" customHeight="1" outlineLevel="1">
      <c r="A13" s="28"/>
      <c r="B13" s="29"/>
      <c r="C13" s="30" t="s">
        <v>7</v>
      </c>
      <c r="D13" s="31"/>
      <c r="E13" s="31"/>
      <c r="F13" s="32"/>
      <c r="G13" s="30" t="s">
        <v>8</v>
      </c>
      <c r="H13" s="31"/>
      <c r="I13" s="31"/>
      <c r="J13" s="32"/>
      <c r="K13" s="30" t="s">
        <v>9</v>
      </c>
      <c r="L13" s="31"/>
      <c r="M13" s="31"/>
      <c r="N13" s="32"/>
      <c r="O13" s="9"/>
      <c r="P13" s="9"/>
      <c r="Q13" s="24" t="s">
        <v>43</v>
      </c>
      <c r="R13" s="24" t="s">
        <v>44</v>
      </c>
      <c r="S13" s="24" t="s">
        <v>45</v>
      </c>
      <c r="T13" s="24" t="s">
        <v>46</v>
      </c>
      <c r="U13" s="24" t="s">
        <v>47</v>
      </c>
      <c r="V13" s="24" t="s">
        <v>48</v>
      </c>
      <c r="W13" s="24" t="s">
        <v>49</v>
      </c>
      <c r="X13" s="24" t="s">
        <v>50</v>
      </c>
      <c r="Y13" s="24" t="s">
        <v>51</v>
      </c>
      <c r="Z13" s="24" t="s">
        <v>52</v>
      </c>
      <c r="AA13" s="24" t="s">
        <v>53</v>
      </c>
      <c r="AB13" s="24" t="s">
        <v>54</v>
      </c>
      <c r="AC13" s="24" t="s">
        <v>55</v>
      </c>
    </row>
    <row r="14" ht="24.0" customHeight="1" outlineLevel="1">
      <c r="A14" s="33"/>
      <c r="B14" s="34"/>
      <c r="C14" s="35" t="s">
        <v>56</v>
      </c>
      <c r="D14" s="36" t="s">
        <v>57</v>
      </c>
      <c r="E14" s="36" t="s">
        <v>58</v>
      </c>
      <c r="F14" s="37" t="s">
        <v>59</v>
      </c>
      <c r="G14" s="35" t="s">
        <v>56</v>
      </c>
      <c r="H14" s="36" t="s">
        <v>57</v>
      </c>
      <c r="I14" s="36" t="s">
        <v>58</v>
      </c>
      <c r="J14" s="37" t="s">
        <v>59</v>
      </c>
      <c r="K14" s="35" t="s">
        <v>56</v>
      </c>
      <c r="L14" s="36" t="s">
        <v>57</v>
      </c>
      <c r="M14" s="36" t="s">
        <v>58</v>
      </c>
      <c r="N14" s="37" t="s">
        <v>59</v>
      </c>
      <c r="O14" s="9"/>
      <c r="P14" s="9"/>
      <c r="Q14" s="24" t="s">
        <v>60</v>
      </c>
      <c r="R14" s="24" t="s">
        <v>61</v>
      </c>
      <c r="S14" s="24" t="s">
        <v>62</v>
      </c>
      <c r="T14" s="24" t="s">
        <v>63</v>
      </c>
      <c r="U14" s="24" t="s">
        <v>64</v>
      </c>
      <c r="V14" s="24" t="s">
        <v>65</v>
      </c>
      <c r="W14" s="24" t="s">
        <v>66</v>
      </c>
      <c r="X14" s="24" t="s">
        <v>67</v>
      </c>
      <c r="Y14" s="24" t="s">
        <v>68</v>
      </c>
      <c r="Z14" s="24" t="s">
        <v>69</v>
      </c>
      <c r="AA14" s="24" t="s">
        <v>70</v>
      </c>
      <c r="AB14" s="24" t="s">
        <v>71</v>
      </c>
      <c r="AC14" s="24" t="s">
        <v>72</v>
      </c>
    </row>
    <row r="15" ht="72.0" customHeight="1" outlineLevel="1">
      <c r="A15" s="38" t="s">
        <v>73</v>
      </c>
      <c r="B15" s="39" t="s">
        <v>74</v>
      </c>
      <c r="C15" s="40" t="s">
        <v>75</v>
      </c>
      <c r="D15" s="41" t="s">
        <v>76</v>
      </c>
      <c r="E15" s="41" t="s">
        <v>77</v>
      </c>
      <c r="F15" s="42" t="s">
        <v>78</v>
      </c>
      <c r="G15" s="40" t="s">
        <v>75</v>
      </c>
      <c r="H15" s="43" t="s">
        <v>76</v>
      </c>
      <c r="I15" s="43" t="s">
        <v>77</v>
      </c>
      <c r="J15" s="42" t="s">
        <v>78</v>
      </c>
      <c r="K15" s="40" t="s">
        <v>75</v>
      </c>
      <c r="L15" s="43" t="s">
        <v>76</v>
      </c>
      <c r="M15" s="43" t="s">
        <v>77</v>
      </c>
      <c r="N15" s="42" t="s">
        <v>78</v>
      </c>
      <c r="O15" s="9"/>
      <c r="P15" s="9"/>
      <c r="Q15" s="9"/>
      <c r="R15" s="9"/>
      <c r="S15" s="9"/>
      <c r="T15" s="9"/>
      <c r="U15" s="9"/>
      <c r="V15" s="9"/>
      <c r="W15" s="9"/>
      <c r="X15" s="9"/>
      <c r="Y15" s="9"/>
      <c r="Z15" s="9"/>
      <c r="AA15" s="9"/>
      <c r="AB15" s="9"/>
      <c r="AC15" s="9"/>
    </row>
    <row r="16" ht="72.0" customHeight="1" outlineLevel="1">
      <c r="A16" s="28"/>
      <c r="B16" s="44" t="s">
        <v>79</v>
      </c>
      <c r="C16" s="45"/>
      <c r="D16" s="46"/>
      <c r="E16" s="46"/>
      <c r="F16" s="47"/>
      <c r="G16" s="45"/>
      <c r="H16" s="46"/>
      <c r="I16" s="46"/>
      <c r="J16" s="47"/>
      <c r="K16" s="45"/>
      <c r="L16" s="46"/>
      <c r="M16" s="46"/>
      <c r="N16" s="47"/>
      <c r="O16" s="9"/>
      <c r="P16" s="9"/>
      <c r="Q16" s="9"/>
      <c r="R16" s="9"/>
      <c r="S16" s="9"/>
      <c r="T16" s="9"/>
      <c r="U16" s="9"/>
      <c r="V16" s="9"/>
      <c r="W16" s="9"/>
      <c r="X16" s="9"/>
      <c r="Y16" s="9"/>
      <c r="Z16" s="9"/>
      <c r="AA16" s="9"/>
      <c r="AB16" s="9"/>
      <c r="AC16" s="9"/>
    </row>
    <row r="17" ht="72.0" customHeight="1" outlineLevel="1">
      <c r="A17" s="28"/>
      <c r="B17" s="44" t="s">
        <v>80</v>
      </c>
      <c r="C17" s="45"/>
      <c r="D17" s="46"/>
      <c r="E17" s="46"/>
      <c r="F17" s="47"/>
      <c r="G17" s="45"/>
      <c r="H17" s="46"/>
      <c r="I17" s="46"/>
      <c r="J17" s="47"/>
      <c r="K17" s="45"/>
      <c r="L17" s="46"/>
      <c r="M17" s="46"/>
      <c r="N17" s="47"/>
      <c r="O17" s="9"/>
      <c r="P17" s="9"/>
      <c r="Q17" s="9"/>
      <c r="R17" s="9"/>
      <c r="S17" s="9"/>
      <c r="T17" s="9"/>
      <c r="U17" s="9"/>
      <c r="V17" s="9"/>
      <c r="W17" s="9"/>
      <c r="X17" s="9"/>
      <c r="Y17" s="9"/>
      <c r="Z17" s="9"/>
      <c r="AA17" s="9"/>
      <c r="AB17" s="9"/>
      <c r="AC17" s="9"/>
    </row>
    <row r="18" ht="72.0" customHeight="1" outlineLevel="1">
      <c r="A18" s="28"/>
      <c r="B18" s="48" t="s">
        <v>81</v>
      </c>
      <c r="C18" s="49"/>
      <c r="D18" s="50"/>
      <c r="E18" s="50"/>
      <c r="F18" s="51"/>
      <c r="G18" s="49"/>
      <c r="H18" s="50"/>
      <c r="I18" s="50"/>
      <c r="J18" s="51"/>
      <c r="K18" s="49"/>
      <c r="L18" s="50"/>
      <c r="M18" s="50"/>
      <c r="N18" s="51"/>
      <c r="O18" s="9"/>
      <c r="P18" s="9"/>
      <c r="Q18" s="9"/>
      <c r="R18" s="9"/>
      <c r="S18" s="9"/>
      <c r="T18" s="9"/>
      <c r="U18" s="9"/>
      <c r="V18" s="9"/>
      <c r="W18" s="9"/>
      <c r="X18" s="9"/>
      <c r="Y18" s="9"/>
      <c r="Z18" s="9"/>
      <c r="AA18" s="9"/>
      <c r="AB18" s="9"/>
      <c r="AC18" s="9"/>
    </row>
    <row r="19" ht="72.0" customHeight="1" outlineLevel="1">
      <c r="A19" s="52" t="s">
        <v>82</v>
      </c>
      <c r="B19" s="53" t="s">
        <v>83</v>
      </c>
      <c r="C19" s="54" t="s">
        <v>84</v>
      </c>
      <c r="D19" s="55"/>
      <c r="E19" s="56" t="s">
        <v>85</v>
      </c>
      <c r="F19" s="57"/>
      <c r="G19" s="58" t="s">
        <v>86</v>
      </c>
      <c r="H19" s="59"/>
      <c r="I19" s="59"/>
      <c r="J19" s="57"/>
      <c r="K19" s="60" t="s">
        <v>87</v>
      </c>
      <c r="L19" s="61" t="s">
        <v>88</v>
      </c>
      <c r="M19" s="61" t="s">
        <v>88</v>
      </c>
      <c r="N19" s="62" t="s">
        <v>88</v>
      </c>
      <c r="O19" s="9"/>
      <c r="P19" s="9"/>
      <c r="Q19" s="9"/>
      <c r="R19" s="9"/>
      <c r="S19" s="9"/>
      <c r="T19" s="9"/>
      <c r="U19" s="9"/>
      <c r="V19" s="9"/>
      <c r="W19" s="9"/>
      <c r="X19" s="9"/>
      <c r="Y19" s="9"/>
      <c r="Z19" s="9"/>
      <c r="AA19" s="9"/>
      <c r="AB19" s="9"/>
      <c r="AC19" s="9"/>
    </row>
    <row r="20" ht="72.0" customHeight="1" outlineLevel="1">
      <c r="A20" s="63"/>
      <c r="B20" s="64" t="s">
        <v>89</v>
      </c>
      <c r="C20" s="54" t="s">
        <v>90</v>
      </c>
      <c r="D20" s="59"/>
      <c r="E20" s="59"/>
      <c r="F20" s="57"/>
      <c r="G20" s="65" t="s">
        <v>91</v>
      </c>
      <c r="H20" s="66"/>
      <c r="I20" s="66"/>
      <c r="J20" s="67"/>
      <c r="K20" s="68"/>
      <c r="L20" s="69"/>
      <c r="M20" s="69"/>
      <c r="N20" s="70"/>
      <c r="O20" s="9"/>
      <c r="P20" s="9"/>
      <c r="Q20" s="9"/>
      <c r="R20" s="9"/>
      <c r="S20" s="9"/>
      <c r="T20" s="9"/>
      <c r="U20" s="9"/>
      <c r="V20" s="9"/>
      <c r="W20" s="9"/>
      <c r="X20" s="9"/>
      <c r="Y20" s="9"/>
      <c r="Z20" s="9"/>
      <c r="AA20" s="9"/>
      <c r="AB20" s="9"/>
      <c r="AC20" s="9"/>
    </row>
    <row r="21" ht="72.0" customHeight="1" outlineLevel="1">
      <c r="A21" s="63"/>
      <c r="B21" s="29"/>
      <c r="C21" s="63"/>
      <c r="F21" s="71"/>
      <c r="G21" s="72" t="s">
        <v>92</v>
      </c>
      <c r="H21" s="73"/>
      <c r="I21" s="74"/>
      <c r="J21" s="75" t="s">
        <v>93</v>
      </c>
      <c r="K21" s="76"/>
      <c r="L21" s="77"/>
      <c r="M21" s="77"/>
      <c r="N21" s="78"/>
      <c r="O21" s="9"/>
      <c r="P21" s="9"/>
      <c r="Q21" s="9"/>
      <c r="R21" s="9"/>
      <c r="S21" s="9"/>
      <c r="T21" s="9"/>
      <c r="U21" s="9"/>
      <c r="V21" s="9"/>
      <c r="W21" s="9"/>
      <c r="X21" s="9"/>
      <c r="Y21" s="9"/>
      <c r="Z21" s="9"/>
      <c r="AA21" s="9"/>
      <c r="AB21" s="9"/>
      <c r="AC21" s="9"/>
    </row>
    <row r="22" ht="72.0" customHeight="1" outlineLevel="1">
      <c r="A22" s="79"/>
      <c r="B22" s="80"/>
      <c r="C22" s="79"/>
      <c r="D22" s="81"/>
      <c r="E22" s="81"/>
      <c r="F22" s="82"/>
      <c r="G22" s="79"/>
      <c r="H22" s="83"/>
      <c r="I22" s="84"/>
      <c r="J22" s="85"/>
      <c r="K22" s="86"/>
      <c r="L22" s="87"/>
      <c r="M22" s="87"/>
      <c r="N22" s="88"/>
      <c r="O22" s="9"/>
      <c r="P22" s="9"/>
      <c r="Q22" s="9"/>
      <c r="R22" s="9"/>
      <c r="S22" s="9"/>
      <c r="T22" s="9"/>
      <c r="U22" s="9"/>
      <c r="V22" s="9"/>
      <c r="W22" s="9"/>
      <c r="X22" s="9"/>
      <c r="Y22" s="9"/>
      <c r="Z22" s="9"/>
      <c r="AA22" s="9"/>
      <c r="AB22" s="9"/>
      <c r="AC22" s="9"/>
    </row>
    <row r="23" ht="72.0" customHeight="1" outlineLevel="1">
      <c r="A23" s="89" t="s">
        <v>94</v>
      </c>
      <c r="B23" s="90" t="s">
        <v>95</v>
      </c>
      <c r="C23" s="91" t="s">
        <v>96</v>
      </c>
      <c r="D23" s="92" t="s">
        <v>97</v>
      </c>
      <c r="E23" s="93"/>
      <c r="F23" s="94"/>
      <c r="G23" s="95"/>
      <c r="H23" s="96" t="s">
        <v>98</v>
      </c>
      <c r="I23" s="97"/>
      <c r="J23" s="94"/>
      <c r="K23" s="98"/>
      <c r="L23" s="99"/>
      <c r="M23" s="99"/>
      <c r="N23" s="100"/>
      <c r="O23" s="9"/>
      <c r="P23" s="9"/>
      <c r="Q23" s="9"/>
      <c r="R23" s="9"/>
      <c r="S23" s="9"/>
      <c r="T23" s="9"/>
      <c r="U23" s="9"/>
      <c r="V23" s="9"/>
      <c r="W23" s="9"/>
      <c r="X23" s="9"/>
      <c r="Y23" s="9"/>
      <c r="Z23" s="9"/>
      <c r="AA23" s="9"/>
      <c r="AB23" s="9"/>
      <c r="AC23" s="9"/>
    </row>
    <row r="24" ht="72.0" customHeight="1" outlineLevel="1">
      <c r="A24" s="79"/>
      <c r="B24" s="90" t="s">
        <v>99</v>
      </c>
      <c r="C24" s="91" t="s">
        <v>100</v>
      </c>
      <c r="D24" s="92"/>
      <c r="E24" s="93"/>
      <c r="F24" s="94"/>
      <c r="G24" s="101"/>
      <c r="H24" s="102" t="s">
        <v>101</v>
      </c>
      <c r="I24" s="103"/>
      <c r="J24" s="104"/>
      <c r="K24" s="98"/>
      <c r="L24" s="99"/>
      <c r="M24" s="99"/>
      <c r="N24" s="100"/>
      <c r="O24" s="9"/>
      <c r="P24" s="9"/>
      <c r="Q24" s="9"/>
      <c r="R24" s="9"/>
      <c r="S24" s="9"/>
      <c r="T24" s="9"/>
      <c r="U24" s="9"/>
      <c r="V24" s="9"/>
      <c r="W24" s="9"/>
      <c r="X24" s="9"/>
      <c r="Y24" s="9"/>
      <c r="Z24" s="9"/>
      <c r="AA24" s="9"/>
      <c r="AB24" s="9"/>
      <c r="AC24" s="9"/>
    </row>
    <row r="25" ht="72.0" customHeight="1" outlineLevel="1">
      <c r="A25" s="89" t="s">
        <v>102</v>
      </c>
      <c r="B25" s="52" t="s">
        <v>103</v>
      </c>
      <c r="C25" s="105" t="s">
        <v>104</v>
      </c>
      <c r="D25" s="59"/>
      <c r="E25" s="59"/>
      <c r="F25" s="57"/>
      <c r="G25" s="106"/>
      <c r="H25" s="107"/>
      <c r="I25" s="107"/>
      <c r="J25" s="108"/>
      <c r="K25" s="109"/>
      <c r="L25" s="110"/>
      <c r="M25" s="110"/>
      <c r="N25" s="111"/>
      <c r="O25" s="9"/>
      <c r="P25" s="9"/>
      <c r="Q25" s="9"/>
      <c r="R25" s="9"/>
      <c r="S25" s="9"/>
      <c r="T25" s="9"/>
      <c r="U25" s="9"/>
      <c r="V25" s="9"/>
      <c r="W25" s="9"/>
      <c r="X25" s="9"/>
      <c r="Y25" s="9"/>
      <c r="Z25" s="9"/>
      <c r="AA25" s="9"/>
      <c r="AB25" s="9"/>
      <c r="AC25" s="9"/>
    </row>
    <row r="26" ht="72.0" customHeight="1" outlineLevel="1">
      <c r="A26" s="79"/>
      <c r="B26" s="90" t="s">
        <v>105</v>
      </c>
      <c r="C26" s="112" t="s">
        <v>106</v>
      </c>
      <c r="D26" s="113" t="s">
        <v>107</v>
      </c>
      <c r="E26" s="113" t="s">
        <v>108</v>
      </c>
      <c r="F26" s="114" t="s">
        <v>109</v>
      </c>
      <c r="G26" s="112" t="s">
        <v>110</v>
      </c>
      <c r="H26" s="113" t="s">
        <v>111</v>
      </c>
      <c r="I26" s="113" t="s">
        <v>112</v>
      </c>
      <c r="J26" s="114" t="s">
        <v>113</v>
      </c>
      <c r="K26" s="112" t="s">
        <v>114</v>
      </c>
      <c r="L26" s="113" t="s">
        <v>115</v>
      </c>
      <c r="M26" s="113" t="s">
        <v>116</v>
      </c>
      <c r="N26" s="114" t="s">
        <v>117</v>
      </c>
      <c r="O26" s="9"/>
      <c r="P26" s="9"/>
      <c r="Q26" s="9"/>
      <c r="R26" s="9"/>
      <c r="S26" s="9"/>
      <c r="T26" s="9"/>
      <c r="U26" s="9"/>
      <c r="V26" s="9"/>
      <c r="W26" s="9"/>
      <c r="X26" s="9"/>
      <c r="Y26" s="9"/>
      <c r="Z26" s="9"/>
      <c r="AA26" s="9"/>
      <c r="AB26" s="9"/>
      <c r="AC26" s="9"/>
    </row>
    <row r="27" ht="72.0" customHeight="1" outlineLevel="1">
      <c r="A27" s="64" t="s">
        <v>118</v>
      </c>
      <c r="B27" s="64"/>
      <c r="C27" s="115" t="s">
        <v>119</v>
      </c>
      <c r="D27" s="116" t="s">
        <v>120</v>
      </c>
      <c r="E27" s="116" t="s">
        <v>120</v>
      </c>
      <c r="F27" s="117" t="s">
        <v>120</v>
      </c>
      <c r="G27" s="118" t="s">
        <v>121</v>
      </c>
      <c r="H27" s="119" t="s">
        <v>121</v>
      </c>
      <c r="I27" s="119" t="s">
        <v>121</v>
      </c>
      <c r="J27" s="120" t="s">
        <v>121</v>
      </c>
      <c r="K27" s="118" t="s">
        <v>121</v>
      </c>
      <c r="L27" s="119" t="s">
        <v>121</v>
      </c>
      <c r="M27" s="119" t="s">
        <v>121</v>
      </c>
      <c r="N27" s="120" t="s">
        <v>121</v>
      </c>
      <c r="O27" s="9"/>
      <c r="P27" s="9"/>
      <c r="Q27" s="9"/>
      <c r="R27" s="9"/>
      <c r="S27" s="9"/>
      <c r="T27" s="9"/>
      <c r="U27" s="9"/>
      <c r="V27" s="9"/>
      <c r="W27" s="9"/>
      <c r="X27" s="9"/>
      <c r="Y27" s="9"/>
      <c r="Z27" s="9"/>
      <c r="AA27" s="9"/>
      <c r="AB27" s="9"/>
      <c r="AC27" s="9"/>
    </row>
    <row r="28" ht="72.0" customHeight="1" outlineLevel="1">
      <c r="A28" s="64" t="s">
        <v>122</v>
      </c>
      <c r="B28" s="121" t="s">
        <v>30</v>
      </c>
      <c r="C28" s="91" t="s">
        <v>123</v>
      </c>
      <c r="D28" s="92" t="s">
        <v>124</v>
      </c>
      <c r="E28" s="92" t="s">
        <v>124</v>
      </c>
      <c r="F28" s="122" t="s">
        <v>125</v>
      </c>
      <c r="G28" s="91" t="s">
        <v>123</v>
      </c>
      <c r="H28" s="92" t="s">
        <v>124</v>
      </c>
      <c r="I28" s="92" t="s">
        <v>124</v>
      </c>
      <c r="J28" s="122" t="s">
        <v>125</v>
      </c>
      <c r="K28" s="91" t="s">
        <v>123</v>
      </c>
      <c r="L28" s="92" t="s">
        <v>124</v>
      </c>
      <c r="M28" s="92" t="s">
        <v>124</v>
      </c>
      <c r="N28" s="122" t="s">
        <v>125</v>
      </c>
      <c r="O28" s="123"/>
      <c r="P28" s="123"/>
      <c r="Q28" s="123"/>
      <c r="R28" s="123"/>
      <c r="S28" s="123"/>
      <c r="T28" s="123"/>
      <c r="U28" s="123"/>
      <c r="V28" s="123"/>
      <c r="W28" s="123"/>
      <c r="X28" s="123"/>
      <c r="Y28" s="123"/>
      <c r="Z28" s="123"/>
      <c r="AA28" s="123"/>
      <c r="AB28" s="123"/>
      <c r="AC28" s="123"/>
    </row>
    <row r="29" ht="72.0" customHeight="1" outlineLevel="1">
      <c r="A29" s="29"/>
      <c r="B29" s="124" t="s">
        <v>43</v>
      </c>
      <c r="C29" s="125" t="s">
        <v>44</v>
      </c>
      <c r="D29" s="126" t="s">
        <v>45</v>
      </c>
      <c r="E29" s="127" t="s">
        <v>46</v>
      </c>
      <c r="F29" s="128" t="s">
        <v>126</v>
      </c>
      <c r="G29" s="129" t="s">
        <v>48</v>
      </c>
      <c r="H29" s="127" t="s">
        <v>49</v>
      </c>
      <c r="I29" s="127" t="s">
        <v>50</v>
      </c>
      <c r="J29" s="130" t="s">
        <v>51</v>
      </c>
      <c r="K29" s="131" t="s">
        <v>52</v>
      </c>
      <c r="L29" s="132" t="s">
        <v>53</v>
      </c>
      <c r="M29" s="132" t="s">
        <v>54</v>
      </c>
      <c r="N29" s="133" t="s">
        <v>55</v>
      </c>
      <c r="O29" s="9"/>
      <c r="P29" s="9"/>
      <c r="Q29" s="9"/>
      <c r="R29" s="9"/>
      <c r="S29" s="9"/>
      <c r="T29" s="9"/>
      <c r="U29" s="9"/>
      <c r="V29" s="9"/>
      <c r="W29" s="9"/>
      <c r="X29" s="9"/>
      <c r="Y29" s="9"/>
      <c r="Z29" s="9"/>
      <c r="AA29" s="9"/>
      <c r="AB29" s="9"/>
      <c r="AC29" s="9"/>
    </row>
    <row r="30" ht="72.0" customHeight="1" outlineLevel="1">
      <c r="A30" s="80"/>
      <c r="B30" s="134" t="s">
        <v>60</v>
      </c>
      <c r="C30" s="135" t="s">
        <v>61</v>
      </c>
      <c r="D30" s="136" t="s">
        <v>62</v>
      </c>
      <c r="E30" s="136" t="s">
        <v>63</v>
      </c>
      <c r="F30" s="137" t="s">
        <v>64</v>
      </c>
      <c r="G30" s="138" t="s">
        <v>65</v>
      </c>
      <c r="H30" s="139" t="s">
        <v>66</v>
      </c>
      <c r="I30" s="139" t="s">
        <v>67</v>
      </c>
      <c r="J30" s="140" t="s">
        <v>68</v>
      </c>
      <c r="K30" s="138" t="s">
        <v>69</v>
      </c>
      <c r="L30" s="139" t="s">
        <v>70</v>
      </c>
      <c r="M30" s="139" t="s">
        <v>71</v>
      </c>
      <c r="N30" s="140" t="s">
        <v>72</v>
      </c>
      <c r="O30" s="9"/>
      <c r="P30" s="9"/>
      <c r="Q30" s="9"/>
      <c r="R30" s="9"/>
      <c r="S30" s="9"/>
      <c r="T30" s="9"/>
      <c r="U30" s="9"/>
      <c r="V30" s="9"/>
      <c r="W30" s="9"/>
      <c r="X30" s="9"/>
      <c r="Y30" s="9"/>
      <c r="Z30" s="9"/>
      <c r="AA30" s="9"/>
      <c r="AB30" s="9"/>
      <c r="AC30" s="9"/>
    </row>
    <row r="31" ht="19.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7" ht="40.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ht="19.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ht="19.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ht="19.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ht="19.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ht="19.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ht="19.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ht="19.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ht="19.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ht="18.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ht="18.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ht="21.0"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ht="19.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ht="18.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ht="19.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ht="18.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ht="18.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ht="57.0"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ht="49.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ht="18.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ht="45.0"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ht="46.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ht="24.0"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ht="18.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ht="18.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ht="18.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ht="18.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ht="18.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ht="18.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ht="18.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ht="18.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ht="18.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ht="18.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ht="18.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ht="18.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ht="18.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ht="18.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ht="18.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ht="18.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ht="18.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ht="18.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ht="18.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ht="18.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ht="18.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ht="18.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ht="18.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ht="18.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ht="18.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ht="18.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ht="18.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ht="18.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ht="18.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ht="18.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ht="18.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ht="18.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ht="18.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ht="18.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ht="18.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ht="18.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ht="18.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ht="18.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ht="18.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ht="18.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ht="18.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ht="18.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ht="18.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ht="18.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ht="18.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ht="18.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ht="18.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ht="18.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ht="18.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ht="18.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ht="18.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ht="18.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ht="18.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ht="18.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ht="18.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ht="18.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ht="18.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ht="18.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ht="18.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ht="18.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ht="18.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ht="18.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ht="18.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ht="18.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ht="18.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ht="18.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ht="18.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ht="18.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ht="18.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ht="18.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ht="18.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ht="18.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ht="18.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ht="18.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ht="18.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ht="18.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ht="18.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ht="18.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ht="18.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ht="18.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ht="18.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ht="18.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ht="18.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ht="18.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ht="18.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ht="18.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ht="18.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ht="18.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ht="18.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ht="18.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ht="18.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ht="18.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ht="18.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ht="18.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ht="18.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ht="18.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ht="18.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ht="18.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ht="18.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ht="18.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ht="18.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ht="18.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ht="18.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ht="18.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ht="18.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ht="18.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ht="18.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ht="18.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ht="18.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ht="18.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ht="18.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ht="18.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ht="18.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ht="18.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ht="18.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ht="18.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ht="18.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ht="18.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ht="18.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ht="18.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ht="18.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ht="18.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ht="18.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ht="18.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ht="18.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ht="18.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ht="18.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ht="18.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ht="18.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ht="18.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ht="18.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ht="18.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ht="18.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ht="18.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ht="18.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ht="18.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ht="18.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ht="18.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ht="18.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ht="18.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ht="18.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ht="18.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ht="18.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ht="18.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ht="18.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ht="18.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ht="18.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ht="18.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ht="18.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ht="18.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ht="18.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ht="18.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ht="18.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ht="18.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ht="18.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ht="18.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ht="18.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ht="18.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ht="18.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ht="18.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ht="18.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ht="18.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ht="18.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ht="18.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ht="18.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ht="18.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ht="18.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ht="18.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ht="18.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ht="18.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ht="18.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ht="18.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ht="18.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ht="18.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ht="18.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ht="18.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ht="18.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ht="18.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ht="18.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ht="18.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ht="18.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ht="18.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ht="18.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ht="18.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ht="18.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ht="18.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ht="18.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ht="18.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ht="18.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ht="18.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ht="18.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ht="18.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ht="18.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ht="18.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ht="18.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ht="18.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ht="18.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ht="18.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ht="18.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ht="18.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ht="18.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ht="18.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ht="18.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ht="18.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ht="18.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ht="18.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ht="18.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ht="18.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ht="18.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ht="18.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ht="18.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ht="18.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ht="18.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ht="18.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ht="18.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ht="18.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ht="18.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ht="18.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ht="18.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ht="18.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ht="18.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ht="18.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ht="18.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ht="18.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ht="18.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ht="18.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ht="18.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ht="18.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ht="18.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ht="18.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ht="18.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ht="18.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ht="18.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ht="18.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ht="18.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ht="18.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ht="18.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ht="18.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ht="18.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ht="18.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ht="18.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ht="18.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ht="18.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ht="18.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ht="18.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ht="18.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ht="18.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ht="18.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ht="18.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ht="18.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ht="18.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ht="18.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ht="18.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ht="18.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ht="18.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ht="18.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ht="18.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ht="18.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ht="18.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ht="18.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ht="18.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ht="18.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ht="18.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ht="18.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ht="18.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ht="18.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ht="18.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ht="18.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ht="18.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ht="18.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ht="18.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ht="18.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ht="18.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ht="18.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ht="18.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ht="18.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ht="18.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ht="18.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ht="18.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ht="18.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ht="18.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ht="18.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ht="18.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ht="18.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ht="18.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ht="18.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ht="18.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ht="18.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ht="18.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ht="18.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ht="18.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ht="18.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ht="18.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ht="18.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ht="18.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ht="18.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ht="18.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ht="18.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ht="18.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ht="18.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ht="18.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ht="18.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ht="18.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ht="18.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ht="18.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ht="18.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ht="18.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ht="18.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ht="18.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ht="18.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ht="18.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ht="18.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ht="18.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ht="18.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ht="18.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ht="18.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ht="18.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ht="18.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ht="18.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ht="18.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ht="18.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ht="18.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ht="18.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ht="18.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ht="18.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ht="18.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ht="18.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ht="18.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ht="18.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ht="18.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ht="18.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ht="18.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ht="18.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ht="18.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ht="18.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ht="18.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ht="18.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ht="18.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ht="18.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ht="18.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ht="18.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ht="18.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ht="18.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ht="18.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ht="18.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ht="18.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ht="18.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ht="18.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ht="18.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ht="18.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ht="18.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ht="18.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ht="18.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ht="18.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ht="18.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ht="18.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ht="18.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ht="18.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ht="18.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ht="18.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ht="18.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ht="18.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ht="18.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ht="18.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ht="18.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ht="18.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ht="18.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ht="18.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ht="18.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ht="18.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ht="18.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ht="18.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ht="18.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ht="18.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ht="18.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ht="18.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ht="18.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ht="18.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ht="18.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ht="18.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ht="18.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ht="18.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ht="18.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ht="18.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ht="18.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ht="18.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ht="18.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ht="18.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ht="18.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ht="18.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ht="18.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ht="18.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ht="18.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ht="18.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ht="18.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ht="18.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ht="18.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ht="18.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ht="18.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ht="18.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ht="18.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ht="18.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ht="18.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ht="18.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ht="18.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ht="18.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ht="18.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ht="18.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ht="18.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ht="18.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ht="18.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ht="18.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ht="18.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ht="18.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ht="18.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ht="18.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ht="18.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ht="18.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ht="18.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ht="18.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ht="18.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ht="18.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ht="18.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ht="18.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ht="18.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ht="18.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ht="18.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ht="18.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ht="18.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ht="18.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ht="18.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ht="18.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ht="18.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ht="18.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ht="18.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ht="18.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ht="18.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ht="18.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ht="18.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ht="18.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ht="18.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ht="18.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ht="18.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ht="18.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ht="18.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ht="18.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ht="18.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ht="18.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ht="18.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ht="18.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ht="18.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ht="18.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ht="18.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ht="18.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ht="18.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ht="18.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ht="18.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ht="18.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ht="18.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ht="18.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ht="18.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ht="18.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ht="18.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ht="18.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ht="18.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ht="18.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ht="18.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ht="18.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ht="18.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ht="18.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ht="18.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ht="18.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ht="18.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ht="18.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ht="18.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ht="18.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ht="18.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ht="18.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ht="18.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ht="18.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ht="18.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ht="18.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ht="18.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ht="18.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ht="18.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ht="18.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ht="18.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ht="18.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ht="18.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ht="18.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ht="18.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ht="18.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ht="18.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ht="18.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ht="18.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ht="18.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ht="18.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ht="18.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ht="18.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ht="18.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ht="18.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ht="18.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ht="18.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ht="18.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ht="18.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ht="18.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ht="18.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ht="18.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ht="18.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ht="18.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ht="18.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ht="18.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ht="18.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ht="18.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ht="18.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ht="18.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ht="18.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ht="18.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ht="18.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ht="18.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ht="18.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ht="18.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ht="18.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ht="18.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ht="18.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ht="18.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ht="18.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ht="18.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ht="18.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ht="18.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ht="18.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ht="18.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ht="18.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ht="18.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ht="18.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ht="18.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ht="18.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ht="18.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ht="18.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ht="18.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ht="18.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ht="18.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ht="18.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ht="18.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ht="18.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ht="18.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ht="18.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ht="18.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ht="18.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ht="18.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ht="18.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ht="18.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ht="18.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ht="18.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ht="18.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ht="18.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ht="18.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ht="18.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ht="18.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ht="18.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ht="18.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ht="18.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ht="18.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ht="18.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ht="18.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ht="18.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ht="18.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ht="18.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ht="18.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ht="18.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ht="18.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ht="18.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ht="18.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ht="18.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ht="18.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ht="18.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ht="18.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ht="18.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ht="18.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ht="18.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ht="18.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ht="18.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ht="18.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ht="18.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ht="18.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ht="18.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ht="18.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ht="18.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ht="18.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ht="18.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ht="18.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ht="18.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ht="18.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ht="18.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ht="18.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ht="18.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ht="18.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ht="18.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ht="18.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ht="18.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ht="18.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ht="18.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ht="18.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ht="18.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ht="18.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ht="18.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ht="18.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ht="18.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ht="18.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ht="18.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ht="18.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ht="18.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ht="18.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ht="18.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ht="18.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ht="18.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ht="18.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ht="18.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ht="18.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ht="18.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ht="18.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ht="18.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ht="18.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ht="18.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ht="18.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ht="18.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ht="18.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ht="18.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ht="18.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ht="18.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ht="18.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ht="18.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ht="18.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ht="18.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ht="18.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ht="18.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ht="18.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ht="18.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ht="18.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ht="18.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ht="18.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ht="18.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ht="18.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ht="18.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ht="18.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ht="18.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ht="18.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ht="18.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ht="18.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ht="18.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ht="18.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ht="18.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ht="18.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ht="18.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ht="18.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ht="18.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ht="18.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ht="18.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ht="18.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ht="18.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ht="18.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ht="18.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ht="18.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ht="18.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ht="18.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ht="18.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ht="18.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ht="18.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ht="18.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ht="18.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ht="18.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ht="18.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ht="18.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ht="18.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ht="18.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ht="18.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ht="18.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ht="18.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ht="18.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ht="18.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ht="18.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ht="18.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ht="18.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ht="18.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ht="18.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ht="18.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ht="18.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ht="18.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ht="18.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ht="18.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ht="18.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ht="18.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ht="18.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ht="18.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ht="18.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ht="18.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ht="18.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ht="18.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ht="18.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ht="18.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ht="18.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ht="18.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ht="18.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ht="18.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ht="18.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ht="18.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ht="18.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ht="18.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ht="18.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ht="18.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ht="18.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ht="18.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ht="18.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ht="18.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ht="18.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ht="18.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ht="18.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ht="18.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ht="18.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ht="18.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ht="18.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ht="18.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ht="18.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ht="18.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ht="18.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ht="18.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ht="18.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ht="18.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ht="18.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ht="18.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ht="18.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ht="18.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ht="18.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ht="18.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ht="18.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ht="18.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ht="18.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ht="18.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ht="18.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ht="18.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ht="18.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ht="18.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ht="18.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ht="18.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ht="18.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ht="18.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ht="18.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ht="18.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ht="18.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ht="18.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ht="18.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ht="18.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ht="18.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ht="18.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ht="18.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ht="18.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ht="18.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ht="18.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ht="18.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ht="18.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ht="18.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ht="18.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ht="18.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ht="18.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ht="18.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ht="18.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ht="18.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ht="18.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ht="18.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ht="18.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ht="18.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ht="18.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ht="18.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ht="18.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ht="18.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ht="18.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ht="18.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ht="18.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ht="18.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ht="18.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ht="18.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ht="18.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ht="18.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ht="18.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ht="18.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ht="18.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ht="18.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ht="18.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ht="18.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ht="18.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ht="18.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ht="18.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ht="18.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ht="18.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ht="18.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ht="18.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ht="18.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ht="18.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ht="18.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ht="18.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ht="18.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ht="18.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ht="18.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ht="18.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ht="18.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ht="18.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ht="18.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ht="18.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ht="18.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ht="18.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ht="18.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ht="18.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ht="18.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ht="18.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ht="18.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ht="18.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ht="18.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ht="18.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ht="18.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ht="18.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ht="18.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ht="18.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ht="18.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ht="18.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ht="18.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ht="18.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ht="18.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ht="18.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ht="18.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ht="18.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ht="18.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ht="18.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ht="18.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ht="18.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ht="18.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ht="18.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ht="18.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ht="18.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ht="18.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ht="18.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ht="18.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ht="18.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ht="18.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ht="18.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ht="18.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ht="18.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ht="18.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ht="18.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ht="18.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ht="18.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ht="18.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ht="18.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ht="18.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ht="18.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ht="18.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ht="18.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ht="18.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ht="18.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ht="18.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ht="18.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ht="18.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ht="18.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ht="18.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ht="18.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ht="18.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ht="18.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ht="18.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ht="18.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ht="18.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ht="18.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ht="18.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ht="18.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ht="18.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ht="18.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ht="18.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ht="18.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ht="18.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ht="18.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ht="18.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ht="18.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ht="18.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ht="18.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ht="18.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ht="18.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ht="18.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ht="18.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ht="18.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ht="18.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ht="18.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ht="18.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ht="18.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ht="18.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ht="18.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ht="18.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ht="18.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ht="18.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ht="18.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ht="18.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ht="18.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ht="18.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ht="18.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ht="18.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ht="18.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ht="18.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ht="18.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ht="18.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ht="18.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ht="18.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ht="18.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ht="18.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ht="18.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ht="18.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ht="18.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ht="18.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ht="18.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ht="18.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ht="18.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ht="18.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ht="18.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ht="18.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ht="18.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ht="18.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ht="18.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ht="18.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ht="18.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ht="18.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ht="18.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ht="18.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ht="18.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ht="18.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ht="18.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ht="18.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ht="18.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ht="18.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ht="18.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ht="18.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ht="18.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ht="18.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ht="18.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ht="18.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ht="18.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row r="1001" ht="18.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row>
    <row r="1002" ht="18.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row>
    <row r="1003" ht="18.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row>
    <row r="1004" ht="18.75" customHeight="1">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row>
    <row r="1005" ht="18.75" customHeight="1">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row>
    <row r="1006" ht="18.75" customHeight="1">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row>
    <row r="1007" ht="18.75" customHeight="1">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row>
  </sheetData>
  <mergeCells count="38">
    <mergeCell ref="C12:N12"/>
    <mergeCell ref="C13:F13"/>
    <mergeCell ref="G13:J13"/>
    <mergeCell ref="K13:N13"/>
    <mergeCell ref="A1:C1"/>
    <mergeCell ref="C2:E2"/>
    <mergeCell ref="C3:E3"/>
    <mergeCell ref="A5:C5"/>
    <mergeCell ref="A11:N11"/>
    <mergeCell ref="A12:A14"/>
    <mergeCell ref="B12:B14"/>
    <mergeCell ref="I15:I18"/>
    <mergeCell ref="J15:J18"/>
    <mergeCell ref="K15:K18"/>
    <mergeCell ref="L15:L18"/>
    <mergeCell ref="M15:M18"/>
    <mergeCell ref="N15:N18"/>
    <mergeCell ref="D15:D18"/>
    <mergeCell ref="C19:D19"/>
    <mergeCell ref="E19:F19"/>
    <mergeCell ref="G19:J19"/>
    <mergeCell ref="G20:J20"/>
    <mergeCell ref="B20:B22"/>
    <mergeCell ref="C20:F22"/>
    <mergeCell ref="J21:J22"/>
    <mergeCell ref="H23:I23"/>
    <mergeCell ref="C25:F25"/>
    <mergeCell ref="A19:A22"/>
    <mergeCell ref="A23:A24"/>
    <mergeCell ref="A25:A26"/>
    <mergeCell ref="A28:A30"/>
    <mergeCell ref="A15:A18"/>
    <mergeCell ref="C15:C18"/>
    <mergeCell ref="E15:E18"/>
    <mergeCell ref="F15:F18"/>
    <mergeCell ref="G15:G18"/>
    <mergeCell ref="H15:H18"/>
    <mergeCell ref="G21:H22"/>
  </mergeCells>
  <hyperlinks>
    <hyperlink r:id="rId1" ref="C26"/>
    <hyperlink r:id="rId2" ref="D26"/>
    <hyperlink r:id="rId3" ref="E26"/>
    <hyperlink r:id="rId4" ref="F26"/>
    <hyperlink r:id="rId5" ref="G26"/>
    <hyperlink r:id="rId6" ref="H26"/>
    <hyperlink r:id="rId7" ref="I26"/>
    <hyperlink r:id="rId8" ref="J26"/>
    <hyperlink r:id="rId9" ref="K26"/>
    <hyperlink r:id="rId10" ref="L26"/>
    <hyperlink r:id="rId11" ref="M26"/>
    <hyperlink r:id="rId12" ref="N26"/>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14.29"/>
    <col customWidth="1" min="2" max="2" width="30.71"/>
    <col customWidth="1" min="3" max="3" width="48.86"/>
    <col customWidth="1" min="4" max="4" width="38.0"/>
    <col customWidth="1" min="5" max="5" width="43.29"/>
    <col customWidth="1" min="6" max="6" width="47.14"/>
    <col customWidth="1" min="7" max="7" width="16.14"/>
  </cols>
  <sheetData>
    <row r="1">
      <c r="A1" s="141" t="s">
        <v>127</v>
      </c>
      <c r="F1" s="141"/>
    </row>
    <row r="2">
      <c r="A2" s="142" t="s">
        <v>128</v>
      </c>
      <c r="B2" s="143"/>
      <c r="C2" s="143"/>
      <c r="D2" s="143"/>
      <c r="E2" s="143"/>
      <c r="F2" s="143"/>
      <c r="G2" s="143"/>
      <c r="H2" s="143"/>
      <c r="I2" s="143"/>
      <c r="J2" s="143"/>
    </row>
    <row r="3">
      <c r="A3" s="142" t="s">
        <v>129</v>
      </c>
      <c r="C3" s="143"/>
      <c r="D3" s="143"/>
      <c r="E3" s="143"/>
      <c r="F3" s="143"/>
      <c r="G3" s="143"/>
      <c r="H3" s="143"/>
      <c r="I3" s="143"/>
      <c r="J3" s="143"/>
    </row>
    <row r="4">
      <c r="A4" s="144" t="s">
        <v>130</v>
      </c>
      <c r="C4" s="143"/>
      <c r="D4" s="143"/>
      <c r="E4" s="143"/>
      <c r="G4" s="143"/>
      <c r="H4" s="143"/>
      <c r="I4" s="143"/>
      <c r="J4" s="143"/>
    </row>
    <row r="5">
      <c r="A5" s="143"/>
      <c r="C5" s="143"/>
      <c r="D5" s="143"/>
      <c r="E5" s="143"/>
      <c r="G5" s="143"/>
      <c r="H5" s="143"/>
      <c r="I5" s="143"/>
      <c r="J5" s="143"/>
    </row>
    <row r="6">
      <c r="A6" s="145" t="s">
        <v>131</v>
      </c>
      <c r="B6" s="146"/>
      <c r="C6" s="146"/>
      <c r="D6" s="147"/>
      <c r="E6" s="143"/>
      <c r="G6" s="143"/>
      <c r="H6" s="143"/>
      <c r="I6" s="143"/>
      <c r="J6" s="143"/>
    </row>
    <row r="7">
      <c r="A7" s="148" t="s">
        <v>132</v>
      </c>
      <c r="B7" s="146"/>
      <c r="C7" s="146"/>
      <c r="D7" s="147"/>
      <c r="F7" s="143"/>
      <c r="G7" s="143"/>
      <c r="H7" s="143"/>
      <c r="I7" s="143"/>
      <c r="J7" s="143"/>
    </row>
    <row r="8">
      <c r="A8" s="143"/>
      <c r="F8" s="143"/>
      <c r="G8" s="143"/>
      <c r="H8" s="143"/>
      <c r="I8" s="143"/>
      <c r="J8" s="143"/>
    </row>
    <row r="9">
      <c r="A9" s="143"/>
      <c r="B9" s="143"/>
      <c r="C9" s="143"/>
      <c r="D9" s="143"/>
      <c r="E9" s="143"/>
      <c r="F9" s="143"/>
      <c r="G9" s="143"/>
      <c r="H9" s="143"/>
      <c r="I9" s="143"/>
      <c r="J9" s="143"/>
    </row>
    <row r="10">
      <c r="A10" s="149" t="s">
        <v>133</v>
      </c>
      <c r="B10" s="146"/>
      <c r="C10" s="146"/>
      <c r="D10" s="147"/>
      <c r="F10" s="143"/>
      <c r="G10" s="143"/>
      <c r="H10" s="143"/>
      <c r="I10" s="143"/>
      <c r="J10" s="143"/>
    </row>
    <row r="11">
      <c r="A11" s="143"/>
      <c r="B11" s="150"/>
      <c r="C11" s="143"/>
      <c r="D11" s="143"/>
      <c r="F11" s="143"/>
      <c r="G11" s="143"/>
      <c r="H11" s="143"/>
      <c r="I11" s="143"/>
      <c r="J11" s="143"/>
    </row>
    <row r="12">
      <c r="A12" s="151" t="s">
        <v>134</v>
      </c>
      <c r="B12" s="152" t="s">
        <v>135</v>
      </c>
      <c r="C12" s="147"/>
      <c r="D12" s="143"/>
      <c r="F12" s="143"/>
      <c r="G12" s="143"/>
      <c r="H12" s="143"/>
      <c r="I12" s="143"/>
      <c r="J12" s="143"/>
    </row>
    <row r="13">
      <c r="A13" s="153" t="s">
        <v>7</v>
      </c>
      <c r="B13" s="148" t="s">
        <v>136</v>
      </c>
      <c r="C13" s="147"/>
      <c r="D13" s="143"/>
      <c r="F13" s="143"/>
      <c r="G13" s="143"/>
      <c r="H13" s="143"/>
      <c r="I13" s="143"/>
      <c r="J13" s="143"/>
    </row>
    <row r="14">
      <c r="A14" s="154" t="s">
        <v>137</v>
      </c>
      <c r="B14" s="155"/>
      <c r="C14" s="147"/>
      <c r="D14" s="143"/>
      <c r="F14" s="143"/>
      <c r="G14" s="143"/>
      <c r="H14" s="143"/>
      <c r="I14" s="143"/>
      <c r="J14" s="143"/>
    </row>
    <row r="15">
      <c r="A15" s="153" t="s">
        <v>138</v>
      </c>
      <c r="B15" s="148" t="s">
        <v>139</v>
      </c>
      <c r="C15" s="147"/>
      <c r="D15" s="143"/>
      <c r="F15" s="143"/>
      <c r="G15" s="143"/>
      <c r="H15" s="143"/>
      <c r="I15" s="143"/>
      <c r="J15" s="143"/>
    </row>
    <row r="16">
      <c r="A16" s="154" t="s">
        <v>137</v>
      </c>
      <c r="B16" s="155"/>
      <c r="C16" s="147"/>
      <c r="D16" s="143"/>
      <c r="F16" s="143"/>
      <c r="G16" s="143"/>
      <c r="H16" s="143"/>
      <c r="I16" s="143"/>
      <c r="J16" s="143"/>
    </row>
    <row r="17">
      <c r="A17" s="153" t="s">
        <v>140</v>
      </c>
      <c r="B17" s="145" t="s">
        <v>86</v>
      </c>
      <c r="C17" s="147"/>
      <c r="D17" s="143"/>
      <c r="F17" s="143"/>
      <c r="G17" s="143"/>
      <c r="H17" s="143"/>
      <c r="I17" s="143"/>
      <c r="J17" s="143"/>
    </row>
    <row r="18">
      <c r="A18" s="156"/>
      <c r="B18" s="157"/>
      <c r="C18" s="157"/>
      <c r="D18" s="143"/>
      <c r="F18" s="143"/>
      <c r="G18" s="143"/>
      <c r="H18" s="143"/>
      <c r="I18" s="143"/>
      <c r="J18" s="143"/>
    </row>
    <row r="19">
      <c r="A19" s="158"/>
      <c r="B19" s="159" t="s">
        <v>5</v>
      </c>
      <c r="C19" s="158"/>
      <c r="D19" s="158"/>
      <c r="E19" s="158"/>
      <c r="F19" s="158"/>
      <c r="G19" s="158"/>
      <c r="H19" s="158"/>
      <c r="I19" s="158"/>
      <c r="J19" s="158"/>
    </row>
    <row r="20">
      <c r="A20" s="160" t="s">
        <v>141</v>
      </c>
      <c r="B20" s="160" t="s">
        <v>6</v>
      </c>
      <c r="C20" s="160" t="s">
        <v>142</v>
      </c>
      <c r="D20" s="160" t="s">
        <v>143</v>
      </c>
      <c r="E20" s="161" t="s">
        <v>144</v>
      </c>
      <c r="G20" s="143"/>
      <c r="H20" s="143"/>
      <c r="I20" s="143"/>
      <c r="J20" s="143"/>
    </row>
    <row r="21">
      <c r="A21" s="162" t="s">
        <v>145</v>
      </c>
      <c r="B21" s="163" t="s">
        <v>146</v>
      </c>
      <c r="C21" s="154" t="s">
        <v>147</v>
      </c>
      <c r="D21" s="164">
        <v>100000.0</v>
      </c>
      <c r="E21" s="165">
        <f t="shared" ref="E21:E23" si="1">25*D21</f>
        <v>2500000</v>
      </c>
      <c r="G21" s="143"/>
      <c r="H21" s="143"/>
      <c r="I21" s="143"/>
      <c r="J21" s="143"/>
    </row>
    <row r="22">
      <c r="A22" s="166"/>
      <c r="B22" s="163" t="s">
        <v>148</v>
      </c>
      <c r="C22" s="154" t="s">
        <v>149</v>
      </c>
      <c r="D22" s="164">
        <f>69000*108%</f>
        <v>74520</v>
      </c>
      <c r="E22" s="164">
        <f t="shared" si="1"/>
        <v>1863000</v>
      </c>
      <c r="G22" s="143"/>
      <c r="H22" s="143"/>
      <c r="I22" s="143"/>
      <c r="J22" s="143"/>
    </row>
    <row r="23">
      <c r="A23" s="166"/>
      <c r="B23" s="163" t="s">
        <v>150</v>
      </c>
      <c r="C23" s="154" t="s">
        <v>151</v>
      </c>
      <c r="D23" s="164">
        <v>5500.0</v>
      </c>
      <c r="E23" s="164">
        <f t="shared" si="1"/>
        <v>137500</v>
      </c>
      <c r="G23" s="143"/>
      <c r="H23" s="143"/>
      <c r="I23" s="143"/>
      <c r="J23" s="143"/>
    </row>
    <row r="24">
      <c r="A24" s="166"/>
      <c r="B24" s="163" t="s">
        <v>152</v>
      </c>
      <c r="C24" s="154" t="s">
        <v>153</v>
      </c>
      <c r="D24" s="164">
        <v>200000.0</v>
      </c>
      <c r="E24" s="164">
        <f>D24*5</f>
        <v>1000000</v>
      </c>
      <c r="G24" s="143"/>
      <c r="H24" s="143"/>
      <c r="I24" s="143"/>
      <c r="J24" s="143"/>
    </row>
    <row r="25">
      <c r="A25" s="167"/>
      <c r="B25" s="168" t="s">
        <v>154</v>
      </c>
      <c r="C25" s="146"/>
      <c r="D25" s="147"/>
      <c r="E25" s="169">
        <f>SUM(E21:E24)</f>
        <v>5500500</v>
      </c>
      <c r="G25" s="143"/>
      <c r="H25" s="143"/>
      <c r="I25" s="143"/>
      <c r="J25" s="143"/>
    </row>
    <row r="26">
      <c r="A26" s="162" t="s">
        <v>155</v>
      </c>
      <c r="B26" s="163" t="s">
        <v>156</v>
      </c>
      <c r="C26" s="164">
        <v>8.0</v>
      </c>
      <c r="D26" s="154">
        <v>400000.0</v>
      </c>
      <c r="E26" s="164">
        <v>3200000.0</v>
      </c>
      <c r="G26" s="143"/>
      <c r="H26" s="143"/>
      <c r="I26" s="143"/>
      <c r="J26" s="143"/>
    </row>
    <row r="27">
      <c r="A27" s="166"/>
      <c r="B27" s="163" t="s">
        <v>148</v>
      </c>
      <c r="C27" s="164">
        <v>8.0</v>
      </c>
      <c r="D27" s="154">
        <v>74520.0</v>
      </c>
      <c r="E27" s="164">
        <v>596160.0</v>
      </c>
      <c r="G27" s="143"/>
      <c r="H27" s="143"/>
      <c r="I27" s="143"/>
      <c r="J27" s="143"/>
    </row>
    <row r="28">
      <c r="A28" s="166"/>
      <c r="B28" s="163" t="s">
        <v>150</v>
      </c>
      <c r="C28" s="164">
        <v>8.0</v>
      </c>
      <c r="D28" s="154">
        <v>5500.0</v>
      </c>
      <c r="E28" s="164">
        <v>44000.0</v>
      </c>
      <c r="G28" s="143"/>
      <c r="H28" s="143"/>
      <c r="I28" s="143"/>
      <c r="J28" s="143"/>
    </row>
    <row r="29" ht="14.25" customHeight="1">
      <c r="A29" s="166"/>
      <c r="B29" s="168" t="s">
        <v>154</v>
      </c>
      <c r="C29" s="146"/>
      <c r="D29" s="147"/>
      <c r="E29" s="169">
        <f>SUM(E26:E28)</f>
        <v>3840160</v>
      </c>
      <c r="G29" s="143"/>
      <c r="H29" s="143"/>
      <c r="I29" s="143"/>
      <c r="J29" s="143"/>
    </row>
    <row r="30">
      <c r="A30" s="166"/>
      <c r="B30" s="163" t="s">
        <v>146</v>
      </c>
      <c r="C30" s="164" t="s">
        <v>147</v>
      </c>
      <c r="D30" s="154">
        <v>100000.0</v>
      </c>
      <c r="E30" s="164">
        <v>2500000.0</v>
      </c>
      <c r="G30" s="143"/>
      <c r="H30" s="143"/>
      <c r="I30" s="143"/>
      <c r="J30" s="143"/>
    </row>
    <row r="31">
      <c r="A31" s="166"/>
      <c r="B31" s="163" t="s">
        <v>148</v>
      </c>
      <c r="C31" s="164" t="s">
        <v>149</v>
      </c>
      <c r="D31" s="154">
        <v>74520.0</v>
      </c>
      <c r="E31" s="164">
        <v>1863000.0</v>
      </c>
      <c r="G31" s="143"/>
      <c r="H31" s="143"/>
      <c r="I31" s="143"/>
      <c r="J31" s="143"/>
    </row>
    <row r="32">
      <c r="A32" s="166"/>
      <c r="B32" s="163" t="s">
        <v>150</v>
      </c>
      <c r="C32" s="164" t="s">
        <v>157</v>
      </c>
      <c r="D32" s="154">
        <v>5500.0</v>
      </c>
      <c r="E32" s="164">
        <v>137500.0</v>
      </c>
      <c r="G32" s="143"/>
      <c r="H32" s="143"/>
      <c r="I32" s="143"/>
      <c r="J32" s="143"/>
    </row>
    <row r="33">
      <c r="A33" s="166"/>
      <c r="B33" s="163" t="s">
        <v>152</v>
      </c>
      <c r="C33" s="164" t="s">
        <v>153</v>
      </c>
      <c r="D33" s="154">
        <v>200000.0</v>
      </c>
      <c r="E33" s="164">
        <v>1000000.0</v>
      </c>
      <c r="G33" s="143"/>
      <c r="H33" s="143"/>
      <c r="I33" s="143"/>
      <c r="J33" s="143"/>
    </row>
    <row r="34">
      <c r="A34" s="166"/>
      <c r="B34" s="168" t="s">
        <v>154</v>
      </c>
      <c r="C34" s="146"/>
      <c r="D34" s="147"/>
      <c r="E34" s="169">
        <v>5500500.0</v>
      </c>
      <c r="G34" s="143"/>
      <c r="H34" s="143"/>
      <c r="I34" s="143"/>
      <c r="J34" s="143"/>
    </row>
    <row r="35">
      <c r="A35" s="166"/>
      <c r="B35" s="148" t="s">
        <v>158</v>
      </c>
      <c r="C35" s="147"/>
      <c r="D35" s="143"/>
      <c r="E35" s="164">
        <v>3000000.0</v>
      </c>
      <c r="G35" s="143"/>
      <c r="H35" s="143"/>
      <c r="I35" s="143"/>
      <c r="J35" s="143"/>
    </row>
    <row r="36">
      <c r="A36" s="166"/>
      <c r="B36" s="148" t="s">
        <v>159</v>
      </c>
      <c r="C36" s="147"/>
      <c r="D36" s="143"/>
      <c r="E36" s="164">
        <v>1500000.0</v>
      </c>
      <c r="G36" s="143"/>
      <c r="H36" s="143"/>
      <c r="I36" s="143"/>
      <c r="J36" s="143"/>
    </row>
    <row r="37">
      <c r="A37" s="166"/>
      <c r="B37" s="148" t="s">
        <v>160</v>
      </c>
      <c r="C37" s="147"/>
      <c r="D37" s="143"/>
      <c r="E37" s="164">
        <v>4000000.0</v>
      </c>
      <c r="G37" s="143"/>
      <c r="H37" s="143"/>
      <c r="I37" s="143"/>
      <c r="J37" s="143"/>
    </row>
    <row r="38">
      <c r="A38" s="166"/>
      <c r="B38" s="148" t="s">
        <v>161</v>
      </c>
      <c r="C38" s="147"/>
      <c r="D38" s="143"/>
      <c r="E38" s="164">
        <v>2000000.0</v>
      </c>
      <c r="G38" s="143"/>
      <c r="H38" s="143"/>
      <c r="I38" s="143"/>
      <c r="J38" s="143"/>
    </row>
    <row r="39">
      <c r="A39" s="166"/>
      <c r="B39" s="148" t="s">
        <v>162</v>
      </c>
      <c r="C39" s="147"/>
      <c r="D39" s="143"/>
      <c r="E39" s="164">
        <v>1000000.0</v>
      </c>
      <c r="G39" s="143"/>
      <c r="H39" s="143"/>
      <c r="I39" s="143"/>
      <c r="J39" s="143"/>
    </row>
    <row r="40">
      <c r="A40" s="166"/>
      <c r="B40" s="168" t="s">
        <v>163</v>
      </c>
      <c r="C40" s="146"/>
      <c r="D40" s="147"/>
      <c r="E40" s="169">
        <f>SUM(E35:E39)</f>
        <v>11500000</v>
      </c>
      <c r="G40" s="143"/>
      <c r="H40" s="143"/>
      <c r="I40" s="143"/>
      <c r="J40" s="143"/>
    </row>
    <row r="41">
      <c r="A41" s="166"/>
      <c r="B41" s="148" t="s">
        <v>164</v>
      </c>
      <c r="C41" s="170"/>
      <c r="D41" s="171"/>
      <c r="E41" s="164">
        <v>3000000.0</v>
      </c>
      <c r="G41" s="150"/>
      <c r="H41" s="143"/>
      <c r="I41" s="143"/>
      <c r="J41" s="143"/>
    </row>
    <row r="42">
      <c r="A42" s="167"/>
      <c r="B42" s="168" t="s">
        <v>154</v>
      </c>
      <c r="C42" s="146"/>
      <c r="D42" s="147"/>
      <c r="E42" s="169">
        <v>3000000.0</v>
      </c>
      <c r="G42" s="143"/>
      <c r="H42" s="143"/>
      <c r="I42" s="143"/>
      <c r="J42" s="143"/>
    </row>
    <row r="43">
      <c r="A43" s="172" t="s">
        <v>165</v>
      </c>
      <c r="E43" s="173">
        <f>sum(E25+E29+E34+E40+E42)</f>
        <v>29341160</v>
      </c>
      <c r="G43" s="143"/>
      <c r="H43" s="143"/>
      <c r="I43" s="143"/>
      <c r="J43" s="143"/>
    </row>
    <row r="44">
      <c r="A44" s="143"/>
      <c r="B44" s="156"/>
      <c r="C44" s="157"/>
      <c r="D44" s="157"/>
      <c r="E44" s="143"/>
      <c r="F44" s="143"/>
      <c r="G44" s="143"/>
      <c r="H44" s="143"/>
      <c r="I44" s="143"/>
      <c r="J44" s="143"/>
    </row>
    <row r="45">
      <c r="A45" s="143"/>
      <c r="B45" s="156"/>
      <c r="C45" s="157"/>
      <c r="D45" s="157"/>
      <c r="E45" s="143"/>
      <c r="F45" s="143"/>
      <c r="G45" s="143"/>
      <c r="H45" s="143"/>
      <c r="I45" s="143"/>
      <c r="J45" s="143"/>
    </row>
    <row r="46">
      <c r="A46" s="143"/>
      <c r="B46" s="143"/>
      <c r="C46" s="143"/>
      <c r="D46" s="143"/>
      <c r="E46" s="143"/>
      <c r="F46" s="143"/>
      <c r="G46" s="143"/>
      <c r="H46" s="143"/>
      <c r="I46" s="143"/>
      <c r="J46" s="143"/>
    </row>
    <row r="47">
      <c r="A47" s="143"/>
      <c r="B47" s="143"/>
      <c r="C47" s="143"/>
      <c r="D47" s="143"/>
      <c r="E47" s="143"/>
      <c r="F47" s="143"/>
      <c r="G47" s="143"/>
      <c r="H47" s="143"/>
      <c r="I47" s="143"/>
      <c r="J47" s="143"/>
    </row>
    <row r="48">
      <c r="A48" s="143"/>
      <c r="B48" s="143"/>
      <c r="C48" s="143"/>
      <c r="D48" s="174"/>
      <c r="E48" s="174"/>
      <c r="F48" s="143"/>
      <c r="G48" s="143"/>
      <c r="H48" s="143"/>
      <c r="I48" s="143"/>
      <c r="J48" s="143"/>
    </row>
    <row r="49" ht="37.5" customHeight="1">
      <c r="A49" s="141" t="s">
        <v>166</v>
      </c>
      <c r="F49" s="175"/>
      <c r="G49" s="175"/>
      <c r="H49" s="175"/>
      <c r="I49" s="175"/>
      <c r="J49" s="175"/>
    </row>
    <row r="50">
      <c r="A50" s="158"/>
      <c r="B50" s="176" t="s">
        <v>167</v>
      </c>
      <c r="C50" s="158"/>
      <c r="D50" s="158"/>
      <c r="E50" s="158"/>
      <c r="F50" s="158"/>
      <c r="G50" s="158"/>
      <c r="H50" s="158"/>
      <c r="I50" s="158"/>
      <c r="J50" s="158"/>
    </row>
    <row r="51">
      <c r="A51" s="174"/>
      <c r="B51" s="177" t="s">
        <v>168</v>
      </c>
      <c r="C51" s="174"/>
      <c r="D51" s="174"/>
      <c r="E51" s="174"/>
      <c r="F51" s="174"/>
      <c r="G51" s="174"/>
      <c r="H51" s="174"/>
      <c r="I51" s="174"/>
      <c r="J51" s="174"/>
    </row>
    <row r="52">
      <c r="A52" s="174"/>
      <c r="B52" s="142" t="s">
        <v>169</v>
      </c>
      <c r="C52" s="174"/>
      <c r="D52" s="174"/>
      <c r="E52" s="174"/>
      <c r="F52" s="174"/>
      <c r="G52" s="174"/>
      <c r="H52" s="174"/>
      <c r="I52" s="174"/>
      <c r="J52" s="174"/>
    </row>
    <row r="53">
      <c r="A53" s="174"/>
      <c r="B53" s="160" t="s">
        <v>170</v>
      </c>
      <c r="C53" s="160" t="s">
        <v>171</v>
      </c>
      <c r="D53" s="160" t="s">
        <v>172</v>
      </c>
      <c r="E53" s="160" t="s">
        <v>173</v>
      </c>
      <c r="F53" s="174"/>
      <c r="G53" s="174"/>
      <c r="H53" s="174"/>
      <c r="I53" s="174"/>
      <c r="J53" s="174"/>
    </row>
    <row r="54">
      <c r="A54" s="174"/>
      <c r="B54" s="154">
        <v>1.0</v>
      </c>
      <c r="C54" s="163" t="s">
        <v>174</v>
      </c>
      <c r="D54" s="163" t="s">
        <v>175</v>
      </c>
      <c r="E54" s="163" t="s">
        <v>176</v>
      </c>
      <c r="F54" s="174"/>
      <c r="G54" s="174"/>
      <c r="H54" s="174"/>
      <c r="I54" s="174"/>
      <c r="J54" s="174"/>
    </row>
    <row r="55">
      <c r="A55" s="174"/>
      <c r="B55" s="154">
        <v>2.0</v>
      </c>
      <c r="C55" s="163" t="s">
        <v>177</v>
      </c>
      <c r="D55" s="163" t="s">
        <v>178</v>
      </c>
      <c r="E55" s="163" t="s">
        <v>179</v>
      </c>
      <c r="F55" s="174"/>
      <c r="G55" s="174"/>
      <c r="H55" s="174"/>
      <c r="I55" s="174"/>
      <c r="J55" s="174"/>
    </row>
    <row r="56">
      <c r="A56" s="174"/>
      <c r="B56" s="154">
        <v>3.0</v>
      </c>
      <c r="C56" s="163" t="s">
        <v>180</v>
      </c>
      <c r="D56" s="163" t="s">
        <v>181</v>
      </c>
      <c r="E56" s="163" t="s">
        <v>182</v>
      </c>
      <c r="F56" s="174"/>
      <c r="G56" s="174"/>
      <c r="H56" s="174"/>
      <c r="I56" s="174"/>
      <c r="J56" s="174"/>
    </row>
    <row r="57">
      <c r="A57" s="174"/>
      <c r="B57" s="154">
        <v>4.0</v>
      </c>
      <c r="C57" s="163" t="s">
        <v>183</v>
      </c>
      <c r="D57" s="163" t="s">
        <v>184</v>
      </c>
      <c r="E57" s="163" t="s">
        <v>185</v>
      </c>
      <c r="F57" s="174"/>
      <c r="G57" s="174"/>
      <c r="H57" s="174"/>
      <c r="I57" s="174"/>
      <c r="J57" s="174"/>
    </row>
    <row r="58" collapsed="1">
      <c r="A58" s="178"/>
      <c r="B58" s="179" t="s">
        <v>186</v>
      </c>
      <c r="C58" s="178"/>
      <c r="D58" s="178"/>
      <c r="E58" s="178"/>
      <c r="F58" s="178"/>
      <c r="G58" s="178"/>
      <c r="H58" s="178"/>
      <c r="I58" s="178"/>
      <c r="J58" s="178"/>
    </row>
    <row r="59" hidden="1" outlineLevel="1">
      <c r="A59" s="174"/>
      <c r="B59" s="174"/>
      <c r="C59" s="174"/>
      <c r="D59" s="174"/>
      <c r="E59" s="174"/>
      <c r="F59" s="174"/>
      <c r="G59" s="174"/>
      <c r="H59" s="174"/>
      <c r="I59" s="174"/>
      <c r="J59" s="174"/>
    </row>
    <row r="60" hidden="1" outlineLevel="1">
      <c r="A60" s="174"/>
      <c r="B60" s="153" t="s">
        <v>187</v>
      </c>
      <c r="C60" s="145" t="s">
        <v>188</v>
      </c>
      <c r="D60" s="146"/>
      <c r="E60" s="147"/>
      <c r="F60" s="174"/>
      <c r="G60" s="174"/>
      <c r="H60" s="174"/>
      <c r="I60" s="174"/>
      <c r="J60" s="174"/>
    </row>
    <row r="61" hidden="1" outlineLevel="1">
      <c r="A61" s="174"/>
      <c r="B61" s="180"/>
      <c r="C61" s="180"/>
      <c r="D61" s="180"/>
      <c r="E61" s="180"/>
      <c r="F61" s="174"/>
      <c r="G61" s="174"/>
      <c r="H61" s="174"/>
      <c r="I61" s="174"/>
      <c r="J61" s="174"/>
    </row>
    <row r="62" hidden="1" outlineLevel="1">
      <c r="A62" s="174"/>
      <c r="B62" s="160" t="s">
        <v>189</v>
      </c>
      <c r="C62" s="160" t="s">
        <v>190</v>
      </c>
      <c r="D62" s="160" t="s">
        <v>191</v>
      </c>
      <c r="E62" s="160" t="s">
        <v>191</v>
      </c>
      <c r="F62" s="181" t="s">
        <v>192</v>
      </c>
      <c r="G62" s="174"/>
      <c r="H62" s="174"/>
      <c r="I62" s="174"/>
      <c r="J62" s="174"/>
    </row>
    <row r="63" hidden="1" outlineLevel="1">
      <c r="A63" s="174"/>
      <c r="B63" s="154" t="s">
        <v>193</v>
      </c>
      <c r="C63" s="182" t="s">
        <v>194</v>
      </c>
      <c r="D63" s="182" t="s">
        <v>195</v>
      </c>
      <c r="E63" s="163" t="s">
        <v>196</v>
      </c>
      <c r="F63" s="163" t="s">
        <v>197</v>
      </c>
      <c r="G63" s="174"/>
      <c r="H63" s="174"/>
      <c r="I63" s="174"/>
      <c r="J63" s="174"/>
    </row>
    <row r="64" hidden="1" outlineLevel="1">
      <c r="A64" s="174"/>
      <c r="B64" s="154" t="s">
        <v>198</v>
      </c>
      <c r="C64" s="182" t="s">
        <v>199</v>
      </c>
      <c r="D64" s="182" t="s">
        <v>200</v>
      </c>
      <c r="E64" s="163" t="s">
        <v>201</v>
      </c>
      <c r="F64" s="163" t="s">
        <v>202</v>
      </c>
      <c r="G64" s="174"/>
      <c r="H64" s="174"/>
      <c r="I64" s="174"/>
      <c r="J64" s="174"/>
    </row>
    <row r="65" hidden="1" outlineLevel="1">
      <c r="A65" s="174"/>
      <c r="B65" s="154" t="s">
        <v>203</v>
      </c>
      <c r="C65" s="182" t="s">
        <v>204</v>
      </c>
      <c r="D65" s="182" t="s">
        <v>205</v>
      </c>
      <c r="E65" s="163" t="s">
        <v>206</v>
      </c>
      <c r="F65" s="163" t="s">
        <v>207</v>
      </c>
      <c r="G65" s="174"/>
      <c r="H65" s="174"/>
      <c r="I65" s="174"/>
      <c r="J65" s="174"/>
    </row>
    <row r="66" hidden="1" outlineLevel="1">
      <c r="A66" s="174"/>
      <c r="B66" s="154" t="s">
        <v>208</v>
      </c>
      <c r="C66" s="182" t="s">
        <v>209</v>
      </c>
      <c r="D66" s="182" t="s">
        <v>210</v>
      </c>
      <c r="E66" s="163" t="s">
        <v>211</v>
      </c>
      <c r="F66" s="163" t="s">
        <v>212</v>
      </c>
      <c r="G66" s="174"/>
      <c r="H66" s="174"/>
      <c r="I66" s="174"/>
      <c r="J66" s="174"/>
    </row>
    <row r="67" hidden="1" outlineLevel="1">
      <c r="A67" s="174"/>
      <c r="B67" s="154" t="s">
        <v>213</v>
      </c>
      <c r="C67" s="182" t="s">
        <v>214</v>
      </c>
      <c r="D67" s="182" t="s">
        <v>215</v>
      </c>
      <c r="E67" s="182" t="s">
        <v>216</v>
      </c>
      <c r="F67" s="163" t="s">
        <v>217</v>
      </c>
      <c r="G67" s="174"/>
      <c r="H67" s="174"/>
      <c r="I67" s="174"/>
      <c r="J67" s="174"/>
    </row>
    <row r="68" hidden="1" outlineLevel="1">
      <c r="A68" s="174"/>
      <c r="B68" s="154" t="s">
        <v>218</v>
      </c>
      <c r="C68" s="182" t="s">
        <v>219</v>
      </c>
      <c r="D68" s="163" t="s">
        <v>220</v>
      </c>
      <c r="E68" s="163" t="s">
        <v>221</v>
      </c>
      <c r="F68" s="163" t="s">
        <v>222</v>
      </c>
      <c r="G68" s="174"/>
      <c r="H68" s="174"/>
      <c r="I68" s="174"/>
      <c r="J68" s="174"/>
    </row>
    <row r="69" hidden="1" outlineLevel="1">
      <c r="A69" s="174"/>
      <c r="B69" s="142" t="s">
        <v>172</v>
      </c>
      <c r="C69" s="174"/>
      <c r="D69" s="174"/>
      <c r="E69" s="174"/>
      <c r="F69" s="174"/>
      <c r="G69" s="174"/>
      <c r="H69" s="174"/>
      <c r="I69" s="174"/>
      <c r="J69" s="174"/>
    </row>
    <row r="70" hidden="1" outlineLevel="1">
      <c r="A70" s="174"/>
      <c r="B70" s="160" t="s">
        <v>223</v>
      </c>
      <c r="C70" s="183" t="s">
        <v>224</v>
      </c>
      <c r="D70" s="146"/>
      <c r="E70" s="147"/>
      <c r="F70" s="174"/>
      <c r="G70" s="174"/>
      <c r="H70" s="174"/>
      <c r="I70" s="174"/>
      <c r="J70" s="174"/>
    </row>
    <row r="71" hidden="1" outlineLevel="1">
      <c r="A71" s="174"/>
      <c r="B71" s="154" t="s">
        <v>225</v>
      </c>
      <c r="C71" s="148" t="s">
        <v>226</v>
      </c>
      <c r="D71" s="146"/>
      <c r="E71" s="147"/>
      <c r="F71" s="174"/>
      <c r="G71" s="174"/>
      <c r="H71" s="174"/>
      <c r="I71" s="174"/>
      <c r="J71" s="174"/>
    </row>
    <row r="72" hidden="1" outlineLevel="1">
      <c r="A72" s="174"/>
      <c r="B72" s="154" t="s">
        <v>227</v>
      </c>
      <c r="C72" s="148" t="s">
        <v>228</v>
      </c>
      <c r="D72" s="146"/>
      <c r="E72" s="147"/>
      <c r="F72" s="174"/>
      <c r="G72" s="174"/>
      <c r="H72" s="174"/>
      <c r="I72" s="174"/>
      <c r="J72" s="174"/>
    </row>
    <row r="73" hidden="1" outlineLevel="1">
      <c r="A73" s="174"/>
      <c r="B73" s="154" t="s">
        <v>229</v>
      </c>
      <c r="C73" s="148" t="s">
        <v>230</v>
      </c>
      <c r="D73" s="146"/>
      <c r="E73" s="147"/>
      <c r="F73" s="174"/>
      <c r="G73" s="174"/>
      <c r="H73" s="174"/>
      <c r="I73" s="174"/>
      <c r="J73" s="174"/>
    </row>
    <row r="74" hidden="1" outlineLevel="1">
      <c r="A74" s="174"/>
      <c r="B74" s="154" t="s">
        <v>231</v>
      </c>
      <c r="C74" s="148" t="s">
        <v>232</v>
      </c>
      <c r="D74" s="146"/>
      <c r="E74" s="147"/>
      <c r="F74" s="174"/>
      <c r="G74" s="174"/>
      <c r="H74" s="174"/>
      <c r="I74" s="174"/>
      <c r="J74" s="174"/>
    </row>
    <row r="75" hidden="1" outlineLevel="1">
      <c r="A75" s="174"/>
      <c r="B75" s="142" t="s">
        <v>5</v>
      </c>
      <c r="C75" s="174"/>
      <c r="D75" s="174"/>
      <c r="E75" s="174"/>
      <c r="F75" s="174"/>
      <c r="G75" s="174"/>
      <c r="H75" s="174"/>
      <c r="I75" s="174"/>
      <c r="J75" s="174"/>
    </row>
    <row r="76" hidden="1" outlineLevel="1">
      <c r="A76" s="174"/>
      <c r="B76" s="160" t="s">
        <v>6</v>
      </c>
      <c r="C76" s="160" t="s">
        <v>142</v>
      </c>
      <c r="D76" s="160" t="s">
        <v>143</v>
      </c>
      <c r="E76" s="160" t="s">
        <v>233</v>
      </c>
      <c r="F76" s="174"/>
      <c r="G76" s="174"/>
      <c r="H76" s="174"/>
      <c r="I76" s="174"/>
      <c r="J76" s="174"/>
    </row>
    <row r="77" hidden="1" outlineLevel="1">
      <c r="A77" s="174"/>
      <c r="B77" s="163" t="s">
        <v>146</v>
      </c>
      <c r="C77" s="154" t="s">
        <v>147</v>
      </c>
      <c r="D77" s="164">
        <v>100000.0</v>
      </c>
      <c r="E77" s="164">
        <f t="shared" ref="E77:E79" si="2">25*D77</f>
        <v>2500000</v>
      </c>
      <c r="F77" s="174"/>
      <c r="G77" s="174"/>
      <c r="H77" s="174"/>
      <c r="I77" s="174"/>
      <c r="J77" s="174"/>
    </row>
    <row r="78" hidden="1" outlineLevel="1">
      <c r="A78" s="174"/>
      <c r="B78" s="163" t="s">
        <v>148</v>
      </c>
      <c r="C78" s="154" t="s">
        <v>149</v>
      </c>
      <c r="D78" s="164">
        <f>69000*108%</f>
        <v>74520</v>
      </c>
      <c r="E78" s="164">
        <f t="shared" si="2"/>
        <v>1863000</v>
      </c>
      <c r="F78" s="174"/>
      <c r="G78" s="174"/>
      <c r="H78" s="174"/>
      <c r="I78" s="174"/>
      <c r="J78" s="174"/>
    </row>
    <row r="79" hidden="1" outlineLevel="1">
      <c r="A79" s="174"/>
      <c r="B79" s="163" t="s">
        <v>150</v>
      </c>
      <c r="C79" s="154" t="s">
        <v>151</v>
      </c>
      <c r="D79" s="164">
        <v>5500.0</v>
      </c>
      <c r="E79" s="164">
        <f t="shared" si="2"/>
        <v>137500</v>
      </c>
      <c r="F79" s="174"/>
      <c r="G79" s="174"/>
      <c r="H79" s="174"/>
      <c r="I79" s="174"/>
      <c r="J79" s="174"/>
    </row>
    <row r="80" hidden="1" outlineLevel="1">
      <c r="A80" s="174"/>
      <c r="B80" s="163" t="s">
        <v>152</v>
      </c>
      <c r="C80" s="154" t="s">
        <v>153</v>
      </c>
      <c r="D80" s="164">
        <v>200000.0</v>
      </c>
      <c r="E80" s="164">
        <f>D80*5</f>
        <v>1000000</v>
      </c>
      <c r="F80" s="174"/>
      <c r="G80" s="174"/>
      <c r="H80" s="174"/>
      <c r="I80" s="174"/>
      <c r="J80" s="174"/>
    </row>
    <row r="81" hidden="1" outlineLevel="1">
      <c r="A81" s="174"/>
      <c r="B81" s="168" t="s">
        <v>154</v>
      </c>
      <c r="C81" s="146"/>
      <c r="D81" s="147"/>
      <c r="E81" s="169">
        <f>SUM(E77:E80)</f>
        <v>5500500</v>
      </c>
      <c r="F81" s="174"/>
      <c r="G81" s="174"/>
      <c r="H81" s="174"/>
      <c r="I81" s="174"/>
      <c r="J81" s="174"/>
    </row>
    <row r="82" hidden="1" outlineLevel="1">
      <c r="A82" s="174"/>
      <c r="B82" s="142" t="s">
        <v>234</v>
      </c>
      <c r="C82" s="174"/>
      <c r="D82" s="174"/>
      <c r="E82" s="174"/>
      <c r="F82" s="174"/>
      <c r="G82" s="174"/>
      <c r="H82" s="174"/>
      <c r="I82" s="174"/>
      <c r="J82" s="174"/>
    </row>
    <row r="83" hidden="1" outlineLevel="1">
      <c r="A83" s="174"/>
      <c r="B83" s="183" t="s">
        <v>6</v>
      </c>
      <c r="C83" s="147"/>
      <c r="D83" s="160" t="s">
        <v>233</v>
      </c>
      <c r="E83" s="174"/>
      <c r="F83" s="174"/>
      <c r="G83" s="174"/>
      <c r="H83" s="174"/>
      <c r="I83" s="174"/>
      <c r="J83" s="174"/>
    </row>
    <row r="84" hidden="1" outlineLevel="1">
      <c r="A84" s="174"/>
      <c r="B84" s="145" t="str">
        <f>B58</f>
        <v>HOẠT ĐỘNG 1: PHỎNG VẤN ĐƯỜNG PHỐ - CHUỖI VIDEO CHỮ HIẾU THEO TỪNG ĐỘ TUỔI</v>
      </c>
      <c r="C84" s="147"/>
      <c r="D84" s="164">
        <f>E81</f>
        <v>5500500</v>
      </c>
      <c r="E84" s="174"/>
      <c r="F84" s="174"/>
      <c r="G84" s="174"/>
      <c r="H84" s="174"/>
      <c r="I84" s="174"/>
      <c r="J84" s="174"/>
    </row>
    <row r="85" hidden="1" outlineLevel="1">
      <c r="A85" s="174"/>
      <c r="B85" s="168" t="s">
        <v>154</v>
      </c>
      <c r="C85" s="147"/>
      <c r="D85" s="169">
        <f>SUM(D84)</f>
        <v>5500500</v>
      </c>
      <c r="E85" s="174"/>
      <c r="F85" s="174"/>
      <c r="G85" s="174"/>
      <c r="H85" s="174"/>
      <c r="I85" s="174"/>
      <c r="J85" s="174"/>
    </row>
    <row r="86">
      <c r="A86" s="174"/>
      <c r="B86" s="184"/>
      <c r="C86" s="184"/>
      <c r="D86" s="184"/>
      <c r="E86" s="174"/>
      <c r="F86" s="174"/>
      <c r="G86" s="174"/>
      <c r="H86" s="174"/>
      <c r="I86" s="174"/>
      <c r="J86" s="174"/>
    </row>
    <row r="87" collapsed="1">
      <c r="A87" s="184"/>
      <c r="B87" s="179" t="s">
        <v>235</v>
      </c>
      <c r="C87" s="184"/>
      <c r="D87" s="184"/>
      <c r="E87" s="184"/>
      <c r="F87" s="184"/>
      <c r="G87" s="184"/>
      <c r="H87" s="184"/>
      <c r="I87" s="184"/>
      <c r="J87" s="184"/>
    </row>
    <row r="88" hidden="1" outlineLevel="1">
      <c r="A88" s="184"/>
      <c r="B88" s="185" t="s">
        <v>187</v>
      </c>
      <c r="C88" s="186" t="s">
        <v>236</v>
      </c>
      <c r="D88" s="146"/>
      <c r="E88" s="147"/>
      <c r="F88" s="184"/>
      <c r="G88" s="184"/>
      <c r="H88" s="184"/>
      <c r="I88" s="184"/>
      <c r="J88" s="184"/>
    </row>
    <row r="89" hidden="1" outlineLevel="1">
      <c r="A89" s="184"/>
      <c r="B89" s="185" t="s">
        <v>237</v>
      </c>
      <c r="C89" s="186" t="s">
        <v>238</v>
      </c>
      <c r="D89" s="146"/>
      <c r="E89" s="147"/>
      <c r="F89" s="184"/>
      <c r="G89" s="184"/>
      <c r="H89" s="184"/>
      <c r="I89" s="184"/>
      <c r="J89" s="184"/>
    </row>
    <row r="90" hidden="1" outlineLevel="1">
      <c r="A90" s="184"/>
      <c r="B90" s="185" t="s">
        <v>239</v>
      </c>
      <c r="C90" s="186" t="s">
        <v>240</v>
      </c>
      <c r="D90" s="146"/>
      <c r="E90" s="147"/>
      <c r="F90" s="184"/>
      <c r="G90" s="184"/>
      <c r="H90" s="184"/>
      <c r="I90" s="184"/>
      <c r="J90" s="184"/>
    </row>
    <row r="91" hidden="1" outlineLevel="1">
      <c r="A91" s="184"/>
      <c r="B91" s="185" t="s">
        <v>241</v>
      </c>
      <c r="C91" s="186" t="s">
        <v>242</v>
      </c>
      <c r="D91" s="146"/>
      <c r="E91" s="147"/>
      <c r="F91" s="184"/>
      <c r="G91" s="184"/>
      <c r="H91" s="184"/>
      <c r="I91" s="184"/>
      <c r="J91" s="184"/>
    </row>
    <row r="92" hidden="1" outlineLevel="1">
      <c r="A92" s="184"/>
      <c r="B92" s="185" t="s">
        <v>172</v>
      </c>
      <c r="C92" s="186" t="s">
        <v>243</v>
      </c>
      <c r="D92" s="146"/>
      <c r="E92" s="147"/>
      <c r="F92" s="184"/>
      <c r="G92" s="184"/>
      <c r="H92" s="184"/>
      <c r="I92" s="184"/>
      <c r="J92" s="184"/>
    </row>
    <row r="93" hidden="1" outlineLevel="1">
      <c r="A93" s="184"/>
      <c r="B93" s="185" t="s">
        <v>173</v>
      </c>
      <c r="C93" s="186" t="s">
        <v>244</v>
      </c>
      <c r="D93" s="146"/>
      <c r="E93" s="147"/>
      <c r="F93" s="184"/>
      <c r="G93" s="184"/>
      <c r="H93" s="184"/>
      <c r="I93" s="184"/>
      <c r="J93" s="184"/>
    </row>
    <row r="94">
      <c r="A94" s="184"/>
      <c r="B94" s="184"/>
      <c r="C94" s="184"/>
      <c r="F94" s="184"/>
      <c r="G94" s="184"/>
      <c r="H94" s="184"/>
      <c r="I94" s="184"/>
      <c r="J94" s="184"/>
    </row>
    <row r="95">
      <c r="A95" s="184"/>
      <c r="B95" s="179" t="s">
        <v>245</v>
      </c>
      <c r="F95" s="184"/>
      <c r="G95" s="184"/>
      <c r="H95" s="184"/>
      <c r="I95" s="184"/>
      <c r="J95" s="184"/>
    </row>
    <row r="96" collapsed="1">
      <c r="A96" s="184"/>
      <c r="B96" s="184"/>
      <c r="C96" s="184"/>
      <c r="D96" s="184"/>
      <c r="E96" s="184"/>
      <c r="F96" s="184"/>
      <c r="G96" s="184"/>
      <c r="H96" s="184"/>
      <c r="I96" s="184"/>
      <c r="J96" s="184"/>
    </row>
    <row r="97" hidden="1" outlineLevel="1">
      <c r="A97" s="184"/>
      <c r="B97" s="185" t="s">
        <v>187</v>
      </c>
      <c r="C97" s="186" t="s">
        <v>246</v>
      </c>
      <c r="D97" s="146"/>
      <c r="E97" s="147"/>
      <c r="F97" s="184"/>
      <c r="G97" s="184"/>
      <c r="H97" s="184"/>
      <c r="I97" s="184"/>
      <c r="J97" s="184"/>
    </row>
    <row r="98" hidden="1" outlineLevel="1">
      <c r="A98" s="184"/>
      <c r="B98" s="185" t="s">
        <v>237</v>
      </c>
      <c r="C98" s="186" t="s">
        <v>246</v>
      </c>
      <c r="D98" s="146"/>
      <c r="E98" s="147"/>
      <c r="F98" s="184"/>
      <c r="G98" s="184"/>
      <c r="H98" s="184"/>
      <c r="I98" s="184"/>
      <c r="J98" s="184"/>
    </row>
    <row r="99" hidden="1" outlineLevel="1">
      <c r="A99" s="184"/>
      <c r="B99" s="185" t="s">
        <v>247</v>
      </c>
      <c r="C99" s="186" t="s">
        <v>248</v>
      </c>
      <c r="D99" s="146"/>
      <c r="E99" s="147"/>
      <c r="F99" s="184"/>
      <c r="G99" s="184"/>
      <c r="H99" s="184"/>
      <c r="I99" s="184"/>
      <c r="J99" s="184"/>
    </row>
    <row r="100" hidden="1" outlineLevel="1">
      <c r="A100" s="184"/>
      <c r="B100" s="185" t="s">
        <v>241</v>
      </c>
      <c r="C100" s="186" t="s">
        <v>249</v>
      </c>
      <c r="D100" s="146"/>
      <c r="E100" s="147"/>
      <c r="F100" s="184"/>
      <c r="G100" s="184"/>
      <c r="H100" s="184"/>
      <c r="I100" s="184"/>
      <c r="J100" s="184"/>
    </row>
    <row r="101" hidden="1" outlineLevel="1">
      <c r="A101" s="184"/>
      <c r="B101" s="185" t="s">
        <v>172</v>
      </c>
      <c r="C101" s="186" t="s">
        <v>250</v>
      </c>
      <c r="D101" s="146"/>
      <c r="E101" s="147"/>
      <c r="F101" s="184"/>
      <c r="G101" s="184"/>
      <c r="H101" s="184"/>
      <c r="I101" s="184"/>
      <c r="J101" s="184"/>
    </row>
    <row r="102" hidden="1" outlineLevel="1">
      <c r="A102" s="184"/>
      <c r="B102" s="185" t="s">
        <v>173</v>
      </c>
      <c r="C102" s="186" t="s">
        <v>251</v>
      </c>
      <c r="D102" s="146"/>
      <c r="E102" s="147"/>
      <c r="F102" s="184"/>
      <c r="G102" s="184"/>
      <c r="H102" s="184"/>
      <c r="I102" s="184"/>
      <c r="J102" s="184"/>
    </row>
    <row r="103">
      <c r="A103" s="184"/>
      <c r="B103" s="184"/>
      <c r="C103" s="184"/>
      <c r="F103" s="184"/>
      <c r="G103" s="184"/>
      <c r="H103" s="184"/>
      <c r="I103" s="184"/>
      <c r="J103" s="184"/>
    </row>
    <row r="104">
      <c r="A104" s="174"/>
      <c r="B104" s="174"/>
      <c r="C104" s="174"/>
      <c r="D104" s="174"/>
      <c r="E104" s="174"/>
      <c r="F104" s="174"/>
      <c r="G104" s="174"/>
      <c r="H104" s="174"/>
      <c r="I104" s="174"/>
      <c r="J104" s="174"/>
    </row>
    <row r="105">
      <c r="A105" s="158"/>
      <c r="B105" s="176" t="s">
        <v>252</v>
      </c>
      <c r="C105" s="158"/>
      <c r="D105" s="158"/>
      <c r="E105" s="158"/>
      <c r="F105" s="158"/>
      <c r="G105" s="158"/>
      <c r="H105" s="158"/>
      <c r="I105" s="158"/>
      <c r="J105" s="158"/>
    </row>
    <row r="106">
      <c r="A106" s="174"/>
      <c r="B106" s="142" t="s">
        <v>253</v>
      </c>
      <c r="C106" s="174"/>
      <c r="D106" s="174"/>
      <c r="E106" s="174"/>
      <c r="F106" s="174"/>
      <c r="G106" s="174"/>
      <c r="H106" s="174"/>
      <c r="I106" s="174"/>
      <c r="J106" s="174"/>
    </row>
    <row r="107">
      <c r="A107" s="174"/>
      <c r="B107" s="142" t="s">
        <v>254</v>
      </c>
      <c r="C107" s="174"/>
      <c r="D107" s="174"/>
      <c r="E107" s="174"/>
      <c r="F107" s="174"/>
      <c r="G107" s="174"/>
      <c r="H107" s="174"/>
      <c r="I107" s="174"/>
      <c r="J107" s="174"/>
    </row>
    <row r="108">
      <c r="A108" s="174"/>
      <c r="B108" s="160" t="s">
        <v>170</v>
      </c>
      <c r="C108" s="160" t="s">
        <v>171</v>
      </c>
      <c r="D108" s="160" t="s">
        <v>172</v>
      </c>
      <c r="E108" s="160" t="s">
        <v>173</v>
      </c>
      <c r="F108" s="174"/>
      <c r="G108" s="174"/>
      <c r="H108" s="174"/>
      <c r="I108" s="174"/>
      <c r="J108" s="174"/>
    </row>
    <row r="109">
      <c r="A109" s="174"/>
      <c r="B109" s="187">
        <v>1.0</v>
      </c>
      <c r="C109" s="163" t="s">
        <v>255</v>
      </c>
      <c r="D109" s="163" t="s">
        <v>175</v>
      </c>
      <c r="E109" s="163" t="s">
        <v>256</v>
      </c>
      <c r="F109" s="174"/>
      <c r="G109" s="174"/>
      <c r="H109" s="174"/>
      <c r="I109" s="174"/>
      <c r="J109" s="174"/>
    </row>
    <row r="110">
      <c r="A110" s="174"/>
      <c r="B110" s="187">
        <v>2.0</v>
      </c>
      <c r="C110" s="163" t="s">
        <v>257</v>
      </c>
      <c r="D110" s="163" t="s">
        <v>175</v>
      </c>
      <c r="E110" s="163" t="s">
        <v>258</v>
      </c>
      <c r="F110" s="174"/>
      <c r="G110" s="174"/>
      <c r="H110" s="174"/>
      <c r="I110" s="174"/>
      <c r="J110" s="174"/>
    </row>
    <row r="111">
      <c r="A111" s="174"/>
      <c r="B111" s="187">
        <v>3.0</v>
      </c>
      <c r="C111" s="163" t="s">
        <v>259</v>
      </c>
      <c r="D111" s="163" t="s">
        <v>260</v>
      </c>
      <c r="E111" s="163" t="s">
        <v>261</v>
      </c>
      <c r="F111" s="174"/>
      <c r="G111" s="174"/>
      <c r="H111" s="174"/>
      <c r="I111" s="174"/>
      <c r="J111" s="174"/>
    </row>
    <row r="112">
      <c r="A112" s="174"/>
      <c r="B112" s="187">
        <v>4.0</v>
      </c>
      <c r="C112" s="163" t="s">
        <v>262</v>
      </c>
      <c r="D112" s="163" t="s">
        <v>184</v>
      </c>
      <c r="E112" s="163" t="s">
        <v>263</v>
      </c>
      <c r="F112" s="174"/>
      <c r="G112" s="174"/>
      <c r="H112" s="174"/>
      <c r="I112" s="174"/>
      <c r="J112" s="174"/>
    </row>
    <row r="113">
      <c r="A113" s="174"/>
      <c r="B113" s="153" t="s">
        <v>237</v>
      </c>
      <c r="C113" s="148" t="s">
        <v>264</v>
      </c>
      <c r="D113" s="146"/>
      <c r="E113" s="147"/>
      <c r="F113" s="174"/>
      <c r="G113" s="174"/>
      <c r="H113" s="174"/>
      <c r="I113" s="174"/>
      <c r="J113" s="174"/>
    </row>
    <row r="114">
      <c r="A114" s="174"/>
      <c r="B114" s="153" t="s">
        <v>173</v>
      </c>
      <c r="C114" s="148" t="s">
        <v>265</v>
      </c>
      <c r="D114" s="146"/>
      <c r="E114" s="147"/>
      <c r="F114" s="174"/>
      <c r="G114" s="174"/>
      <c r="H114" s="174"/>
      <c r="I114" s="174"/>
      <c r="J114" s="174"/>
    </row>
    <row r="115" collapsed="1">
      <c r="A115" s="174"/>
      <c r="B115" s="179" t="s">
        <v>91</v>
      </c>
      <c r="C115" s="174"/>
      <c r="D115" s="174"/>
      <c r="E115" s="174"/>
      <c r="F115" s="174"/>
      <c r="G115" s="174"/>
      <c r="H115" s="174"/>
      <c r="I115" s="174"/>
      <c r="J115" s="174"/>
    </row>
    <row r="116" hidden="1" outlineLevel="2">
      <c r="A116" s="174"/>
      <c r="B116" s="153" t="s">
        <v>187</v>
      </c>
      <c r="C116" s="145" t="s">
        <v>266</v>
      </c>
      <c r="D116" s="146"/>
      <c r="E116" s="147"/>
      <c r="F116" s="174"/>
      <c r="G116" s="174"/>
      <c r="H116" s="174"/>
      <c r="I116" s="174"/>
      <c r="J116" s="174"/>
    </row>
    <row r="117" hidden="1" outlineLevel="2">
      <c r="A117" s="174"/>
      <c r="B117" s="153" t="s">
        <v>267</v>
      </c>
      <c r="C117" s="148" t="s">
        <v>268</v>
      </c>
      <c r="D117" s="146"/>
      <c r="E117" s="147"/>
      <c r="F117" s="174"/>
      <c r="G117" s="174"/>
      <c r="H117" s="174"/>
      <c r="I117" s="174"/>
      <c r="J117" s="174"/>
    </row>
    <row r="118" hidden="1" outlineLevel="2">
      <c r="A118" s="174"/>
      <c r="B118" s="142" t="s">
        <v>224</v>
      </c>
      <c r="C118" s="174"/>
      <c r="D118" s="174"/>
      <c r="E118" s="174"/>
      <c r="F118" s="174"/>
      <c r="G118" s="174"/>
      <c r="H118" s="174"/>
      <c r="I118" s="174"/>
      <c r="J118" s="174"/>
    </row>
    <row r="119" hidden="1" outlineLevel="2">
      <c r="A119" s="174"/>
      <c r="B119" s="160" t="s">
        <v>187</v>
      </c>
      <c r="C119" s="183" t="s">
        <v>142</v>
      </c>
      <c r="D119" s="147"/>
      <c r="E119" s="174"/>
      <c r="F119" s="174"/>
      <c r="G119" s="174"/>
      <c r="H119" s="174"/>
      <c r="I119" s="174"/>
      <c r="J119" s="174"/>
    </row>
    <row r="120" hidden="1" outlineLevel="2">
      <c r="A120" s="174"/>
      <c r="B120" s="153" t="s">
        <v>269</v>
      </c>
      <c r="C120" s="145" t="s">
        <v>270</v>
      </c>
      <c r="D120" s="147"/>
      <c r="E120" s="174"/>
      <c r="F120" s="174"/>
      <c r="G120" s="174"/>
      <c r="H120" s="174"/>
      <c r="I120" s="174"/>
      <c r="J120" s="174"/>
    </row>
    <row r="121" hidden="1" outlineLevel="2">
      <c r="A121" s="174"/>
      <c r="B121" s="153" t="s">
        <v>271</v>
      </c>
      <c r="C121" s="145" t="s">
        <v>272</v>
      </c>
      <c r="D121" s="147"/>
      <c r="E121" s="174"/>
      <c r="F121" s="174"/>
      <c r="G121" s="174"/>
      <c r="H121" s="174"/>
      <c r="I121" s="174"/>
      <c r="J121" s="174"/>
    </row>
    <row r="122" hidden="1" outlineLevel="2">
      <c r="A122" s="174"/>
      <c r="B122" s="153" t="s">
        <v>273</v>
      </c>
      <c r="C122" s="145" t="s">
        <v>274</v>
      </c>
      <c r="D122" s="147"/>
      <c r="E122" s="174"/>
      <c r="F122" s="174"/>
      <c r="G122" s="174"/>
      <c r="H122" s="174"/>
      <c r="I122" s="174"/>
      <c r="J122" s="174"/>
    </row>
    <row r="123" hidden="1" outlineLevel="2">
      <c r="A123" s="174"/>
      <c r="B123" s="153" t="s">
        <v>172</v>
      </c>
      <c r="C123" s="145" t="s">
        <v>275</v>
      </c>
      <c r="D123" s="147"/>
      <c r="E123" s="174"/>
      <c r="F123" s="174"/>
      <c r="G123" s="174"/>
      <c r="H123" s="174"/>
      <c r="I123" s="174"/>
      <c r="J123" s="174"/>
    </row>
    <row r="124" hidden="1" outlineLevel="2">
      <c r="A124" s="174"/>
      <c r="B124" s="153" t="s">
        <v>173</v>
      </c>
      <c r="C124" s="145" t="s">
        <v>276</v>
      </c>
      <c r="D124" s="147"/>
      <c r="E124" s="174"/>
      <c r="F124" s="174"/>
      <c r="G124" s="174"/>
      <c r="H124" s="174"/>
      <c r="I124" s="174"/>
      <c r="J124" s="174"/>
    </row>
    <row r="125" hidden="1" outlineLevel="1">
      <c r="A125" s="174"/>
      <c r="B125" s="142" t="s">
        <v>5</v>
      </c>
      <c r="C125" s="174"/>
      <c r="D125" s="174"/>
      <c r="E125" s="174"/>
      <c r="F125" s="174"/>
      <c r="G125" s="174"/>
      <c r="H125" s="174"/>
      <c r="I125" s="174"/>
      <c r="J125" s="174"/>
    </row>
    <row r="126" hidden="1" outlineLevel="1">
      <c r="A126" s="174"/>
      <c r="B126" s="160" t="s">
        <v>6</v>
      </c>
      <c r="C126" s="160" t="s">
        <v>143</v>
      </c>
      <c r="D126" s="160" t="s">
        <v>142</v>
      </c>
      <c r="E126" s="160" t="s">
        <v>233</v>
      </c>
      <c r="F126" s="174"/>
      <c r="G126" s="174"/>
      <c r="H126" s="174"/>
      <c r="I126" s="174"/>
      <c r="J126" s="174"/>
    </row>
    <row r="127" hidden="1" outlineLevel="1">
      <c r="A127" s="174"/>
      <c r="B127" s="163" t="s">
        <v>156</v>
      </c>
      <c r="C127" s="188">
        <v>400000.0</v>
      </c>
      <c r="D127" s="154">
        <v>8.0</v>
      </c>
      <c r="E127" s="188">
        <f t="shared" ref="E127:E129" si="3">C127*D127</f>
        <v>3200000</v>
      </c>
      <c r="F127" s="174"/>
      <c r="G127" s="174"/>
      <c r="H127" s="174"/>
      <c r="I127" s="174"/>
      <c r="J127" s="174"/>
    </row>
    <row r="128" hidden="1" outlineLevel="1">
      <c r="A128" s="174"/>
      <c r="B128" s="163" t="s">
        <v>148</v>
      </c>
      <c r="C128" s="188">
        <f>D78</f>
        <v>74520</v>
      </c>
      <c r="D128" s="154">
        <v>8.0</v>
      </c>
      <c r="E128" s="188">
        <f t="shared" si="3"/>
        <v>596160</v>
      </c>
      <c r="F128" s="174"/>
      <c r="G128" s="174"/>
      <c r="H128" s="174"/>
      <c r="I128" s="174"/>
      <c r="J128" s="174"/>
    </row>
    <row r="129" hidden="1" outlineLevel="1">
      <c r="A129" s="174"/>
      <c r="B129" s="182" t="s">
        <v>150</v>
      </c>
      <c r="C129" s="188">
        <v>5500.0</v>
      </c>
      <c r="D129" s="154">
        <v>8.0</v>
      </c>
      <c r="E129" s="188">
        <f t="shared" si="3"/>
        <v>44000</v>
      </c>
      <c r="F129" s="174"/>
      <c r="G129" s="174"/>
      <c r="H129" s="174"/>
      <c r="I129" s="174"/>
      <c r="J129" s="174"/>
    </row>
    <row r="130" hidden="1" outlineLevel="1">
      <c r="A130" s="174"/>
      <c r="B130" s="189" t="s">
        <v>154</v>
      </c>
      <c r="C130" s="146"/>
      <c r="D130" s="147"/>
      <c r="E130" s="169">
        <f>SUM(E127:E129)</f>
        <v>3840160</v>
      </c>
      <c r="F130" s="174"/>
      <c r="G130" s="174"/>
      <c r="H130" s="174"/>
      <c r="I130" s="174"/>
      <c r="J130" s="174"/>
    </row>
    <row r="131">
      <c r="A131" s="174"/>
      <c r="B131" s="179"/>
      <c r="C131" s="174"/>
      <c r="D131" s="174"/>
      <c r="E131" s="174"/>
      <c r="F131" s="174"/>
      <c r="G131" s="174"/>
      <c r="H131" s="174"/>
      <c r="I131" s="174"/>
      <c r="J131" s="174"/>
    </row>
    <row r="132" collapsed="1">
      <c r="A132" s="174"/>
      <c r="B132" s="179" t="s">
        <v>92</v>
      </c>
      <c r="C132" s="174"/>
      <c r="D132" s="174"/>
      <c r="E132" s="174"/>
      <c r="F132" s="174"/>
      <c r="G132" s="174"/>
      <c r="H132" s="174"/>
      <c r="I132" s="174"/>
      <c r="J132" s="174"/>
    </row>
    <row r="133" hidden="1" outlineLevel="1">
      <c r="A133" s="174"/>
      <c r="B133" s="190" t="s">
        <v>187</v>
      </c>
      <c r="C133" s="145" t="s">
        <v>277</v>
      </c>
      <c r="D133" s="146"/>
      <c r="E133" s="147"/>
      <c r="F133" s="174"/>
      <c r="G133" s="174"/>
      <c r="H133" s="174"/>
      <c r="I133" s="174"/>
      <c r="J133" s="174"/>
    </row>
    <row r="134" hidden="1" outlineLevel="1">
      <c r="A134" s="174"/>
      <c r="B134" s="142" t="s">
        <v>224</v>
      </c>
      <c r="C134" s="174"/>
      <c r="D134" s="174"/>
      <c r="E134" s="174"/>
      <c r="F134" s="174"/>
      <c r="G134" s="174"/>
      <c r="H134" s="174"/>
      <c r="I134" s="174"/>
      <c r="J134" s="174"/>
    </row>
    <row r="135" hidden="1" outlineLevel="1">
      <c r="A135" s="174"/>
      <c r="B135" s="181" t="s">
        <v>189</v>
      </c>
      <c r="C135" s="181" t="s">
        <v>190</v>
      </c>
      <c r="D135" s="181" t="s">
        <v>278</v>
      </c>
      <c r="E135" s="181" t="s">
        <v>279</v>
      </c>
      <c r="F135" s="181" t="s">
        <v>273</v>
      </c>
      <c r="G135" s="174"/>
      <c r="H135" s="174"/>
      <c r="I135" s="174"/>
      <c r="J135" s="174"/>
    </row>
    <row r="136" hidden="1" outlineLevel="1">
      <c r="A136" s="174"/>
      <c r="B136" s="187" t="s">
        <v>193</v>
      </c>
      <c r="C136" s="163" t="s">
        <v>280</v>
      </c>
      <c r="D136" s="163" t="s">
        <v>281</v>
      </c>
      <c r="E136" s="163" t="s">
        <v>282</v>
      </c>
      <c r="F136" s="163" t="s">
        <v>283</v>
      </c>
      <c r="G136" s="174"/>
      <c r="H136" s="174"/>
      <c r="I136" s="174"/>
      <c r="J136" s="174"/>
    </row>
    <row r="137" hidden="1" outlineLevel="1">
      <c r="A137" s="174"/>
      <c r="B137" s="187" t="s">
        <v>198</v>
      </c>
      <c r="C137" s="163" t="s">
        <v>284</v>
      </c>
      <c r="D137" s="163" t="s">
        <v>285</v>
      </c>
      <c r="E137" s="163" t="s">
        <v>286</v>
      </c>
      <c r="F137" s="163" t="s">
        <v>287</v>
      </c>
      <c r="G137" s="174"/>
      <c r="H137" s="174"/>
      <c r="I137" s="174"/>
      <c r="J137" s="174"/>
    </row>
    <row r="138" hidden="1" outlineLevel="1">
      <c r="A138" s="174"/>
      <c r="B138" s="187" t="s">
        <v>203</v>
      </c>
      <c r="C138" s="163" t="s">
        <v>288</v>
      </c>
      <c r="D138" s="163" t="s">
        <v>289</v>
      </c>
      <c r="E138" s="163" t="s">
        <v>290</v>
      </c>
      <c r="F138" s="163" t="s">
        <v>291</v>
      </c>
      <c r="G138" s="174"/>
      <c r="H138" s="174"/>
      <c r="I138" s="174"/>
      <c r="J138" s="174"/>
    </row>
    <row r="139" hidden="1" outlineLevel="1">
      <c r="A139" s="174"/>
      <c r="B139" s="187" t="s">
        <v>208</v>
      </c>
      <c r="C139" s="163" t="s">
        <v>292</v>
      </c>
      <c r="D139" s="163" t="s">
        <v>293</v>
      </c>
      <c r="E139" s="163" t="s">
        <v>294</v>
      </c>
      <c r="F139" s="163" t="s">
        <v>295</v>
      </c>
      <c r="G139" s="174"/>
      <c r="H139" s="174"/>
      <c r="I139" s="174"/>
      <c r="J139" s="174"/>
    </row>
    <row r="140" hidden="1" outlineLevel="1">
      <c r="A140" s="174"/>
      <c r="B140" s="187" t="s">
        <v>213</v>
      </c>
      <c r="C140" s="163" t="s">
        <v>296</v>
      </c>
      <c r="D140" s="163" t="s">
        <v>297</v>
      </c>
      <c r="E140" s="163" t="s">
        <v>298</v>
      </c>
      <c r="F140" s="163" t="s">
        <v>299</v>
      </c>
      <c r="G140" s="174"/>
      <c r="H140" s="174"/>
      <c r="I140" s="174"/>
      <c r="J140" s="174"/>
    </row>
    <row r="141" hidden="1" outlineLevel="1">
      <c r="A141" s="174"/>
      <c r="B141" s="187" t="s">
        <v>218</v>
      </c>
      <c r="C141" s="163" t="s">
        <v>300</v>
      </c>
      <c r="D141" s="163" t="s">
        <v>297</v>
      </c>
      <c r="E141" s="163" t="s">
        <v>301</v>
      </c>
      <c r="F141" s="163" t="s">
        <v>302</v>
      </c>
      <c r="G141" s="174"/>
      <c r="H141" s="174"/>
      <c r="I141" s="174"/>
      <c r="J141" s="174"/>
    </row>
    <row r="142" hidden="1" outlineLevel="1">
      <c r="A142" s="174"/>
      <c r="B142" s="142"/>
      <c r="C142" s="174"/>
      <c r="D142" s="174"/>
      <c r="E142" s="174"/>
      <c r="F142" s="174"/>
      <c r="G142" s="174"/>
      <c r="H142" s="174"/>
      <c r="I142" s="174"/>
      <c r="J142" s="174"/>
    </row>
    <row r="143" hidden="1" outlineLevel="1">
      <c r="A143" s="174"/>
      <c r="B143" s="142" t="s">
        <v>172</v>
      </c>
      <c r="C143" s="174"/>
      <c r="D143" s="174"/>
      <c r="E143" s="174"/>
      <c r="F143" s="174"/>
      <c r="G143" s="174"/>
      <c r="H143" s="174"/>
      <c r="I143" s="174"/>
      <c r="J143" s="174"/>
    </row>
    <row r="144" hidden="1" outlineLevel="1">
      <c r="A144" s="174"/>
      <c r="B144" s="160" t="s">
        <v>187</v>
      </c>
      <c r="C144" s="160" t="s">
        <v>142</v>
      </c>
      <c r="D144" s="174"/>
      <c r="E144" s="174"/>
      <c r="F144" s="174"/>
      <c r="G144" s="174"/>
      <c r="H144" s="174"/>
      <c r="I144" s="174"/>
      <c r="J144" s="174"/>
    </row>
    <row r="145" hidden="1" outlineLevel="1">
      <c r="A145" s="174"/>
      <c r="B145" s="154" t="s">
        <v>303</v>
      </c>
      <c r="C145" s="182" t="s">
        <v>304</v>
      </c>
      <c r="D145" s="174"/>
      <c r="E145" s="174"/>
      <c r="F145" s="174"/>
      <c r="G145" s="174"/>
      <c r="H145" s="174"/>
      <c r="I145" s="174"/>
      <c r="J145" s="174"/>
    </row>
    <row r="146" hidden="1" outlineLevel="1">
      <c r="A146" s="174"/>
      <c r="B146" s="154" t="s">
        <v>173</v>
      </c>
      <c r="C146" s="182" t="s">
        <v>305</v>
      </c>
      <c r="D146" s="174"/>
      <c r="E146" s="174"/>
      <c r="F146" s="174"/>
      <c r="G146" s="174"/>
      <c r="H146" s="174"/>
      <c r="I146" s="174"/>
      <c r="J146" s="174"/>
    </row>
    <row r="147" hidden="1" outlineLevel="1">
      <c r="A147" s="174"/>
      <c r="B147" s="142" t="s">
        <v>5</v>
      </c>
      <c r="C147" s="174"/>
      <c r="D147" s="174"/>
      <c r="E147" s="174"/>
      <c r="F147" s="174"/>
      <c r="G147" s="174"/>
      <c r="H147" s="174"/>
      <c r="I147" s="174"/>
      <c r="J147" s="174"/>
    </row>
    <row r="148" hidden="1" outlineLevel="1">
      <c r="A148" s="174"/>
      <c r="B148" s="160" t="s">
        <v>6</v>
      </c>
      <c r="C148" s="160" t="s">
        <v>142</v>
      </c>
      <c r="D148" s="160" t="s">
        <v>143</v>
      </c>
      <c r="E148" s="160" t="s">
        <v>233</v>
      </c>
      <c r="F148" s="174"/>
      <c r="G148" s="174"/>
      <c r="H148" s="174"/>
      <c r="I148" s="174"/>
      <c r="J148" s="174"/>
    </row>
    <row r="149" hidden="1" outlineLevel="1">
      <c r="A149" s="174"/>
      <c r="F149" s="174"/>
      <c r="G149" s="174"/>
      <c r="H149" s="174"/>
      <c r="I149" s="174"/>
      <c r="J149" s="174"/>
    </row>
    <row r="150" hidden="1" outlineLevel="1">
      <c r="A150" s="174"/>
      <c r="B150" s="163" t="s">
        <v>146</v>
      </c>
      <c r="C150" s="154" t="s">
        <v>147</v>
      </c>
      <c r="D150" s="164">
        <v>100000.0</v>
      </c>
      <c r="E150" s="164">
        <f t="shared" ref="E150:E152" si="4">25*D150</f>
        <v>2500000</v>
      </c>
      <c r="F150" s="174"/>
      <c r="G150" s="174"/>
      <c r="H150" s="174"/>
      <c r="I150" s="174"/>
      <c r="J150" s="174"/>
    </row>
    <row r="151" hidden="1" outlineLevel="1">
      <c r="A151" s="174"/>
      <c r="B151" s="163" t="s">
        <v>148</v>
      </c>
      <c r="C151" s="154" t="s">
        <v>149</v>
      </c>
      <c r="D151" s="164">
        <f>69000*108%</f>
        <v>74520</v>
      </c>
      <c r="E151" s="164">
        <f t="shared" si="4"/>
        <v>1863000</v>
      </c>
      <c r="F151" s="174"/>
      <c r="G151" s="174"/>
      <c r="H151" s="174"/>
      <c r="I151" s="174"/>
      <c r="J151" s="174"/>
    </row>
    <row r="152" hidden="1" outlineLevel="1">
      <c r="A152" s="174"/>
      <c r="B152" s="163" t="s">
        <v>150</v>
      </c>
      <c r="C152" s="154" t="s">
        <v>157</v>
      </c>
      <c r="D152" s="164">
        <v>5500.0</v>
      </c>
      <c r="E152" s="164">
        <f t="shared" si="4"/>
        <v>137500</v>
      </c>
      <c r="F152" s="174"/>
      <c r="G152" s="174"/>
      <c r="H152" s="174"/>
      <c r="I152" s="174"/>
      <c r="J152" s="174"/>
    </row>
    <row r="153" hidden="1" outlineLevel="1">
      <c r="A153" s="174"/>
      <c r="B153" s="163" t="s">
        <v>152</v>
      </c>
      <c r="C153" s="154" t="s">
        <v>153</v>
      </c>
      <c r="D153" s="164">
        <v>200000.0</v>
      </c>
      <c r="E153" s="164">
        <f>D153*5</f>
        <v>1000000</v>
      </c>
      <c r="F153" s="174"/>
      <c r="G153" s="174"/>
      <c r="H153" s="174"/>
      <c r="I153" s="174"/>
      <c r="J153" s="174"/>
    </row>
    <row r="154" collapsed="1">
      <c r="A154" s="174"/>
      <c r="B154" s="179" t="s">
        <v>98</v>
      </c>
      <c r="C154" s="174"/>
      <c r="D154" s="174"/>
      <c r="E154" s="174"/>
      <c r="F154" s="174"/>
      <c r="G154" s="174"/>
      <c r="H154" s="174"/>
      <c r="I154" s="174"/>
      <c r="J154" s="174"/>
    </row>
    <row r="155" hidden="1" outlineLevel="1">
      <c r="A155" s="174"/>
      <c r="B155" s="153" t="s">
        <v>187</v>
      </c>
      <c r="C155" s="145" t="s">
        <v>306</v>
      </c>
      <c r="D155" s="146"/>
      <c r="E155" s="147"/>
      <c r="F155" s="174"/>
      <c r="G155" s="174"/>
      <c r="H155" s="174"/>
      <c r="I155" s="174"/>
      <c r="J155" s="174"/>
    </row>
    <row r="156" hidden="1" outlineLevel="1">
      <c r="A156" s="174"/>
      <c r="B156" s="153" t="s">
        <v>307</v>
      </c>
      <c r="C156" s="145" t="s">
        <v>308</v>
      </c>
      <c r="D156" s="146"/>
      <c r="E156" s="147"/>
      <c r="F156" s="174"/>
      <c r="G156" s="174"/>
      <c r="H156" s="174"/>
      <c r="I156" s="174"/>
      <c r="J156" s="174"/>
    </row>
    <row r="157" hidden="1" outlineLevel="1">
      <c r="A157" s="174"/>
      <c r="B157" s="153" t="s">
        <v>173</v>
      </c>
      <c r="C157" s="148" t="s">
        <v>309</v>
      </c>
      <c r="D157" s="146"/>
      <c r="E157" s="147"/>
      <c r="F157" s="174"/>
      <c r="G157" s="174"/>
      <c r="H157" s="174"/>
      <c r="I157" s="174"/>
      <c r="J157" s="174"/>
    </row>
    <row r="158" hidden="1" outlineLevel="1">
      <c r="A158" s="174"/>
      <c r="B158" s="142" t="s">
        <v>5</v>
      </c>
      <c r="C158" s="174"/>
      <c r="D158" s="174"/>
      <c r="E158" s="174"/>
      <c r="F158" s="174"/>
      <c r="G158" s="174"/>
      <c r="H158" s="174"/>
      <c r="I158" s="174"/>
      <c r="J158" s="174"/>
    </row>
    <row r="159" hidden="1" outlineLevel="1">
      <c r="A159" s="174"/>
      <c r="B159" s="183" t="s">
        <v>6</v>
      </c>
      <c r="C159" s="147"/>
      <c r="D159" s="160" t="s">
        <v>310</v>
      </c>
      <c r="E159" s="174"/>
      <c r="F159" s="174"/>
      <c r="G159" s="174"/>
      <c r="H159" s="174"/>
      <c r="I159" s="174"/>
      <c r="J159" s="174"/>
    </row>
    <row r="160" hidden="1" outlineLevel="1">
      <c r="A160" s="174"/>
      <c r="B160" s="148" t="s">
        <v>158</v>
      </c>
      <c r="C160" s="147"/>
      <c r="D160" s="188">
        <v>3000000.0</v>
      </c>
      <c r="E160" s="174"/>
      <c r="F160" s="174"/>
      <c r="G160" s="174"/>
      <c r="H160" s="174"/>
      <c r="I160" s="174"/>
      <c r="J160" s="174"/>
    </row>
    <row r="161" hidden="1" outlineLevel="1">
      <c r="A161" s="174"/>
      <c r="B161" s="148" t="s">
        <v>159</v>
      </c>
      <c r="C161" s="147"/>
      <c r="D161" s="188">
        <v>1500000.0</v>
      </c>
      <c r="E161" s="174"/>
      <c r="F161" s="174"/>
      <c r="G161" s="174"/>
      <c r="H161" s="174"/>
      <c r="I161" s="174"/>
      <c r="J161" s="174"/>
    </row>
    <row r="162" hidden="1" outlineLevel="1">
      <c r="A162" s="174"/>
      <c r="B162" s="148" t="s">
        <v>160</v>
      </c>
      <c r="C162" s="147"/>
      <c r="D162" s="188">
        <v>4000000.0</v>
      </c>
      <c r="E162" s="174"/>
      <c r="F162" s="174"/>
      <c r="G162" s="174"/>
      <c r="H162" s="174"/>
      <c r="I162" s="174"/>
      <c r="J162" s="174"/>
    </row>
    <row r="163" hidden="1" outlineLevel="1">
      <c r="A163" s="174"/>
      <c r="B163" s="148" t="s">
        <v>161</v>
      </c>
      <c r="C163" s="147"/>
      <c r="D163" s="188">
        <v>2000000.0</v>
      </c>
      <c r="E163" s="174"/>
      <c r="F163" s="174"/>
      <c r="G163" s="174"/>
      <c r="H163" s="174"/>
      <c r="I163" s="174"/>
      <c r="J163" s="174"/>
    </row>
    <row r="164" hidden="1" outlineLevel="1">
      <c r="A164" s="174"/>
      <c r="B164" s="148" t="s">
        <v>162</v>
      </c>
      <c r="C164" s="147"/>
      <c r="D164" s="188">
        <v>1000000.0</v>
      </c>
      <c r="E164" s="174"/>
      <c r="F164" s="174"/>
      <c r="G164" s="174"/>
      <c r="H164" s="174"/>
      <c r="I164" s="174"/>
      <c r="J164" s="174"/>
    </row>
    <row r="165" hidden="1" outlineLevel="1">
      <c r="A165" s="174"/>
      <c r="B165" s="168" t="s">
        <v>163</v>
      </c>
      <c r="C165" s="147"/>
      <c r="D165" s="191">
        <f>SUM(D160:D164)</f>
        <v>11500000</v>
      </c>
      <c r="E165" s="174"/>
      <c r="F165" s="174"/>
      <c r="G165" s="174"/>
      <c r="H165" s="174"/>
      <c r="I165" s="174"/>
      <c r="J165" s="174"/>
    </row>
    <row r="166">
      <c r="A166" s="174"/>
      <c r="B166" s="174"/>
      <c r="C166" s="174"/>
      <c r="D166" s="174"/>
      <c r="E166" s="174"/>
      <c r="F166" s="174"/>
      <c r="G166" s="174"/>
      <c r="H166" s="174"/>
      <c r="I166" s="174"/>
      <c r="J166" s="174"/>
    </row>
    <row r="167" collapsed="1">
      <c r="A167" s="174"/>
      <c r="B167" s="179" t="s">
        <v>93</v>
      </c>
      <c r="C167" s="174"/>
      <c r="D167" s="174"/>
      <c r="E167" s="174"/>
      <c r="F167" s="174"/>
      <c r="G167" s="174"/>
      <c r="H167" s="174"/>
      <c r="I167" s="174"/>
      <c r="J167" s="174"/>
    </row>
    <row r="168" hidden="1" outlineLevel="1">
      <c r="A168" s="174"/>
      <c r="B168" s="153" t="s">
        <v>311</v>
      </c>
      <c r="C168" s="148" t="s">
        <v>312</v>
      </c>
      <c r="D168" s="147"/>
      <c r="E168" s="174"/>
      <c r="F168" s="174"/>
      <c r="G168" s="174"/>
      <c r="H168" s="174"/>
      <c r="I168" s="174"/>
      <c r="J168" s="174"/>
    </row>
    <row r="169" hidden="1" outlineLevel="1">
      <c r="A169" s="174"/>
      <c r="B169" s="153" t="s">
        <v>187</v>
      </c>
      <c r="C169" s="148" t="s">
        <v>313</v>
      </c>
      <c r="D169" s="147"/>
      <c r="E169" s="174"/>
      <c r="F169" s="174"/>
      <c r="G169" s="174"/>
      <c r="H169" s="174"/>
      <c r="I169" s="174"/>
      <c r="J169" s="174"/>
    </row>
    <row r="170" hidden="1" outlineLevel="1">
      <c r="A170" s="174"/>
      <c r="B170" s="153" t="s">
        <v>314</v>
      </c>
      <c r="C170" s="145" t="s">
        <v>315</v>
      </c>
      <c r="D170" s="147"/>
      <c r="E170" s="174"/>
      <c r="F170" s="174"/>
      <c r="G170" s="174"/>
      <c r="H170" s="174"/>
      <c r="I170" s="174"/>
      <c r="J170" s="174"/>
    </row>
    <row r="171" hidden="1" outlineLevel="1">
      <c r="A171" s="174"/>
      <c r="B171" s="153" t="s">
        <v>172</v>
      </c>
      <c r="C171" s="148" t="s">
        <v>316</v>
      </c>
      <c r="D171" s="147"/>
      <c r="E171" s="174"/>
      <c r="F171" s="174"/>
      <c r="G171" s="174"/>
      <c r="H171" s="174"/>
      <c r="I171" s="174"/>
      <c r="J171" s="174"/>
    </row>
    <row r="172" hidden="1" outlineLevel="1">
      <c r="A172" s="174"/>
      <c r="B172" s="142" t="s">
        <v>5</v>
      </c>
      <c r="C172" s="174"/>
      <c r="D172" s="174"/>
      <c r="E172" s="174"/>
      <c r="F172" s="174"/>
      <c r="G172" s="174"/>
      <c r="H172" s="174"/>
      <c r="I172" s="174"/>
      <c r="J172" s="174"/>
    </row>
    <row r="173" hidden="1" outlineLevel="1">
      <c r="A173" s="174"/>
      <c r="B173" s="192" t="s">
        <v>6</v>
      </c>
      <c r="C173" s="192" t="s">
        <v>233</v>
      </c>
      <c r="D173" s="174"/>
      <c r="E173" s="174"/>
      <c r="F173" s="174"/>
      <c r="G173" s="174"/>
      <c r="H173" s="174"/>
      <c r="I173" s="174"/>
      <c r="J173" s="174"/>
    </row>
    <row r="174" hidden="1" outlineLevel="1">
      <c r="A174" s="174"/>
      <c r="B174" s="182" t="s">
        <v>164</v>
      </c>
      <c r="C174" s="188">
        <v>3000000.0</v>
      </c>
      <c r="D174" s="174"/>
      <c r="E174" s="174"/>
      <c r="F174" s="174"/>
      <c r="G174" s="174"/>
      <c r="H174" s="174"/>
      <c r="I174" s="174"/>
      <c r="J174" s="174"/>
    </row>
    <row r="175" hidden="1" outlineLevel="1">
      <c r="A175" s="174"/>
      <c r="B175" s="193" t="s">
        <v>154</v>
      </c>
      <c r="C175" s="169">
        <f>C174</f>
        <v>3000000</v>
      </c>
      <c r="D175" s="174"/>
      <c r="E175" s="174"/>
      <c r="F175" s="174"/>
      <c r="G175" s="174"/>
      <c r="H175" s="174"/>
      <c r="I175" s="174"/>
      <c r="J175" s="174"/>
    </row>
    <row r="176" hidden="1" outlineLevel="1">
      <c r="A176" s="174"/>
      <c r="B176" s="142" t="s">
        <v>317</v>
      </c>
      <c r="C176" s="174"/>
      <c r="D176" s="174"/>
      <c r="E176" s="174"/>
      <c r="F176" s="174"/>
      <c r="G176" s="174"/>
      <c r="H176" s="174"/>
      <c r="I176" s="174"/>
      <c r="J176" s="174"/>
    </row>
    <row r="177" hidden="1" outlineLevel="1">
      <c r="A177" s="174"/>
      <c r="B177" s="183" t="s">
        <v>6</v>
      </c>
      <c r="C177" s="147"/>
      <c r="D177" s="160" t="s">
        <v>318</v>
      </c>
      <c r="E177" s="174"/>
      <c r="F177" s="174"/>
      <c r="G177" s="174"/>
      <c r="H177" s="174"/>
      <c r="I177" s="174"/>
      <c r="J177" s="174"/>
    </row>
    <row r="178" hidden="1" outlineLevel="1">
      <c r="A178" s="174"/>
      <c r="B178" s="145" t="str">
        <f>B115</f>
        <v>HOẠT ĐỘNG 1: NHỮNG CÂU CHUYỆN CHỮ HIẾU</v>
      </c>
      <c r="C178" s="147"/>
      <c r="D178" s="188">
        <f>E130</f>
        <v>3840160</v>
      </c>
      <c r="E178" s="174"/>
      <c r="F178" s="174"/>
      <c r="G178" s="174"/>
      <c r="H178" s="174"/>
      <c r="I178" s="174"/>
      <c r="J178" s="174"/>
    </row>
    <row r="179" hidden="1" outlineLevel="1">
      <c r="A179" s="174"/>
      <c r="B179" s="145" t="str">
        <f>B132</f>
        <v>HOẠT ĐỘNG 2: ĐIỀU CHA MẸ KHÔNG NÓI</v>
      </c>
      <c r="C179" s="147"/>
      <c r="D179" s="188">
        <f>E34</f>
        <v>5500500</v>
      </c>
      <c r="E179" s="174"/>
      <c r="F179" s="174"/>
      <c r="G179" s="174"/>
      <c r="H179" s="174"/>
      <c r="I179" s="174"/>
      <c r="J179" s="174"/>
    </row>
    <row r="180" hidden="1" outlineLevel="1">
      <c r="A180" s="174"/>
      <c r="B180" s="145" t="str">
        <f>B154</f>
        <v>HOẠT ĐỘNG 3: HOA ĐĂNG TRI ÂN</v>
      </c>
      <c r="C180" s="147"/>
      <c r="D180" s="188">
        <f>D165</f>
        <v>11500000</v>
      </c>
      <c r="E180" s="174"/>
      <c r="F180" s="174"/>
      <c r="G180" s="174"/>
      <c r="H180" s="174"/>
      <c r="I180" s="174"/>
      <c r="J180" s="174"/>
    </row>
    <row r="181" hidden="1" outlineLevel="1">
      <c r="A181" s="174"/>
      <c r="B181" s="145" t="str">
        <f>B167</f>
        <v>HOẠT ĐỘNG 4: VIDEO THƯƠNG HIỆU CUỐI CHIẾN DỊCH</v>
      </c>
      <c r="C181" s="147"/>
      <c r="D181" s="188">
        <f>C175</f>
        <v>3000000</v>
      </c>
      <c r="E181" s="174"/>
      <c r="F181" s="174"/>
      <c r="G181" s="174"/>
      <c r="H181" s="174"/>
      <c r="I181" s="174"/>
      <c r="J181" s="174"/>
    </row>
    <row r="182" hidden="1" outlineLevel="1">
      <c r="A182" s="174"/>
      <c r="B182" s="194" t="s">
        <v>319</v>
      </c>
      <c r="C182" s="147"/>
      <c r="D182" s="195">
        <f>sum(D178:D181)</f>
        <v>23840660</v>
      </c>
      <c r="E182" s="174"/>
      <c r="F182" s="174"/>
      <c r="G182" s="174"/>
      <c r="H182" s="174"/>
      <c r="I182" s="174"/>
      <c r="J182" s="174"/>
    </row>
    <row r="183" hidden="1" outlineLevel="1">
      <c r="A183" s="174"/>
      <c r="B183" s="174"/>
      <c r="C183" s="174"/>
      <c r="D183" s="174"/>
      <c r="E183" s="174"/>
      <c r="F183" s="174"/>
      <c r="G183" s="174"/>
      <c r="H183" s="174"/>
      <c r="I183" s="174"/>
      <c r="J183" s="174"/>
    </row>
    <row r="184">
      <c r="A184" s="174"/>
      <c r="D184" s="174"/>
      <c r="E184" s="174"/>
      <c r="F184" s="174"/>
      <c r="G184" s="174"/>
      <c r="H184" s="174"/>
      <c r="I184" s="174"/>
      <c r="J184" s="174"/>
    </row>
  </sheetData>
  <mergeCells count="82">
    <mergeCell ref="C73:E73"/>
    <mergeCell ref="C74:E74"/>
    <mergeCell ref="B81:D81"/>
    <mergeCell ref="B83:C83"/>
    <mergeCell ref="B84:C84"/>
    <mergeCell ref="B85:C85"/>
    <mergeCell ref="C88:E88"/>
    <mergeCell ref="C89:E89"/>
    <mergeCell ref="C90:E90"/>
    <mergeCell ref="C91:E91"/>
    <mergeCell ref="C92:E92"/>
    <mergeCell ref="C93:E93"/>
    <mergeCell ref="C94:E94"/>
    <mergeCell ref="B95:E95"/>
    <mergeCell ref="C97:E97"/>
    <mergeCell ref="C98:E98"/>
    <mergeCell ref="C99:E99"/>
    <mergeCell ref="C100:E100"/>
    <mergeCell ref="C101:E101"/>
    <mergeCell ref="C102:E102"/>
    <mergeCell ref="C103:E103"/>
    <mergeCell ref="C113:E113"/>
    <mergeCell ref="C114:E114"/>
    <mergeCell ref="C116:E116"/>
    <mergeCell ref="C117:E117"/>
    <mergeCell ref="C119:D119"/>
    <mergeCell ref="C120:D120"/>
    <mergeCell ref="C121:D121"/>
    <mergeCell ref="C122:D122"/>
    <mergeCell ref="C123:D123"/>
    <mergeCell ref="C124:D124"/>
    <mergeCell ref="B130:D130"/>
    <mergeCell ref="C133:E133"/>
    <mergeCell ref="C155:E155"/>
    <mergeCell ref="C156:E156"/>
    <mergeCell ref="C157:E157"/>
    <mergeCell ref="B159:C159"/>
    <mergeCell ref="B160:C160"/>
    <mergeCell ref="B161:C161"/>
    <mergeCell ref="B162:C162"/>
    <mergeCell ref="B163:C163"/>
    <mergeCell ref="B164:C164"/>
    <mergeCell ref="B179:C179"/>
    <mergeCell ref="B180:C180"/>
    <mergeCell ref="B181:C181"/>
    <mergeCell ref="B182:C182"/>
    <mergeCell ref="B165:C165"/>
    <mergeCell ref="C168:D168"/>
    <mergeCell ref="C169:D169"/>
    <mergeCell ref="C170:D170"/>
    <mergeCell ref="C171:D171"/>
    <mergeCell ref="B177:C177"/>
    <mergeCell ref="B178:C178"/>
    <mergeCell ref="A1:E1"/>
    <mergeCell ref="F1:J1"/>
    <mergeCell ref="A6:D6"/>
    <mergeCell ref="A7:D7"/>
    <mergeCell ref="A10:D10"/>
    <mergeCell ref="B12:C12"/>
    <mergeCell ref="B13:C13"/>
    <mergeCell ref="B29:D29"/>
    <mergeCell ref="B34:D34"/>
    <mergeCell ref="B35:C35"/>
    <mergeCell ref="B36:C36"/>
    <mergeCell ref="B37:C37"/>
    <mergeCell ref="B38:C38"/>
    <mergeCell ref="B39:C39"/>
    <mergeCell ref="B40:D40"/>
    <mergeCell ref="B14:C14"/>
    <mergeCell ref="B15:C15"/>
    <mergeCell ref="B16:C16"/>
    <mergeCell ref="B17:C17"/>
    <mergeCell ref="A21:A25"/>
    <mergeCell ref="B25:D25"/>
    <mergeCell ref="A26:A42"/>
    <mergeCell ref="B42:D42"/>
    <mergeCell ref="A43:D43"/>
    <mergeCell ref="A49:E49"/>
    <mergeCell ref="C60:E60"/>
    <mergeCell ref="C70:E70"/>
    <mergeCell ref="C71:E71"/>
    <mergeCell ref="C72:E7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0"/>
    <col customWidth="1" min="2" max="2" width="29.14"/>
    <col customWidth="1" min="3" max="3" width="32.71"/>
    <col customWidth="1" min="4" max="4" width="30.29"/>
    <col customWidth="1" min="5" max="5" width="28.0"/>
    <col customWidth="1" min="6" max="6" width="22.0"/>
    <col customWidth="1" min="7" max="7" width="17.0"/>
    <col customWidth="1" min="8" max="8" width="5.0"/>
    <col customWidth="1" min="9" max="26" width="14.0"/>
  </cols>
  <sheetData>
    <row r="1">
      <c r="A1" s="196"/>
      <c r="B1" s="7"/>
      <c r="C1" s="7"/>
      <c r="D1" s="7"/>
      <c r="E1" s="7"/>
      <c r="F1" s="7"/>
      <c r="G1" s="8"/>
    </row>
    <row r="2" ht="43.5" customHeight="1">
      <c r="A2" s="197" t="s">
        <v>320</v>
      </c>
      <c r="B2" s="198" t="s">
        <v>321</v>
      </c>
      <c r="C2" s="146"/>
      <c r="D2" s="146"/>
      <c r="E2" s="146"/>
      <c r="F2" s="146"/>
      <c r="G2" s="147"/>
      <c r="H2" s="199"/>
      <c r="I2" s="199"/>
      <c r="J2" s="199"/>
      <c r="K2" s="199"/>
      <c r="L2" s="199"/>
      <c r="M2" s="199"/>
      <c r="N2" s="199"/>
      <c r="O2" s="199"/>
      <c r="P2" s="199"/>
      <c r="Q2" s="199"/>
      <c r="R2" s="199"/>
      <c r="S2" s="199"/>
      <c r="T2" s="199"/>
      <c r="U2" s="199"/>
      <c r="V2" s="199"/>
      <c r="W2" s="199"/>
      <c r="X2" s="199"/>
      <c r="Y2" s="199"/>
      <c r="Z2" s="199"/>
    </row>
    <row r="3" ht="18.75" customHeight="1">
      <c r="A3" s="166"/>
      <c r="B3" s="200" t="s">
        <v>322</v>
      </c>
      <c r="C3" s="201"/>
      <c r="D3" s="201"/>
      <c r="E3" s="201"/>
      <c r="F3" s="201"/>
      <c r="G3" s="201"/>
    </row>
    <row r="4" ht="18.75" customHeight="1">
      <c r="A4" s="166"/>
      <c r="B4" s="202" t="s">
        <v>323</v>
      </c>
      <c r="C4" s="146"/>
      <c r="D4" s="146"/>
      <c r="E4" s="146"/>
      <c r="F4" s="146"/>
      <c r="G4" s="147"/>
    </row>
    <row r="5" ht="18.75" customHeight="1">
      <c r="A5" s="166"/>
      <c r="B5" s="202" t="s">
        <v>324</v>
      </c>
      <c r="C5" s="146"/>
      <c r="D5" s="146"/>
      <c r="E5" s="146"/>
      <c r="F5" s="146"/>
      <c r="G5" s="147"/>
    </row>
    <row r="6" ht="18.75" customHeight="1">
      <c r="A6" s="167"/>
      <c r="B6" s="202" t="s">
        <v>325</v>
      </c>
      <c r="C6" s="146"/>
      <c r="D6" s="146"/>
      <c r="E6" s="146"/>
      <c r="F6" s="146"/>
      <c r="G6" s="147"/>
    </row>
    <row r="7" ht="18.75" customHeight="1">
      <c r="A7" s="203" t="s">
        <v>326</v>
      </c>
      <c r="B7" s="204" t="s">
        <v>327</v>
      </c>
      <c r="C7" s="143"/>
      <c r="D7" s="143"/>
      <c r="E7" s="143"/>
      <c r="F7" s="143"/>
      <c r="G7" s="143"/>
    </row>
    <row r="8" ht="18.75" customHeight="1">
      <c r="A8" s="203" t="s">
        <v>328</v>
      </c>
      <c r="B8" s="205" t="s">
        <v>329</v>
      </c>
      <c r="C8" s="143"/>
      <c r="D8" s="143"/>
      <c r="E8" s="143"/>
      <c r="F8" s="206"/>
      <c r="G8" s="200"/>
    </row>
    <row r="9" ht="18.75" customHeight="1">
      <c r="A9" s="203" t="s">
        <v>330</v>
      </c>
      <c r="B9" s="204" t="s">
        <v>331</v>
      </c>
      <c r="C9" s="143"/>
      <c r="D9" s="143"/>
      <c r="E9" s="143"/>
      <c r="F9" s="200"/>
      <c r="G9" s="200"/>
    </row>
    <row r="10" ht="18.75" customHeight="1">
      <c r="A10" s="207"/>
      <c r="F10" s="208"/>
      <c r="G10" s="209"/>
    </row>
    <row r="11" ht="24.0" customHeight="1">
      <c r="A11" s="210" t="s">
        <v>332</v>
      </c>
      <c r="F11" s="208"/>
      <c r="G11" s="209"/>
    </row>
    <row r="12" ht="18.75" customHeight="1">
      <c r="A12" s="211" t="s">
        <v>333</v>
      </c>
      <c r="B12" s="211" t="s">
        <v>334</v>
      </c>
      <c r="C12" s="211" t="s">
        <v>335</v>
      </c>
      <c r="F12" s="208"/>
      <c r="G12" s="209"/>
    </row>
    <row r="13" ht="18.75" customHeight="1">
      <c r="A13" s="212" t="s">
        <v>336</v>
      </c>
      <c r="B13" s="211" t="s">
        <v>337</v>
      </c>
      <c r="C13" s="211" t="s">
        <v>338</v>
      </c>
      <c r="F13" s="208"/>
      <c r="G13" s="209"/>
    </row>
    <row r="14" ht="18.75" customHeight="1">
      <c r="A14" s="212" t="s">
        <v>339</v>
      </c>
      <c r="B14" s="211" t="s">
        <v>340</v>
      </c>
      <c r="C14" s="211" t="s">
        <v>341</v>
      </c>
      <c r="F14" s="208"/>
      <c r="G14" s="209"/>
    </row>
    <row r="15" ht="18.75" customHeight="1">
      <c r="A15" s="212" t="s">
        <v>342</v>
      </c>
      <c r="B15" s="211" t="s">
        <v>343</v>
      </c>
      <c r="C15" s="211" t="s">
        <v>344</v>
      </c>
      <c r="F15" s="208"/>
      <c r="G15" s="209"/>
    </row>
    <row r="16" ht="18.75" customHeight="1">
      <c r="A16" s="212" t="s">
        <v>345</v>
      </c>
      <c r="B16" s="211" t="s">
        <v>346</v>
      </c>
      <c r="C16" s="211" t="s">
        <v>347</v>
      </c>
      <c r="F16" s="208"/>
      <c r="G16" s="209"/>
    </row>
    <row r="17" ht="18.75" customHeight="1">
      <c r="A17" s="212" t="s">
        <v>348</v>
      </c>
      <c r="B17" s="213" t="s">
        <v>349</v>
      </c>
      <c r="C17" s="211" t="s">
        <v>350</v>
      </c>
      <c r="F17" s="208"/>
      <c r="G17" s="209"/>
    </row>
    <row r="18" ht="18.75" customHeight="1">
      <c r="A18" s="214"/>
      <c r="F18" s="208"/>
      <c r="G18" s="209"/>
    </row>
    <row r="19" ht="18.75" customHeight="1">
      <c r="A19" s="215" t="s">
        <v>351</v>
      </c>
      <c r="F19" s="208"/>
      <c r="G19" s="209"/>
    </row>
    <row r="20">
      <c r="A20" s="216" t="s">
        <v>352</v>
      </c>
      <c r="B20" s="217"/>
      <c r="C20" s="218"/>
      <c r="E20" s="219"/>
      <c r="F20" s="208"/>
      <c r="G20" s="209"/>
    </row>
    <row r="21" ht="21.75" customHeight="1">
      <c r="A21" s="216" t="s">
        <v>353</v>
      </c>
      <c r="B21" s="217"/>
      <c r="C21" s="218"/>
      <c r="F21" s="208"/>
      <c r="G21" s="209"/>
    </row>
    <row r="22">
      <c r="A22" s="216" t="s">
        <v>354</v>
      </c>
      <c r="B22" s="217"/>
      <c r="C22" s="218"/>
      <c r="F22" s="208"/>
      <c r="G22" s="209"/>
    </row>
    <row r="23" ht="18.75" customHeight="1">
      <c r="A23" s="214"/>
      <c r="F23" s="208"/>
      <c r="G23" s="209"/>
    </row>
    <row r="24" ht="18.75" customHeight="1">
      <c r="A24" s="220" t="s">
        <v>355</v>
      </c>
      <c r="F24" s="208"/>
      <c r="G24" s="209"/>
    </row>
    <row r="25" ht="18.75" customHeight="1">
      <c r="A25" s="221" t="s">
        <v>237</v>
      </c>
      <c r="B25" s="222" t="s">
        <v>356</v>
      </c>
      <c r="C25" s="147"/>
      <c r="F25" s="208"/>
      <c r="G25" s="209"/>
    </row>
    <row r="26">
      <c r="A26" s="223" t="s">
        <v>357</v>
      </c>
      <c r="B26" s="224" t="s">
        <v>75</v>
      </c>
      <c r="C26" s="147"/>
      <c r="F26" s="208"/>
      <c r="G26" s="209"/>
    </row>
    <row r="27" ht="18.75" customHeight="1">
      <c r="A27" s="225" t="s">
        <v>358</v>
      </c>
      <c r="B27" s="224" t="s">
        <v>76</v>
      </c>
      <c r="C27" s="147"/>
      <c r="F27" s="208"/>
      <c r="G27" s="209"/>
    </row>
    <row r="28">
      <c r="A28" s="167"/>
      <c r="B28" s="224" t="s">
        <v>77</v>
      </c>
      <c r="C28" s="147"/>
      <c r="F28" s="208"/>
      <c r="G28" s="209"/>
    </row>
    <row r="29" ht="18.75" customHeight="1">
      <c r="A29" s="223" t="s">
        <v>359</v>
      </c>
      <c r="B29" s="224" t="s">
        <v>78</v>
      </c>
      <c r="C29" s="147"/>
      <c r="F29" s="208"/>
      <c r="G29" s="209"/>
    </row>
    <row r="30" ht="18.75" customHeight="1">
      <c r="A30" s="214"/>
      <c r="F30" s="208"/>
      <c r="G30" s="209"/>
    </row>
    <row r="31" ht="18.75" customHeight="1">
      <c r="A31" s="214"/>
      <c r="F31" s="208"/>
      <c r="G31" s="209"/>
    </row>
    <row r="32" ht="18.75" customHeight="1">
      <c r="A32" s="220" t="s">
        <v>360</v>
      </c>
      <c r="F32" s="208"/>
      <c r="G32" s="209"/>
    </row>
    <row r="33">
      <c r="A33" s="226" t="s">
        <v>361</v>
      </c>
      <c r="B33" s="226" t="s">
        <v>362</v>
      </c>
      <c r="C33" s="226" t="s">
        <v>363</v>
      </c>
      <c r="D33" s="226" t="s">
        <v>364</v>
      </c>
      <c r="F33" s="208"/>
      <c r="G33" s="209"/>
    </row>
    <row r="34">
      <c r="A34" s="227" t="s">
        <v>365</v>
      </c>
      <c r="B34" s="228">
        <v>0.4</v>
      </c>
      <c r="C34" s="229">
        <v>6.4E7</v>
      </c>
      <c r="D34" s="230" t="s">
        <v>366</v>
      </c>
      <c r="F34" s="208"/>
      <c r="G34" s="209"/>
    </row>
    <row r="35">
      <c r="A35" s="166"/>
      <c r="B35" s="166"/>
      <c r="C35" s="166"/>
      <c r="D35" s="230" t="s">
        <v>367</v>
      </c>
      <c r="F35" s="208"/>
      <c r="G35" s="209"/>
    </row>
    <row r="36">
      <c r="A36" s="167"/>
      <c r="B36" s="167"/>
      <c r="C36" s="167"/>
      <c r="D36" s="230" t="s">
        <v>368</v>
      </c>
      <c r="F36" s="208"/>
      <c r="G36" s="209"/>
    </row>
    <row r="37">
      <c r="A37" s="229" t="s">
        <v>369</v>
      </c>
      <c r="B37" s="228">
        <v>0.3</v>
      </c>
      <c r="C37" s="229">
        <v>4.8E7</v>
      </c>
      <c r="D37" s="230" t="s">
        <v>370</v>
      </c>
      <c r="F37" s="208"/>
      <c r="G37" s="209"/>
    </row>
    <row r="38">
      <c r="A38" s="166"/>
      <c r="B38" s="166"/>
      <c r="C38" s="166"/>
      <c r="D38" s="230" t="s">
        <v>371</v>
      </c>
      <c r="F38" s="208"/>
      <c r="G38" s="209"/>
    </row>
    <row r="39">
      <c r="A39" s="167"/>
      <c r="B39" s="167"/>
      <c r="C39" s="167"/>
      <c r="D39" s="230" t="s">
        <v>372</v>
      </c>
      <c r="F39" s="208"/>
      <c r="G39" s="209"/>
    </row>
    <row r="40">
      <c r="A40" s="229" t="s">
        <v>373</v>
      </c>
      <c r="B40" s="228">
        <v>0.2</v>
      </c>
      <c r="C40" s="229">
        <v>3.2E7</v>
      </c>
      <c r="D40" s="230" t="s">
        <v>374</v>
      </c>
      <c r="F40" s="208"/>
      <c r="G40" s="209"/>
    </row>
    <row r="41">
      <c r="A41" s="167"/>
      <c r="B41" s="167"/>
      <c r="C41" s="167"/>
      <c r="D41" s="230" t="s">
        <v>371</v>
      </c>
      <c r="F41" s="208"/>
      <c r="G41" s="209"/>
    </row>
    <row r="42">
      <c r="A42" s="231" t="s">
        <v>81</v>
      </c>
      <c r="B42" s="228">
        <v>0.1</v>
      </c>
      <c r="C42" s="229">
        <v>1.6E7</v>
      </c>
      <c r="D42" s="230" t="s">
        <v>374</v>
      </c>
      <c r="F42" s="208"/>
      <c r="G42" s="209"/>
    </row>
    <row r="43">
      <c r="A43" s="167"/>
      <c r="B43" s="167"/>
      <c r="C43" s="167"/>
      <c r="D43" s="230" t="s">
        <v>375</v>
      </c>
      <c r="F43" s="208"/>
      <c r="G43" s="209"/>
    </row>
    <row r="44" ht="26.25" customHeight="1">
      <c r="A44" s="232" t="s">
        <v>376</v>
      </c>
      <c r="B44" s="7"/>
      <c r="C44" s="7"/>
      <c r="D44" s="7"/>
      <c r="E44" s="7"/>
      <c r="F44" s="7"/>
      <c r="G44" s="8"/>
      <c r="H44" s="233"/>
      <c r="I44" s="233"/>
      <c r="J44" s="233"/>
      <c r="K44" s="233"/>
      <c r="L44" s="234"/>
      <c r="M44" s="234"/>
      <c r="N44" s="233"/>
      <c r="O44" s="233"/>
      <c r="P44" s="233"/>
      <c r="Q44" s="233"/>
      <c r="R44" s="233"/>
      <c r="S44" s="233"/>
      <c r="T44" s="235"/>
      <c r="U44" s="235"/>
      <c r="V44" s="233"/>
      <c r="W44" s="233"/>
      <c r="X44" s="233"/>
      <c r="Y44" s="236"/>
      <c r="Z44" s="236"/>
    </row>
    <row r="45" ht="18.75" customHeight="1">
      <c r="A45" s="237" t="s">
        <v>6</v>
      </c>
      <c r="B45" s="238" t="s">
        <v>377</v>
      </c>
      <c r="F45" s="208"/>
      <c r="G45" s="209"/>
    </row>
    <row r="46" ht="18.75" customHeight="1">
      <c r="A46" s="239" t="s">
        <v>5</v>
      </c>
      <c r="B46" s="211" t="s">
        <v>378</v>
      </c>
      <c r="F46" s="208"/>
      <c r="G46" s="209"/>
    </row>
    <row r="47">
      <c r="A47" s="239" t="s">
        <v>379</v>
      </c>
      <c r="B47" s="211" t="s">
        <v>380</v>
      </c>
      <c r="F47" s="208"/>
      <c r="G47" s="209"/>
    </row>
    <row r="48">
      <c r="A48" s="240" t="s">
        <v>381</v>
      </c>
      <c r="B48" s="211" t="s">
        <v>382</v>
      </c>
      <c r="F48" s="208"/>
      <c r="G48" s="209"/>
    </row>
    <row r="49" ht="18.75" customHeight="1">
      <c r="A49" s="241" t="s">
        <v>383</v>
      </c>
      <c r="B49" s="211" t="s">
        <v>384</v>
      </c>
      <c r="F49" s="208"/>
      <c r="G49" s="209"/>
    </row>
    <row r="50" ht="18.75" customHeight="1">
      <c r="A50" s="167"/>
      <c r="B50" s="211" t="s">
        <v>385</v>
      </c>
      <c r="F50" s="208"/>
      <c r="G50" s="209"/>
    </row>
    <row r="51" ht="18.75" customHeight="1">
      <c r="A51" s="242"/>
      <c r="F51" s="208"/>
      <c r="G51" s="209"/>
    </row>
    <row r="52" ht="26.25" customHeight="1">
      <c r="A52" s="232" t="s">
        <v>376</v>
      </c>
      <c r="B52" s="7"/>
      <c r="C52" s="7"/>
      <c r="D52" s="7"/>
      <c r="E52" s="7"/>
      <c r="F52" s="7"/>
      <c r="G52" s="8"/>
      <c r="H52" s="233"/>
      <c r="I52" s="233"/>
      <c r="J52" s="233"/>
      <c r="K52" s="233"/>
      <c r="L52" s="234"/>
      <c r="M52" s="234"/>
      <c r="N52" s="233"/>
      <c r="O52" s="233"/>
      <c r="P52" s="233"/>
      <c r="Q52" s="233"/>
      <c r="R52" s="233"/>
      <c r="S52" s="233"/>
      <c r="T52" s="235"/>
      <c r="U52" s="235"/>
      <c r="V52" s="233"/>
      <c r="W52" s="233"/>
      <c r="X52" s="233"/>
      <c r="Y52" s="236"/>
      <c r="Z52" s="236"/>
    </row>
    <row r="53" ht="18.75" customHeight="1">
      <c r="A53" s="209" t="s">
        <v>6</v>
      </c>
      <c r="B53" s="209" t="s">
        <v>377</v>
      </c>
      <c r="C53" s="243"/>
      <c r="F53" s="208"/>
      <c r="G53" s="209"/>
    </row>
    <row r="54" ht="18.75" customHeight="1">
      <c r="A54" s="208" t="s">
        <v>5</v>
      </c>
      <c r="B54" s="209" t="s">
        <v>386</v>
      </c>
      <c r="C54" s="243"/>
      <c r="F54" s="208"/>
      <c r="G54" s="209"/>
    </row>
    <row r="55" ht="18.75" customHeight="1">
      <c r="A55" s="208" t="s">
        <v>387</v>
      </c>
      <c r="B55" s="209" t="s">
        <v>388</v>
      </c>
      <c r="C55" s="243"/>
      <c r="F55" s="208"/>
      <c r="G55" s="209"/>
    </row>
    <row r="56">
      <c r="A56" s="208"/>
      <c r="B56" s="209"/>
      <c r="C56" s="243"/>
      <c r="F56" s="208"/>
      <c r="G56" s="209"/>
    </row>
    <row r="57">
      <c r="A57" s="244" t="s">
        <v>389</v>
      </c>
      <c r="B57" s="146"/>
      <c r="C57" s="146"/>
      <c r="D57" s="146"/>
      <c r="E57" s="147"/>
      <c r="F57" s="208"/>
      <c r="G57" s="209"/>
    </row>
    <row r="58">
      <c r="A58" s="245" t="s">
        <v>390</v>
      </c>
      <c r="B58" s="245" t="s">
        <v>391</v>
      </c>
      <c r="C58" s="245" t="s">
        <v>392</v>
      </c>
      <c r="D58" s="245" t="s">
        <v>393</v>
      </c>
      <c r="E58" s="245" t="s">
        <v>394</v>
      </c>
      <c r="F58" s="208"/>
      <c r="G58" s="209"/>
    </row>
    <row r="59" ht="257.25" customHeight="1">
      <c r="B59" s="243"/>
      <c r="C59" s="243"/>
      <c r="F59" s="208"/>
      <c r="G59" s="209"/>
    </row>
    <row r="60" ht="18.75" customHeight="1">
      <c r="B60" s="243"/>
      <c r="C60" s="243"/>
      <c r="F60" s="208"/>
      <c r="G60" s="209"/>
    </row>
    <row r="61" ht="18.75" customHeight="1">
      <c r="A61" s="243"/>
      <c r="B61" s="243"/>
      <c r="C61" s="243"/>
      <c r="F61" s="208"/>
      <c r="G61" s="209"/>
    </row>
    <row r="62" ht="26.25" customHeight="1">
      <c r="A62" s="232" t="s">
        <v>395</v>
      </c>
      <c r="B62" s="7"/>
      <c r="C62" s="7"/>
      <c r="D62" s="7"/>
      <c r="E62" s="7"/>
      <c r="F62" s="7"/>
      <c r="G62" s="8"/>
      <c r="H62" s="233"/>
      <c r="I62" s="233"/>
      <c r="J62" s="233"/>
      <c r="K62" s="233"/>
      <c r="L62" s="234"/>
      <c r="M62" s="234"/>
      <c r="N62" s="233"/>
      <c r="O62" s="233"/>
      <c r="P62" s="233"/>
      <c r="Q62" s="233"/>
      <c r="R62" s="233"/>
      <c r="S62" s="233"/>
      <c r="T62" s="235"/>
      <c r="U62" s="235"/>
      <c r="V62" s="233"/>
      <c r="W62" s="233"/>
      <c r="X62" s="233"/>
      <c r="Y62" s="236"/>
      <c r="Z62" s="236"/>
    </row>
    <row r="63" ht="18.75" customHeight="1">
      <c r="A63" s="246" t="s">
        <v>396</v>
      </c>
      <c r="B63" s="243"/>
      <c r="C63" s="243"/>
      <c r="F63" s="208"/>
      <c r="G63" s="209"/>
    </row>
    <row r="64" ht="18.75" customHeight="1">
      <c r="A64" s="219" t="s">
        <v>397</v>
      </c>
      <c r="B64" s="247" t="s">
        <v>398</v>
      </c>
      <c r="C64" s="243"/>
      <c r="F64" s="208"/>
      <c r="G64" s="209"/>
    </row>
    <row r="65">
      <c r="B65" s="247" t="s">
        <v>399</v>
      </c>
      <c r="C65" s="243"/>
      <c r="F65" s="208"/>
      <c r="G65" s="209"/>
    </row>
    <row r="66" ht="18.75" customHeight="1">
      <c r="B66" s="243"/>
      <c r="C66" s="243"/>
      <c r="F66" s="208"/>
      <c r="G66" s="209"/>
    </row>
    <row r="67" ht="18.75" customHeight="1">
      <c r="A67" s="243"/>
      <c r="B67" s="243"/>
      <c r="C67" s="243"/>
      <c r="F67" s="208"/>
      <c r="G67" s="209"/>
    </row>
    <row r="68" ht="26.25" customHeight="1">
      <c r="A68" s="232" t="s">
        <v>395</v>
      </c>
      <c r="B68" s="7"/>
      <c r="C68" s="7"/>
      <c r="D68" s="7"/>
      <c r="E68" s="7"/>
      <c r="F68" s="7"/>
      <c r="G68" s="8"/>
      <c r="H68" s="233"/>
      <c r="I68" s="233"/>
      <c r="J68" s="233"/>
      <c r="K68" s="233"/>
      <c r="L68" s="234"/>
      <c r="M68" s="234"/>
      <c r="N68" s="233"/>
      <c r="O68" s="233"/>
      <c r="P68" s="233"/>
      <c r="Q68" s="233"/>
      <c r="R68" s="233"/>
      <c r="S68" s="233"/>
      <c r="T68" s="235"/>
      <c r="U68" s="235"/>
      <c r="V68" s="233"/>
      <c r="W68" s="233"/>
      <c r="X68" s="233"/>
      <c r="Y68" s="236"/>
      <c r="Z68" s="236"/>
    </row>
    <row r="69">
      <c r="A69" s="248" t="s">
        <v>400</v>
      </c>
      <c r="B69" s="249" t="s">
        <v>401</v>
      </c>
      <c r="C69" s="248"/>
    </row>
    <row r="70">
      <c r="A70" s="250" t="s">
        <v>402</v>
      </c>
      <c r="B70" s="250"/>
      <c r="C70" s="250"/>
    </row>
    <row r="71">
      <c r="A71" s="250" t="s">
        <v>403</v>
      </c>
      <c r="B71" s="250" t="s">
        <v>404</v>
      </c>
      <c r="C71" s="251"/>
    </row>
    <row r="72">
      <c r="A72" s="250" t="s">
        <v>405</v>
      </c>
      <c r="B72" s="251"/>
      <c r="C72" s="251"/>
    </row>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sheetData>
  <mergeCells count="38">
    <mergeCell ref="A1:G1"/>
    <mergeCell ref="A2:A6"/>
    <mergeCell ref="B2:G2"/>
    <mergeCell ref="B4:G4"/>
    <mergeCell ref="B5:G5"/>
    <mergeCell ref="B6:G6"/>
    <mergeCell ref="A11:C11"/>
    <mergeCell ref="B26:C26"/>
    <mergeCell ref="B27:C27"/>
    <mergeCell ref="A19:C19"/>
    <mergeCell ref="A20:C20"/>
    <mergeCell ref="A21:C21"/>
    <mergeCell ref="A22:C22"/>
    <mergeCell ref="A24:C24"/>
    <mergeCell ref="B25:C25"/>
    <mergeCell ref="A27:A28"/>
    <mergeCell ref="B37:B39"/>
    <mergeCell ref="C37:C39"/>
    <mergeCell ref="A49:A50"/>
    <mergeCell ref="B28:C28"/>
    <mergeCell ref="B29:C29"/>
    <mergeCell ref="A32:D32"/>
    <mergeCell ref="A34:A36"/>
    <mergeCell ref="B34:B36"/>
    <mergeCell ref="C34:C36"/>
    <mergeCell ref="A37:A39"/>
    <mergeCell ref="A52:G52"/>
    <mergeCell ref="A57:E57"/>
    <mergeCell ref="A62:G62"/>
    <mergeCell ref="A64:A65"/>
    <mergeCell ref="A68:G68"/>
    <mergeCell ref="A40:A41"/>
    <mergeCell ref="B40:B41"/>
    <mergeCell ref="C40:C41"/>
    <mergeCell ref="A42:A43"/>
    <mergeCell ref="B42:B43"/>
    <mergeCell ref="C42:C43"/>
    <mergeCell ref="A44:G4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22.14"/>
    <col customWidth="1" min="3" max="3" width="12.71"/>
    <col customWidth="1" min="8" max="8" width="23.86"/>
  </cols>
  <sheetData>
    <row r="1" ht="39.0" customHeight="1">
      <c r="A1" s="252" t="s">
        <v>0</v>
      </c>
      <c r="B1" s="7"/>
      <c r="C1" s="7"/>
      <c r="D1" s="7"/>
      <c r="E1" s="7"/>
      <c r="F1" s="8"/>
      <c r="G1" s="253"/>
      <c r="H1" s="253"/>
      <c r="I1" s="253"/>
      <c r="J1" s="253"/>
      <c r="K1" s="253"/>
      <c r="L1" s="253"/>
      <c r="M1" s="253"/>
      <c r="N1" s="253"/>
      <c r="O1" s="253"/>
      <c r="P1" s="253"/>
      <c r="Q1" s="253"/>
      <c r="R1" s="253"/>
      <c r="S1" s="253"/>
      <c r="T1" s="253"/>
      <c r="U1" s="253"/>
      <c r="V1" s="253"/>
      <c r="W1" s="253"/>
      <c r="X1" s="253"/>
      <c r="Y1" s="253"/>
      <c r="Z1" s="253"/>
    </row>
    <row r="2">
      <c r="A2" s="254" t="s">
        <v>406</v>
      </c>
      <c r="B2" s="146"/>
      <c r="C2" s="146"/>
      <c r="D2" s="146"/>
      <c r="E2" s="146"/>
      <c r="F2" s="147"/>
      <c r="G2" s="143"/>
      <c r="H2" s="143"/>
      <c r="I2" s="143"/>
      <c r="J2" s="143"/>
      <c r="K2" s="143"/>
      <c r="L2" s="143"/>
      <c r="M2" s="143"/>
      <c r="N2" s="143"/>
      <c r="O2" s="143"/>
      <c r="P2" s="143"/>
      <c r="Q2" s="143"/>
      <c r="R2" s="143"/>
      <c r="S2" s="143"/>
      <c r="T2" s="143"/>
      <c r="U2" s="143"/>
      <c r="V2" s="143"/>
      <c r="W2" s="143"/>
      <c r="X2" s="143"/>
      <c r="Y2" s="143"/>
      <c r="Z2" s="143"/>
    </row>
    <row r="3">
      <c r="A3" s="202" t="s">
        <v>407</v>
      </c>
      <c r="B3" s="146"/>
      <c r="C3" s="146"/>
      <c r="D3" s="146"/>
      <c r="E3" s="146"/>
      <c r="F3" s="147"/>
      <c r="G3" s="143"/>
      <c r="H3" s="143"/>
      <c r="I3" s="143"/>
      <c r="J3" s="143"/>
      <c r="K3" s="143"/>
      <c r="L3" s="143"/>
      <c r="M3" s="143"/>
      <c r="N3" s="143"/>
      <c r="O3" s="143"/>
      <c r="P3" s="143"/>
      <c r="Q3" s="143"/>
      <c r="R3" s="143"/>
      <c r="S3" s="143"/>
      <c r="T3" s="143"/>
      <c r="U3" s="143"/>
      <c r="V3" s="143"/>
      <c r="W3" s="143"/>
      <c r="X3" s="143"/>
      <c r="Y3" s="143"/>
      <c r="Z3" s="143"/>
    </row>
    <row r="4">
      <c r="A4" s="202" t="s">
        <v>408</v>
      </c>
      <c r="B4" s="146"/>
      <c r="C4" s="146"/>
      <c r="D4" s="146"/>
      <c r="E4" s="146"/>
      <c r="F4" s="147"/>
      <c r="G4" s="143"/>
      <c r="H4" s="143"/>
      <c r="I4" s="143"/>
      <c r="J4" s="143"/>
      <c r="K4" s="143"/>
      <c r="L4" s="143"/>
      <c r="M4" s="143"/>
      <c r="N4" s="143"/>
      <c r="O4" s="143"/>
      <c r="P4" s="143"/>
      <c r="Q4" s="143"/>
      <c r="R4" s="143"/>
      <c r="S4" s="143"/>
      <c r="T4" s="143"/>
      <c r="U4" s="143"/>
      <c r="V4" s="143"/>
      <c r="W4" s="143"/>
      <c r="X4" s="143"/>
      <c r="Y4" s="143"/>
      <c r="Z4" s="143"/>
    </row>
    <row r="5">
      <c r="A5" s="143"/>
      <c r="B5" s="150"/>
      <c r="C5" s="150"/>
      <c r="D5" s="150"/>
      <c r="E5" s="150"/>
      <c r="F5" s="150"/>
      <c r="G5" s="143"/>
      <c r="H5" s="143"/>
      <c r="I5" s="143"/>
      <c r="J5" s="143"/>
      <c r="K5" s="143"/>
      <c r="L5" s="143"/>
      <c r="M5" s="143"/>
      <c r="N5" s="143"/>
      <c r="O5" s="143"/>
      <c r="P5" s="143"/>
      <c r="Q5" s="143"/>
      <c r="R5" s="143"/>
      <c r="S5" s="143"/>
      <c r="T5" s="143"/>
      <c r="U5" s="143"/>
      <c r="V5" s="143"/>
      <c r="W5" s="143"/>
      <c r="X5" s="143"/>
      <c r="Y5" s="143"/>
      <c r="Z5" s="143"/>
    </row>
    <row r="6">
      <c r="A6" s="12" t="s">
        <v>409</v>
      </c>
      <c r="B6" s="7"/>
      <c r="C6" s="7"/>
      <c r="D6" s="7"/>
      <c r="E6" s="7"/>
      <c r="F6" s="8"/>
      <c r="G6" s="143"/>
      <c r="H6" s="143"/>
      <c r="I6" s="143"/>
      <c r="J6" s="143"/>
      <c r="K6" s="143"/>
      <c r="L6" s="143"/>
      <c r="M6" s="143"/>
      <c r="N6" s="143"/>
      <c r="O6" s="143"/>
      <c r="P6" s="143"/>
      <c r="Q6" s="143"/>
      <c r="R6" s="143"/>
      <c r="S6" s="143"/>
      <c r="T6" s="143"/>
      <c r="U6" s="143"/>
      <c r="V6" s="143"/>
      <c r="W6" s="143"/>
      <c r="X6" s="143"/>
      <c r="Y6" s="143"/>
      <c r="Z6" s="143"/>
    </row>
    <row r="7">
      <c r="A7" s="143"/>
      <c r="B7" s="255" t="s">
        <v>410</v>
      </c>
      <c r="C7" s="256" t="s">
        <v>411</v>
      </c>
      <c r="D7" s="255" t="s">
        <v>412</v>
      </c>
      <c r="E7" s="255" t="s">
        <v>413</v>
      </c>
      <c r="F7" s="255" t="s">
        <v>233</v>
      </c>
      <c r="G7" s="143"/>
      <c r="H7" s="143"/>
      <c r="I7" s="143"/>
      <c r="J7" s="143"/>
      <c r="K7" s="143"/>
      <c r="L7" s="143"/>
      <c r="M7" s="143"/>
      <c r="N7" s="143"/>
      <c r="O7" s="143"/>
      <c r="P7" s="143"/>
      <c r="Q7" s="143"/>
      <c r="R7" s="143"/>
      <c r="S7" s="143"/>
      <c r="T7" s="143"/>
      <c r="U7" s="143"/>
      <c r="V7" s="143"/>
      <c r="W7" s="143"/>
      <c r="X7" s="143"/>
      <c r="Y7" s="143"/>
      <c r="Z7" s="143"/>
    </row>
    <row r="8">
      <c r="A8" s="143"/>
      <c r="B8" s="201" t="s">
        <v>414</v>
      </c>
      <c r="C8" s="257">
        <v>5.0</v>
      </c>
      <c r="D8" s="258">
        <v>4000000.0</v>
      </c>
      <c r="E8" s="259">
        <f t="shared" ref="E8:E10" si="1">D8*C8*0.08</f>
        <v>1600000</v>
      </c>
      <c r="F8" s="259">
        <f t="shared" ref="F8:F10" si="2">C8*D8+E8</f>
        <v>21600000</v>
      </c>
      <c r="G8" s="143"/>
      <c r="H8" s="143"/>
      <c r="I8" s="143"/>
      <c r="J8" s="143"/>
      <c r="K8" s="143"/>
      <c r="L8" s="143"/>
      <c r="M8" s="143"/>
      <c r="N8" s="143"/>
      <c r="O8" s="143"/>
      <c r="P8" s="143"/>
      <c r="Q8" s="143"/>
      <c r="R8" s="143"/>
      <c r="S8" s="143"/>
      <c r="T8" s="143"/>
      <c r="U8" s="143"/>
      <c r="V8" s="143"/>
      <c r="W8" s="143"/>
      <c r="X8" s="143"/>
      <c r="Y8" s="143"/>
      <c r="Z8" s="143"/>
    </row>
    <row r="9">
      <c r="A9" s="143"/>
      <c r="B9" s="201" t="s">
        <v>415</v>
      </c>
      <c r="C9" s="257">
        <v>1.0</v>
      </c>
      <c r="D9" s="258">
        <v>8000000.0</v>
      </c>
      <c r="E9" s="259">
        <f t="shared" si="1"/>
        <v>640000</v>
      </c>
      <c r="F9" s="259">
        <f t="shared" si="2"/>
        <v>8640000</v>
      </c>
      <c r="G9" s="143"/>
      <c r="H9" s="143"/>
      <c r="I9" s="143"/>
      <c r="J9" s="143"/>
      <c r="K9" s="143"/>
      <c r="L9" s="143"/>
      <c r="M9" s="143"/>
      <c r="N9" s="143"/>
      <c r="O9" s="143"/>
      <c r="P9" s="143"/>
      <c r="Q9" s="143"/>
      <c r="R9" s="143"/>
      <c r="S9" s="143"/>
      <c r="T9" s="143"/>
      <c r="U9" s="143"/>
      <c r="V9" s="143"/>
      <c r="W9" s="143"/>
      <c r="X9" s="143"/>
      <c r="Y9" s="143"/>
      <c r="Z9" s="143"/>
    </row>
    <row r="10">
      <c r="A10" s="143"/>
      <c r="B10" s="260" t="s">
        <v>416</v>
      </c>
      <c r="C10" s="257">
        <v>1.0</v>
      </c>
      <c r="D10" s="258">
        <v>3.0E7</v>
      </c>
      <c r="E10" s="259">
        <f t="shared" si="1"/>
        <v>2400000</v>
      </c>
      <c r="F10" s="259">
        <f t="shared" si="2"/>
        <v>32400000</v>
      </c>
      <c r="G10" s="143"/>
      <c r="H10" s="143"/>
      <c r="I10" s="143"/>
      <c r="J10" s="143"/>
      <c r="K10" s="143"/>
      <c r="L10" s="143"/>
      <c r="M10" s="143"/>
      <c r="N10" s="143"/>
      <c r="O10" s="143"/>
      <c r="P10" s="143"/>
      <c r="Q10" s="143"/>
      <c r="R10" s="143"/>
      <c r="S10" s="143"/>
      <c r="T10" s="143"/>
      <c r="U10" s="143"/>
      <c r="V10" s="143"/>
      <c r="W10" s="143"/>
      <c r="X10" s="143"/>
      <c r="Y10" s="143"/>
      <c r="Z10" s="143"/>
    </row>
    <row r="11">
      <c r="A11" s="143"/>
      <c r="B11" s="201" t="s">
        <v>417</v>
      </c>
      <c r="C11" s="201"/>
      <c r="D11" s="258">
        <v>6000000.0</v>
      </c>
      <c r="E11" s="201">
        <v>0.0</v>
      </c>
      <c r="F11" s="259">
        <f>D112</f>
        <v>6000000</v>
      </c>
      <c r="G11" s="143"/>
      <c r="H11" s="143"/>
      <c r="I11" s="143"/>
      <c r="J11" s="143"/>
      <c r="K11" s="143"/>
      <c r="L11" s="143"/>
      <c r="M11" s="143"/>
      <c r="N11" s="143"/>
      <c r="O11" s="143"/>
      <c r="P11" s="143"/>
      <c r="Q11" s="143"/>
      <c r="R11" s="143"/>
      <c r="S11" s="143"/>
      <c r="T11" s="143"/>
      <c r="U11" s="143"/>
      <c r="V11" s="143"/>
      <c r="W11" s="143"/>
      <c r="X11" s="143"/>
      <c r="Y11" s="143"/>
      <c r="Z11" s="143"/>
    </row>
    <row r="12">
      <c r="A12" s="143"/>
      <c r="B12" s="202" t="s">
        <v>418</v>
      </c>
      <c r="C12" s="146"/>
      <c r="D12" s="146"/>
      <c r="E12" s="147"/>
      <c r="F12" s="259">
        <f>sum(F8:F11)</f>
        <v>68640000</v>
      </c>
      <c r="G12" s="143"/>
      <c r="H12" s="143"/>
      <c r="I12" s="143"/>
      <c r="J12" s="143"/>
      <c r="K12" s="143"/>
      <c r="L12" s="143"/>
      <c r="M12" s="143"/>
      <c r="N12" s="143"/>
      <c r="O12" s="143"/>
      <c r="P12" s="143"/>
      <c r="Q12" s="143"/>
      <c r="R12" s="143"/>
      <c r="S12" s="143"/>
      <c r="T12" s="143"/>
      <c r="U12" s="143"/>
      <c r="V12" s="143"/>
      <c r="W12" s="143"/>
      <c r="X12" s="143"/>
      <c r="Y12" s="143"/>
      <c r="Z12" s="143"/>
    </row>
    <row r="13">
      <c r="A13" s="143"/>
      <c r="B13" s="202" t="s">
        <v>419</v>
      </c>
      <c r="C13" s="146"/>
      <c r="D13" s="146"/>
      <c r="E13" s="147"/>
      <c r="F13" s="258">
        <f>F12*3</f>
        <v>205920000</v>
      </c>
      <c r="G13" s="143"/>
      <c r="H13" s="143"/>
      <c r="I13" s="143"/>
      <c r="J13" s="143"/>
      <c r="K13" s="143"/>
      <c r="L13" s="143"/>
      <c r="M13" s="143"/>
      <c r="N13" s="143"/>
      <c r="O13" s="143"/>
      <c r="P13" s="143"/>
      <c r="Q13" s="143"/>
      <c r="R13" s="143"/>
      <c r="S13" s="143"/>
      <c r="T13" s="143"/>
      <c r="U13" s="143"/>
      <c r="V13" s="143"/>
      <c r="W13" s="143"/>
      <c r="X13" s="143"/>
      <c r="Y13" s="143"/>
      <c r="Z13" s="143"/>
    </row>
    <row r="14">
      <c r="A14" s="143"/>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row>
    <row r="15">
      <c r="A15" s="143"/>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row>
    <row r="16">
      <c r="A16" s="12" t="s">
        <v>14</v>
      </c>
      <c r="B16" s="7"/>
      <c r="C16" s="7"/>
      <c r="D16" s="7"/>
      <c r="E16" s="7"/>
      <c r="F16" s="8"/>
      <c r="G16" s="143"/>
      <c r="H16" s="143"/>
      <c r="I16" s="143"/>
      <c r="J16" s="143"/>
      <c r="K16" s="143"/>
      <c r="L16" s="143"/>
      <c r="M16" s="143"/>
      <c r="N16" s="143"/>
      <c r="O16" s="143"/>
      <c r="P16" s="143"/>
      <c r="Q16" s="143"/>
      <c r="R16" s="143"/>
      <c r="S16" s="143"/>
      <c r="T16" s="143"/>
      <c r="U16" s="143"/>
      <c r="V16" s="143"/>
      <c r="W16" s="143"/>
      <c r="X16" s="143"/>
      <c r="Y16" s="143"/>
      <c r="Z16" s="143"/>
    </row>
    <row r="17">
      <c r="A17" s="143"/>
      <c r="B17" s="261"/>
      <c r="C17" s="261"/>
      <c r="D17" s="143"/>
      <c r="E17" s="143"/>
      <c r="F17" s="143"/>
      <c r="G17" s="143"/>
      <c r="H17" s="143"/>
      <c r="I17" s="143"/>
      <c r="J17" s="143"/>
      <c r="K17" s="143"/>
      <c r="L17" s="143"/>
      <c r="M17" s="143"/>
      <c r="N17" s="143"/>
      <c r="O17" s="143"/>
      <c r="P17" s="143"/>
      <c r="Q17" s="143"/>
      <c r="R17" s="143"/>
      <c r="S17" s="143"/>
      <c r="T17" s="143"/>
      <c r="U17" s="143"/>
      <c r="V17" s="143"/>
      <c r="W17" s="143"/>
      <c r="X17" s="143"/>
      <c r="Y17" s="143"/>
      <c r="Z17" s="143"/>
    </row>
    <row r="18">
      <c r="A18" s="143"/>
      <c r="B18" s="262" t="s">
        <v>420</v>
      </c>
      <c r="C18" s="146"/>
      <c r="D18" s="146"/>
      <c r="E18" s="147"/>
      <c r="F18" s="262" t="s">
        <v>421</v>
      </c>
      <c r="G18" s="146"/>
      <c r="H18" s="146"/>
      <c r="I18" s="147"/>
      <c r="J18" s="262" t="s">
        <v>422</v>
      </c>
      <c r="K18" s="146"/>
      <c r="L18" s="146"/>
      <c r="M18" s="147"/>
      <c r="N18" s="143"/>
      <c r="O18" s="143"/>
      <c r="P18" s="143"/>
      <c r="Q18" s="143"/>
      <c r="R18" s="143"/>
      <c r="S18" s="143"/>
      <c r="T18" s="143"/>
      <c r="U18" s="143"/>
      <c r="V18" s="143"/>
      <c r="W18" s="143"/>
      <c r="X18" s="143"/>
      <c r="Y18" s="143"/>
      <c r="Z18" s="143"/>
    </row>
    <row r="19">
      <c r="A19" s="143"/>
      <c r="B19" s="263" t="s">
        <v>423</v>
      </c>
      <c r="C19" s="263" t="s">
        <v>424</v>
      </c>
      <c r="D19" s="263" t="s">
        <v>425</v>
      </c>
      <c r="E19" s="263" t="s">
        <v>426</v>
      </c>
      <c r="F19" s="263" t="s">
        <v>423</v>
      </c>
      <c r="G19" s="263" t="s">
        <v>424</v>
      </c>
      <c r="H19" s="263" t="s">
        <v>425</v>
      </c>
      <c r="I19" s="263" t="s">
        <v>426</v>
      </c>
      <c r="J19" s="263" t="s">
        <v>423</v>
      </c>
      <c r="K19" s="263" t="s">
        <v>424</v>
      </c>
      <c r="L19" s="263" t="s">
        <v>425</v>
      </c>
      <c r="M19" s="263" t="s">
        <v>426</v>
      </c>
      <c r="N19" s="263" t="s">
        <v>423</v>
      </c>
      <c r="O19" s="143"/>
      <c r="P19" s="143"/>
      <c r="Q19" s="143"/>
      <c r="R19" s="143"/>
      <c r="S19" s="143"/>
      <c r="T19" s="143"/>
      <c r="U19" s="143"/>
      <c r="V19" s="143"/>
      <c r="W19" s="143"/>
      <c r="X19" s="143"/>
      <c r="Y19" s="143"/>
      <c r="Z19" s="143"/>
    </row>
    <row r="20" ht="69.0" customHeight="1">
      <c r="A20" s="143"/>
      <c r="B20" s="264" t="s">
        <v>427</v>
      </c>
      <c r="C20" s="264" t="s">
        <v>428</v>
      </c>
      <c r="D20" s="264" t="s">
        <v>429</v>
      </c>
      <c r="E20" s="264" t="s">
        <v>429</v>
      </c>
      <c r="F20" s="264" t="s">
        <v>430</v>
      </c>
      <c r="G20" s="264" t="s">
        <v>429</v>
      </c>
      <c r="H20" s="264" t="s">
        <v>429</v>
      </c>
      <c r="I20" s="264" t="s">
        <v>431</v>
      </c>
      <c r="J20" s="264" t="s">
        <v>430</v>
      </c>
      <c r="K20" s="264" t="s">
        <v>429</v>
      </c>
      <c r="L20" s="264" t="s">
        <v>429</v>
      </c>
      <c r="M20" s="264" t="s">
        <v>431</v>
      </c>
      <c r="N20" s="264" t="s">
        <v>432</v>
      </c>
      <c r="O20" s="143"/>
      <c r="P20" s="143"/>
      <c r="Q20" s="143"/>
      <c r="R20" s="143"/>
      <c r="S20" s="143"/>
      <c r="T20" s="143"/>
      <c r="U20" s="143"/>
      <c r="V20" s="143"/>
      <c r="W20" s="143"/>
      <c r="X20" s="143"/>
      <c r="Y20" s="143"/>
      <c r="Z20" s="143"/>
    </row>
    <row r="21">
      <c r="A21" s="143"/>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row>
    <row r="22">
      <c r="A22" s="265" t="s">
        <v>433</v>
      </c>
      <c r="B22" s="7"/>
      <c r="C22" s="7"/>
      <c r="D22" s="7"/>
      <c r="E22" s="7"/>
      <c r="F22" s="7"/>
      <c r="G22" s="8"/>
      <c r="H22" s="266"/>
      <c r="I22" s="266"/>
      <c r="J22" s="266"/>
      <c r="K22" s="266"/>
      <c r="L22" s="266"/>
      <c r="M22" s="266"/>
      <c r="N22" s="266"/>
      <c r="O22" s="266"/>
      <c r="P22" s="266"/>
      <c r="Q22" s="266"/>
      <c r="R22" s="266"/>
      <c r="S22" s="266"/>
      <c r="T22" s="266"/>
      <c r="U22" s="266"/>
      <c r="V22" s="266"/>
      <c r="W22" s="266"/>
      <c r="X22" s="266"/>
      <c r="Y22" s="266"/>
      <c r="Z22" s="266"/>
    </row>
    <row r="23" ht="26.25" customHeight="1">
      <c r="A23" s="267" t="s">
        <v>434</v>
      </c>
      <c r="B23" s="7"/>
      <c r="C23" s="7"/>
      <c r="D23" s="7"/>
      <c r="E23" s="7"/>
      <c r="F23" s="7"/>
      <c r="G23" s="8"/>
      <c r="H23" s="268"/>
      <c r="I23" s="268"/>
      <c r="J23" s="268"/>
      <c r="K23" s="268"/>
      <c r="L23" s="269"/>
      <c r="M23" s="269"/>
      <c r="N23" s="268"/>
      <c r="O23" s="268"/>
      <c r="P23" s="268"/>
      <c r="Q23" s="268"/>
      <c r="R23" s="268"/>
      <c r="S23" s="268"/>
      <c r="T23" s="270"/>
      <c r="U23" s="270"/>
      <c r="V23" s="268"/>
      <c r="W23" s="268"/>
      <c r="X23" s="268"/>
      <c r="Y23" s="271"/>
      <c r="Z23" s="271"/>
    </row>
    <row r="24">
      <c r="A24" s="268"/>
      <c r="B24" s="272" t="s">
        <v>173</v>
      </c>
      <c r="H24" s="268"/>
      <c r="I24" s="268"/>
      <c r="J24" s="268"/>
      <c r="K24" s="268"/>
      <c r="L24" s="269"/>
      <c r="M24" s="269"/>
      <c r="N24" s="268"/>
      <c r="O24" s="268"/>
      <c r="P24" s="268"/>
      <c r="Q24" s="268"/>
      <c r="R24" s="268"/>
      <c r="S24" s="268"/>
      <c r="T24" s="270"/>
      <c r="U24" s="270"/>
      <c r="V24" s="268"/>
      <c r="W24" s="268"/>
      <c r="X24" s="268"/>
      <c r="Y24" s="271"/>
      <c r="Z24" s="271"/>
    </row>
    <row r="25" ht="29.25" customHeight="1">
      <c r="A25" s="268"/>
      <c r="B25" s="273" t="s">
        <v>435</v>
      </c>
      <c r="C25" s="146"/>
      <c r="D25" s="146"/>
      <c r="E25" s="146"/>
      <c r="F25" s="146"/>
      <c r="G25" s="147"/>
      <c r="H25" s="268"/>
      <c r="I25" s="268"/>
      <c r="J25" s="268"/>
      <c r="K25" s="268"/>
      <c r="L25" s="269"/>
      <c r="M25" s="269"/>
      <c r="N25" s="268"/>
      <c r="O25" s="268"/>
      <c r="P25" s="268"/>
      <c r="Q25" s="268"/>
      <c r="R25" s="268"/>
      <c r="S25" s="268"/>
      <c r="T25" s="270"/>
      <c r="U25" s="270"/>
      <c r="V25" s="268"/>
      <c r="W25" s="268"/>
      <c r="X25" s="268"/>
      <c r="Y25" s="271"/>
      <c r="Z25" s="271"/>
    </row>
    <row r="26">
      <c r="A26" s="268"/>
      <c r="B26" s="272" t="s">
        <v>436</v>
      </c>
      <c r="H26" s="268"/>
      <c r="I26" s="268"/>
      <c r="J26" s="268"/>
      <c r="K26" s="268"/>
      <c r="L26" s="269"/>
      <c r="M26" s="269"/>
      <c r="N26" s="268"/>
      <c r="O26" s="268"/>
      <c r="P26" s="268"/>
      <c r="Q26" s="268"/>
      <c r="R26" s="268"/>
      <c r="S26" s="268"/>
      <c r="T26" s="270"/>
      <c r="U26" s="270"/>
      <c r="V26" s="268"/>
      <c r="W26" s="268"/>
      <c r="X26" s="268"/>
      <c r="Y26" s="271"/>
      <c r="Z26" s="271"/>
    </row>
    <row r="27" ht="30.75" customHeight="1">
      <c r="A27" s="268"/>
      <c r="B27" s="274" t="s">
        <v>437</v>
      </c>
      <c r="C27" s="146"/>
      <c r="D27" s="146"/>
      <c r="E27" s="146"/>
      <c r="F27" s="146"/>
      <c r="G27" s="147"/>
      <c r="H27" s="268"/>
      <c r="I27" s="268"/>
      <c r="J27" s="268"/>
      <c r="K27" s="268"/>
      <c r="L27" s="269"/>
      <c r="M27" s="269"/>
      <c r="N27" s="268"/>
      <c r="O27" s="268"/>
      <c r="P27" s="268"/>
      <c r="Q27" s="268"/>
      <c r="R27" s="268"/>
      <c r="S27" s="268"/>
      <c r="T27" s="270"/>
      <c r="U27" s="270"/>
      <c r="V27" s="268"/>
      <c r="W27" s="268"/>
      <c r="X27" s="268"/>
      <c r="Y27" s="271"/>
      <c r="Z27" s="271"/>
    </row>
    <row r="28" ht="24.0" customHeight="1">
      <c r="A28" s="268"/>
      <c r="B28" s="274" t="s">
        <v>438</v>
      </c>
      <c r="C28" s="146"/>
      <c r="D28" s="146"/>
      <c r="E28" s="146"/>
      <c r="F28" s="146"/>
      <c r="G28" s="147"/>
      <c r="H28" s="268"/>
      <c r="I28" s="268"/>
      <c r="J28" s="268"/>
      <c r="K28" s="268"/>
      <c r="L28" s="269"/>
      <c r="M28" s="269"/>
      <c r="N28" s="268"/>
      <c r="O28" s="268"/>
      <c r="P28" s="268"/>
      <c r="Q28" s="268"/>
      <c r="R28" s="268"/>
      <c r="S28" s="268"/>
      <c r="T28" s="270"/>
      <c r="U28" s="270"/>
      <c r="V28" s="268"/>
      <c r="W28" s="268"/>
      <c r="X28" s="268"/>
      <c r="Y28" s="271"/>
      <c r="Z28" s="271"/>
    </row>
    <row r="29">
      <c r="A29" s="268"/>
      <c r="B29" s="268"/>
      <c r="C29" s="268"/>
      <c r="D29" s="268"/>
      <c r="E29" s="268"/>
      <c r="F29" s="268"/>
      <c r="G29" s="268"/>
      <c r="H29" s="268"/>
      <c r="I29" s="268"/>
      <c r="J29" s="268"/>
      <c r="K29" s="268"/>
      <c r="L29" s="269"/>
      <c r="M29" s="269"/>
      <c r="N29" s="268"/>
      <c r="O29" s="268"/>
      <c r="P29" s="268"/>
      <c r="Q29" s="268"/>
      <c r="R29" s="268"/>
      <c r="S29" s="268"/>
      <c r="T29" s="270"/>
      <c r="U29" s="270"/>
      <c r="V29" s="268"/>
      <c r="W29" s="268"/>
      <c r="X29" s="268"/>
      <c r="Y29" s="271"/>
      <c r="Z29" s="271"/>
    </row>
    <row r="30" ht="24.75" customHeight="1">
      <c r="A30" s="268"/>
      <c r="B30" s="275" t="s">
        <v>439</v>
      </c>
      <c r="E30" s="268"/>
      <c r="F30" s="268"/>
      <c r="G30" s="268"/>
      <c r="H30" s="268"/>
      <c r="I30" s="268"/>
      <c r="J30" s="268"/>
      <c r="K30" s="268"/>
      <c r="L30" s="269"/>
      <c r="M30" s="269"/>
      <c r="N30" s="268"/>
      <c r="O30" s="268"/>
      <c r="P30" s="268"/>
      <c r="Q30" s="268"/>
      <c r="R30" s="268"/>
      <c r="S30" s="268"/>
      <c r="T30" s="270"/>
      <c r="U30" s="270"/>
      <c r="V30" s="268"/>
      <c r="W30" s="268"/>
      <c r="X30" s="268"/>
      <c r="Y30" s="271"/>
      <c r="Z30" s="271"/>
    </row>
    <row r="31">
      <c r="A31" s="268"/>
      <c r="B31" s="276" t="s">
        <v>440</v>
      </c>
      <c r="C31" s="276" t="s">
        <v>441</v>
      </c>
      <c r="D31" s="276" t="s">
        <v>442</v>
      </c>
      <c r="E31" s="268"/>
      <c r="F31" s="268"/>
      <c r="G31" s="268"/>
      <c r="H31" s="268"/>
      <c r="I31" s="268"/>
      <c r="J31" s="268"/>
      <c r="K31" s="268"/>
      <c r="L31" s="269"/>
      <c r="M31" s="269"/>
      <c r="N31" s="268"/>
      <c r="O31" s="268"/>
      <c r="P31" s="268"/>
      <c r="Q31" s="268"/>
      <c r="R31" s="268"/>
      <c r="S31" s="268"/>
      <c r="T31" s="270"/>
      <c r="U31" s="270"/>
      <c r="V31" s="268"/>
      <c r="W31" s="268"/>
      <c r="X31" s="268"/>
      <c r="Y31" s="271"/>
      <c r="Z31" s="271"/>
    </row>
    <row r="32">
      <c r="A32" s="268"/>
      <c r="B32" s="277">
        <f>SUm(M36:M40)*4*3</f>
        <v>2187.708</v>
      </c>
      <c r="C32" s="277">
        <f>SUm(L36:L40)*4*3</f>
        <v>57048</v>
      </c>
      <c r="D32" s="277">
        <f>SUm(K36:K40)*4*3</f>
        <v>7440</v>
      </c>
      <c r="E32" s="268"/>
      <c r="F32" s="268"/>
      <c r="G32" s="268"/>
      <c r="H32" s="268"/>
      <c r="I32" s="268"/>
      <c r="J32" s="268"/>
      <c r="K32" s="268"/>
      <c r="L32" s="269"/>
      <c r="M32" s="269"/>
      <c r="N32" s="268"/>
      <c r="O32" s="268"/>
      <c r="P32" s="268"/>
      <c r="Q32" s="268"/>
      <c r="R32" s="268"/>
      <c r="S32" s="268"/>
      <c r="T32" s="270"/>
      <c r="U32" s="270"/>
      <c r="V32" s="268"/>
      <c r="W32" s="268"/>
      <c r="X32" s="268"/>
      <c r="Y32" s="271"/>
      <c r="Z32" s="271"/>
    </row>
    <row r="33">
      <c r="A33" s="268"/>
      <c r="B33" s="268"/>
      <c r="C33" s="268"/>
      <c r="D33" s="268"/>
      <c r="E33" s="268"/>
      <c r="F33" s="268"/>
      <c r="G33" s="268"/>
      <c r="H33" s="268"/>
      <c r="I33" s="268"/>
      <c r="J33" s="268"/>
      <c r="K33" s="268"/>
      <c r="L33" s="269"/>
      <c r="M33" s="269"/>
      <c r="N33" s="268"/>
      <c r="O33" s="268"/>
      <c r="P33" s="268"/>
      <c r="Q33" s="268"/>
      <c r="R33" s="268"/>
      <c r="S33" s="268"/>
      <c r="T33" s="270"/>
      <c r="U33" s="270"/>
      <c r="V33" s="268"/>
      <c r="W33" s="268"/>
      <c r="X33" s="268"/>
      <c r="Y33" s="271"/>
      <c r="Z33" s="271"/>
    </row>
    <row r="34">
      <c r="A34" s="268"/>
      <c r="B34" s="268"/>
      <c r="C34" s="268"/>
      <c r="D34" s="268"/>
      <c r="E34" s="268"/>
      <c r="F34" s="268"/>
      <c r="G34" s="268"/>
      <c r="H34" s="268"/>
      <c r="I34" s="268"/>
      <c r="J34" s="268"/>
      <c r="K34" s="268"/>
      <c r="L34" s="269"/>
      <c r="M34" s="269"/>
      <c r="N34" s="268"/>
      <c r="O34" s="268"/>
      <c r="P34" s="268"/>
      <c r="Q34" s="268"/>
      <c r="R34" s="268"/>
      <c r="S34" s="268"/>
      <c r="T34" s="270"/>
      <c r="U34" s="270"/>
      <c r="V34" s="268"/>
      <c r="W34" s="268"/>
      <c r="X34" s="268"/>
      <c r="Y34" s="271"/>
      <c r="Z34" s="271"/>
    </row>
    <row r="35">
      <c r="A35" s="278" t="s">
        <v>443</v>
      </c>
      <c r="B35" s="279" t="s">
        <v>444</v>
      </c>
      <c r="C35" s="279" t="s">
        <v>445</v>
      </c>
      <c r="D35" s="279" t="s">
        <v>446</v>
      </c>
      <c r="E35" s="279" t="s">
        <v>447</v>
      </c>
      <c r="F35" s="279" t="s">
        <v>448</v>
      </c>
      <c r="G35" s="279" t="s">
        <v>449</v>
      </c>
      <c r="H35" s="279" t="s">
        <v>450</v>
      </c>
      <c r="I35" s="279" t="s">
        <v>451</v>
      </c>
      <c r="J35" s="279" t="s">
        <v>452</v>
      </c>
      <c r="K35" s="279" t="s">
        <v>453</v>
      </c>
      <c r="L35" s="280" t="s">
        <v>454</v>
      </c>
      <c r="M35" s="280" t="s">
        <v>455</v>
      </c>
      <c r="N35" s="279" t="s">
        <v>456</v>
      </c>
      <c r="O35" s="279" t="s">
        <v>457</v>
      </c>
      <c r="P35" s="279" t="s">
        <v>458</v>
      </c>
      <c r="Q35" s="279" t="s">
        <v>459</v>
      </c>
      <c r="R35" s="279" t="s">
        <v>460</v>
      </c>
      <c r="S35" s="279" t="s">
        <v>461</v>
      </c>
      <c r="T35" s="281" t="s">
        <v>462</v>
      </c>
      <c r="U35" s="281" t="s">
        <v>463</v>
      </c>
      <c r="V35" s="279" t="s">
        <v>464</v>
      </c>
      <c r="W35" s="282" t="s">
        <v>465</v>
      </c>
      <c r="X35" s="278" t="s">
        <v>466</v>
      </c>
      <c r="Y35" s="143"/>
      <c r="Z35" s="143"/>
    </row>
    <row r="36">
      <c r="A36" s="283">
        <v>38.0</v>
      </c>
      <c r="B36" s="284" t="s">
        <v>467</v>
      </c>
      <c r="C36" s="285" t="s">
        <v>468</v>
      </c>
      <c r="D36" s="286" t="s">
        <v>469</v>
      </c>
      <c r="E36" s="287" t="s">
        <v>470</v>
      </c>
      <c r="F36" s="287" t="s">
        <v>471</v>
      </c>
      <c r="G36" s="284">
        <v>7.0</v>
      </c>
      <c r="H36" s="284">
        <v>32.0</v>
      </c>
      <c r="I36" s="284">
        <v>447.0</v>
      </c>
      <c r="J36" s="284">
        <v>1341.0</v>
      </c>
      <c r="K36" s="284">
        <v>201.0</v>
      </c>
      <c r="L36" s="284">
        <v>1542.0</v>
      </c>
      <c r="M36" s="288">
        <v>59.138</v>
      </c>
      <c r="N36" s="284">
        <v>4.0</v>
      </c>
      <c r="O36" s="284">
        <v>0.0</v>
      </c>
      <c r="P36" s="284">
        <v>4.0</v>
      </c>
      <c r="Q36" s="284">
        <v>0.0</v>
      </c>
      <c r="R36" s="284">
        <v>12.0</v>
      </c>
      <c r="S36" s="284">
        <v>0.0</v>
      </c>
      <c r="T36" s="284">
        <v>16.0</v>
      </c>
      <c r="U36" s="284" t="s">
        <v>472</v>
      </c>
      <c r="V36" s="287" t="s">
        <v>473</v>
      </c>
      <c r="W36" s="289" t="s">
        <v>474</v>
      </c>
      <c r="X36" s="290"/>
      <c r="Y36" s="143"/>
      <c r="Z36" s="143"/>
    </row>
    <row r="37">
      <c r="A37" s="283">
        <v>180.0</v>
      </c>
      <c r="B37" s="284" t="s">
        <v>467</v>
      </c>
      <c r="C37" s="291" t="s">
        <v>475</v>
      </c>
      <c r="D37" s="286" t="s">
        <v>476</v>
      </c>
      <c r="E37" s="287" t="s">
        <v>477</v>
      </c>
      <c r="F37" s="287" t="s">
        <v>471</v>
      </c>
      <c r="G37" s="284">
        <v>2.0</v>
      </c>
      <c r="H37" s="284">
        <v>15.0</v>
      </c>
      <c r="I37" s="284">
        <v>309.0</v>
      </c>
      <c r="J37" s="284">
        <v>927.0</v>
      </c>
      <c r="K37" s="284">
        <v>139.0</v>
      </c>
      <c r="L37" s="284">
        <v>1066.0</v>
      </c>
      <c r="M37" s="288">
        <v>40.881</v>
      </c>
      <c r="N37" s="284">
        <v>3.0</v>
      </c>
      <c r="O37" s="284">
        <v>3.0</v>
      </c>
      <c r="P37" s="284">
        <v>3.0</v>
      </c>
      <c r="Q37" s="284">
        <v>3.0</v>
      </c>
      <c r="R37" s="284">
        <v>6.0</v>
      </c>
      <c r="S37" s="284">
        <v>0.0</v>
      </c>
      <c r="T37" s="284">
        <v>15.0</v>
      </c>
      <c r="U37" s="284" t="s">
        <v>472</v>
      </c>
      <c r="V37" s="287" t="s">
        <v>478</v>
      </c>
      <c r="W37" s="289" t="s">
        <v>479</v>
      </c>
      <c r="X37" s="290"/>
      <c r="Y37" s="143"/>
      <c r="Z37" s="143"/>
    </row>
    <row r="38">
      <c r="A38" s="283">
        <v>191.0</v>
      </c>
      <c r="B38" s="284" t="s">
        <v>467</v>
      </c>
      <c r="C38" s="285" t="s">
        <v>480</v>
      </c>
      <c r="D38" s="286" t="s">
        <v>481</v>
      </c>
      <c r="E38" s="287" t="s">
        <v>482</v>
      </c>
      <c r="F38" s="287" t="s">
        <v>471</v>
      </c>
      <c r="G38" s="284">
        <v>2.0</v>
      </c>
      <c r="H38" s="284">
        <v>25.0</v>
      </c>
      <c r="I38" s="284">
        <v>261.0</v>
      </c>
      <c r="J38" s="284">
        <v>783.0</v>
      </c>
      <c r="K38" s="284">
        <v>117.0</v>
      </c>
      <c r="L38" s="284">
        <v>900.0</v>
      </c>
      <c r="M38" s="288">
        <v>34.53</v>
      </c>
      <c r="N38" s="284">
        <v>3.0</v>
      </c>
      <c r="O38" s="284">
        <v>3.0</v>
      </c>
      <c r="P38" s="284">
        <v>3.0</v>
      </c>
      <c r="Q38" s="284">
        <v>0.0</v>
      </c>
      <c r="R38" s="284">
        <v>3.0</v>
      </c>
      <c r="S38" s="284">
        <v>0.0</v>
      </c>
      <c r="T38" s="284">
        <v>9.0</v>
      </c>
      <c r="U38" s="284" t="s">
        <v>472</v>
      </c>
      <c r="V38" s="287" t="s">
        <v>473</v>
      </c>
      <c r="W38" s="289" t="s">
        <v>474</v>
      </c>
      <c r="X38" s="290"/>
      <c r="Y38" s="143"/>
      <c r="Z38" s="143"/>
    </row>
    <row r="39">
      <c r="A39" s="283">
        <v>493.0</v>
      </c>
      <c r="B39" s="284" t="s">
        <v>467</v>
      </c>
      <c r="C39" s="292" t="s">
        <v>483</v>
      </c>
      <c r="D39" s="286" t="s">
        <v>484</v>
      </c>
      <c r="E39" s="287" t="s">
        <v>485</v>
      </c>
      <c r="F39" s="287" t="s">
        <v>486</v>
      </c>
      <c r="G39" s="284" t="s">
        <v>487</v>
      </c>
      <c r="H39" s="284">
        <v>20.0</v>
      </c>
      <c r="I39" s="284">
        <v>228.0</v>
      </c>
      <c r="J39" s="284">
        <v>684.0</v>
      </c>
      <c r="K39" s="284">
        <v>103.0</v>
      </c>
      <c r="L39" s="284">
        <v>787.0</v>
      </c>
      <c r="M39" s="288">
        <v>30.164</v>
      </c>
      <c r="N39" s="284">
        <v>3.0</v>
      </c>
      <c r="O39" s="284">
        <v>3.0</v>
      </c>
      <c r="P39" s="284">
        <v>3.0</v>
      </c>
      <c r="Q39" s="284">
        <v>0.0</v>
      </c>
      <c r="R39" s="284">
        <v>3.0</v>
      </c>
      <c r="S39" s="284">
        <v>0.0</v>
      </c>
      <c r="T39" s="284">
        <v>9.0</v>
      </c>
      <c r="U39" s="284" t="s">
        <v>472</v>
      </c>
      <c r="V39" s="293"/>
      <c r="W39" s="289" t="s">
        <v>488</v>
      </c>
      <c r="X39" s="290"/>
      <c r="Y39" s="143"/>
      <c r="Z39" s="143"/>
    </row>
    <row r="40">
      <c r="A40" s="283">
        <v>202.0</v>
      </c>
      <c r="B40" s="284" t="s">
        <v>467</v>
      </c>
      <c r="C40" s="285" t="s">
        <v>489</v>
      </c>
      <c r="D40" s="286" t="s">
        <v>490</v>
      </c>
      <c r="E40" s="287" t="s">
        <v>477</v>
      </c>
      <c r="F40" s="287" t="s">
        <v>471</v>
      </c>
      <c r="G40" s="284">
        <v>2.0</v>
      </c>
      <c r="H40" s="284">
        <v>26.0</v>
      </c>
      <c r="I40" s="284">
        <v>133.0</v>
      </c>
      <c r="J40" s="284">
        <v>399.0</v>
      </c>
      <c r="K40" s="284">
        <v>60.0</v>
      </c>
      <c r="L40" s="284">
        <v>459.0</v>
      </c>
      <c r="M40" s="288">
        <v>17.596</v>
      </c>
      <c r="N40" s="284">
        <v>2.0</v>
      </c>
      <c r="O40" s="284">
        <v>2.0</v>
      </c>
      <c r="P40" s="284">
        <v>2.0</v>
      </c>
      <c r="Q40" s="284">
        <v>0.0</v>
      </c>
      <c r="R40" s="284">
        <v>2.0</v>
      </c>
      <c r="S40" s="284">
        <v>0.0</v>
      </c>
      <c r="T40" s="284">
        <v>6.0</v>
      </c>
      <c r="U40" s="284" t="s">
        <v>472</v>
      </c>
      <c r="V40" s="287" t="s">
        <v>491</v>
      </c>
      <c r="W40" s="289" t="s">
        <v>492</v>
      </c>
      <c r="X40" s="290"/>
      <c r="Y40" s="143"/>
      <c r="Z40" s="143"/>
    </row>
    <row r="41">
      <c r="A41" s="294"/>
      <c r="B41" s="294"/>
      <c r="C41" s="295"/>
      <c r="D41" s="295"/>
      <c r="E41" s="296"/>
      <c r="F41" s="296"/>
      <c r="G41" s="294"/>
      <c r="H41" s="294"/>
      <c r="I41" s="294"/>
      <c r="J41" s="294"/>
      <c r="K41" s="294"/>
      <c r="L41" s="294"/>
      <c r="M41" s="297"/>
      <c r="N41" s="294"/>
      <c r="O41" s="294"/>
      <c r="P41" s="294"/>
      <c r="Q41" s="294"/>
      <c r="R41" s="294"/>
      <c r="S41" s="294"/>
      <c r="T41" s="294"/>
      <c r="U41" s="294"/>
      <c r="V41" s="296"/>
      <c r="W41" s="294"/>
      <c r="X41" s="298"/>
      <c r="Y41" s="271"/>
      <c r="Z41" s="271"/>
    </row>
    <row r="42">
      <c r="A42" s="271"/>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row>
    <row r="43" ht="26.25" customHeight="1">
      <c r="A43" s="299" t="s">
        <v>493</v>
      </c>
      <c r="B43" s="7"/>
      <c r="C43" s="7"/>
      <c r="D43" s="7"/>
      <c r="E43" s="7"/>
      <c r="F43" s="7"/>
      <c r="G43" s="8"/>
      <c r="H43" s="300"/>
      <c r="I43" s="300"/>
      <c r="J43" s="300"/>
      <c r="K43" s="300"/>
      <c r="L43" s="301"/>
      <c r="M43" s="301"/>
      <c r="N43" s="300"/>
      <c r="O43" s="300"/>
      <c r="P43" s="300"/>
      <c r="Q43" s="300"/>
      <c r="R43" s="300"/>
      <c r="S43" s="300"/>
      <c r="T43" s="302"/>
      <c r="U43" s="302"/>
      <c r="V43" s="300"/>
      <c r="W43" s="300"/>
      <c r="X43" s="300"/>
      <c r="Y43" s="303"/>
      <c r="Z43" s="303"/>
    </row>
    <row r="44">
      <c r="A44" s="150"/>
      <c r="H44" s="143"/>
      <c r="I44" s="143"/>
      <c r="J44" s="143"/>
      <c r="K44" s="143"/>
      <c r="L44" s="143"/>
      <c r="M44" s="143"/>
      <c r="N44" s="143"/>
      <c r="O44" s="143"/>
      <c r="P44" s="143"/>
      <c r="Q44" s="143"/>
      <c r="R44" s="143"/>
      <c r="S44" s="143"/>
      <c r="T44" s="143"/>
      <c r="U44" s="143"/>
      <c r="V44" s="143"/>
      <c r="W44" s="143"/>
      <c r="X44" s="143"/>
      <c r="Y44" s="143"/>
      <c r="Z44" s="143"/>
    </row>
    <row r="45">
      <c r="A45" s="143"/>
      <c r="B45" s="272" t="s">
        <v>173</v>
      </c>
      <c r="H45" s="143"/>
      <c r="I45" s="143"/>
      <c r="J45" s="143"/>
      <c r="K45" s="143"/>
      <c r="L45" s="143"/>
      <c r="M45" s="143"/>
      <c r="N45" s="143"/>
      <c r="O45" s="143"/>
      <c r="P45" s="143"/>
      <c r="Q45" s="143"/>
      <c r="R45" s="143"/>
      <c r="S45" s="143"/>
      <c r="T45" s="143"/>
      <c r="U45" s="143"/>
      <c r="V45" s="143"/>
      <c r="W45" s="143"/>
      <c r="X45" s="143"/>
      <c r="Y45" s="143"/>
      <c r="Z45" s="143"/>
    </row>
    <row r="46">
      <c r="A46" s="143"/>
      <c r="B46" s="273" t="s">
        <v>435</v>
      </c>
      <c r="C46" s="146"/>
      <c r="D46" s="146"/>
      <c r="E46" s="146"/>
      <c r="F46" s="146"/>
      <c r="G46" s="147"/>
      <c r="H46" s="143"/>
      <c r="I46" s="143"/>
      <c r="J46" s="143"/>
      <c r="K46" s="143"/>
      <c r="L46" s="143"/>
      <c r="M46" s="143"/>
      <c r="N46" s="143"/>
      <c r="O46" s="143"/>
      <c r="P46" s="143"/>
      <c r="Q46" s="143"/>
      <c r="R46" s="143"/>
      <c r="S46" s="143"/>
      <c r="T46" s="143"/>
      <c r="U46" s="143"/>
      <c r="V46" s="143"/>
      <c r="W46" s="143"/>
      <c r="X46" s="143"/>
      <c r="Y46" s="143"/>
      <c r="Z46" s="143"/>
    </row>
    <row r="47">
      <c r="A47" s="143"/>
      <c r="B47" s="272" t="s">
        <v>436</v>
      </c>
      <c r="H47" s="143"/>
      <c r="I47" s="143"/>
      <c r="J47" s="143"/>
      <c r="K47" s="143"/>
      <c r="L47" s="143"/>
      <c r="M47" s="143"/>
      <c r="N47" s="143"/>
      <c r="O47" s="143"/>
      <c r="P47" s="143"/>
      <c r="Q47" s="143"/>
      <c r="R47" s="143"/>
      <c r="S47" s="143"/>
      <c r="T47" s="143"/>
      <c r="U47" s="143"/>
      <c r="V47" s="143"/>
      <c r="W47" s="143"/>
      <c r="X47" s="143"/>
      <c r="Y47" s="143"/>
      <c r="Z47" s="143"/>
    </row>
    <row r="48">
      <c r="A48" s="143"/>
      <c r="B48" s="274" t="s">
        <v>437</v>
      </c>
      <c r="C48" s="146"/>
      <c r="D48" s="146"/>
      <c r="E48" s="146"/>
      <c r="F48" s="146"/>
      <c r="G48" s="147"/>
      <c r="H48" s="143"/>
      <c r="I48" s="143"/>
      <c r="J48" s="143"/>
      <c r="K48" s="143"/>
      <c r="L48" s="143"/>
      <c r="M48" s="143"/>
      <c r="N48" s="143"/>
      <c r="O48" s="143"/>
      <c r="P48" s="143"/>
      <c r="Q48" s="143"/>
      <c r="R48" s="143"/>
      <c r="S48" s="143"/>
      <c r="T48" s="143"/>
      <c r="U48" s="143"/>
      <c r="V48" s="143"/>
      <c r="W48" s="143"/>
      <c r="X48" s="143"/>
      <c r="Y48" s="143"/>
      <c r="Z48" s="143"/>
    </row>
    <row r="49">
      <c r="A49" s="143"/>
      <c r="B49" s="274" t="s">
        <v>438</v>
      </c>
      <c r="C49" s="146"/>
      <c r="D49" s="146"/>
      <c r="E49" s="146"/>
      <c r="F49" s="146"/>
      <c r="G49" s="147"/>
      <c r="H49" s="143"/>
      <c r="I49" s="143"/>
      <c r="J49" s="143"/>
      <c r="K49" s="143"/>
      <c r="L49" s="143"/>
      <c r="M49" s="143"/>
      <c r="N49" s="143"/>
      <c r="O49" s="143"/>
      <c r="P49" s="143"/>
      <c r="Q49" s="143"/>
      <c r="R49" s="143"/>
      <c r="S49" s="143"/>
      <c r="T49" s="143"/>
      <c r="U49" s="143"/>
      <c r="V49" s="143"/>
      <c r="W49" s="143"/>
      <c r="X49" s="143"/>
      <c r="Y49" s="143"/>
      <c r="Z49" s="143"/>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row>
    <row r="51">
      <c r="A51" s="143"/>
      <c r="B51" s="304" t="s">
        <v>134</v>
      </c>
      <c r="C51" s="304" t="s">
        <v>190</v>
      </c>
      <c r="D51" s="305" t="s">
        <v>494</v>
      </c>
      <c r="E51" s="146"/>
      <c r="F51" s="146"/>
      <c r="G51" s="146"/>
      <c r="H51" s="143"/>
      <c r="I51" s="143"/>
      <c r="J51" s="143"/>
      <c r="K51" s="143"/>
      <c r="L51" s="143"/>
      <c r="M51" s="143"/>
      <c r="N51" s="143"/>
      <c r="O51" s="143"/>
      <c r="P51" s="143"/>
      <c r="Q51" s="143"/>
      <c r="R51" s="143"/>
      <c r="S51" s="143"/>
      <c r="T51" s="143"/>
      <c r="U51" s="143"/>
      <c r="V51" s="143"/>
      <c r="W51" s="143"/>
      <c r="X51" s="143"/>
      <c r="Y51" s="143"/>
      <c r="Z51" s="143"/>
    </row>
    <row r="52">
      <c r="A52" s="143"/>
      <c r="B52" s="201" t="s">
        <v>7</v>
      </c>
      <c r="C52" s="201" t="s">
        <v>495</v>
      </c>
      <c r="D52" s="202" t="s">
        <v>496</v>
      </c>
      <c r="E52" s="146"/>
      <c r="F52" s="146"/>
      <c r="G52" s="147"/>
      <c r="H52" s="143"/>
      <c r="I52" s="143"/>
      <c r="J52" s="143"/>
      <c r="K52" s="143"/>
      <c r="L52" s="143"/>
      <c r="M52" s="143"/>
      <c r="N52" s="143"/>
      <c r="O52" s="143"/>
      <c r="P52" s="143"/>
      <c r="Q52" s="143"/>
      <c r="R52" s="143"/>
      <c r="S52" s="143"/>
      <c r="T52" s="143"/>
      <c r="U52" s="143"/>
      <c r="V52" s="143"/>
      <c r="W52" s="143"/>
      <c r="X52" s="143"/>
      <c r="Y52" s="143"/>
      <c r="Z52" s="143"/>
    </row>
    <row r="53">
      <c r="A53" s="143"/>
      <c r="B53" s="201" t="s">
        <v>140</v>
      </c>
      <c r="C53" s="201" t="s">
        <v>497</v>
      </c>
      <c r="D53" s="306" t="s">
        <v>498</v>
      </c>
      <c r="E53" s="146"/>
      <c r="F53" s="146"/>
      <c r="G53" s="147"/>
      <c r="H53" s="143"/>
      <c r="I53" s="143"/>
      <c r="J53" s="143"/>
      <c r="K53" s="143"/>
      <c r="L53" s="143"/>
      <c r="M53" s="143"/>
      <c r="N53" s="143"/>
      <c r="O53" s="143"/>
      <c r="P53" s="143"/>
      <c r="Q53" s="143"/>
      <c r="R53" s="143"/>
      <c r="S53" s="143"/>
      <c r="T53" s="143"/>
      <c r="U53" s="143"/>
      <c r="V53" s="143"/>
      <c r="W53" s="143"/>
      <c r="X53" s="143"/>
      <c r="Y53" s="143"/>
      <c r="Z53" s="143"/>
    </row>
    <row r="54">
      <c r="A54" s="143"/>
      <c r="B54" s="201" t="s">
        <v>9</v>
      </c>
      <c r="C54" s="201" t="s">
        <v>495</v>
      </c>
      <c r="D54" s="307" t="s">
        <v>499</v>
      </c>
      <c r="E54" s="146"/>
      <c r="F54" s="146"/>
      <c r="G54" s="147"/>
      <c r="H54" s="143"/>
      <c r="I54" s="143"/>
      <c r="J54" s="143"/>
      <c r="K54" s="143"/>
      <c r="L54" s="143"/>
      <c r="M54" s="143"/>
      <c r="N54" s="143"/>
      <c r="O54" s="143"/>
      <c r="P54" s="143"/>
      <c r="Q54" s="143"/>
      <c r="R54" s="143"/>
      <c r="S54" s="143"/>
      <c r="T54" s="143"/>
      <c r="U54" s="143"/>
      <c r="V54" s="143"/>
      <c r="W54" s="143"/>
      <c r="X54" s="143"/>
      <c r="Y54" s="143"/>
      <c r="Z54" s="143"/>
    </row>
    <row r="55">
      <c r="A55" s="143"/>
      <c r="B55" s="308"/>
      <c r="C55" s="308"/>
      <c r="D55" s="308"/>
      <c r="E55" s="308"/>
      <c r="F55" s="308"/>
      <c r="G55" s="308"/>
      <c r="H55" s="308"/>
      <c r="I55" s="308"/>
      <c r="J55" s="143"/>
      <c r="K55" s="143"/>
      <c r="L55" s="143"/>
      <c r="M55" s="143"/>
      <c r="N55" s="143"/>
      <c r="O55" s="143"/>
      <c r="P55" s="143"/>
      <c r="Q55" s="143"/>
      <c r="R55" s="143"/>
      <c r="S55" s="143"/>
      <c r="T55" s="143"/>
      <c r="U55" s="143"/>
      <c r="V55" s="143"/>
      <c r="W55" s="143"/>
      <c r="X55" s="143"/>
      <c r="Y55" s="143"/>
      <c r="Z55" s="143"/>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row>
    <row r="57">
      <c r="A57" s="143"/>
      <c r="B57" s="309" t="s">
        <v>14</v>
      </c>
      <c r="N57" s="143"/>
      <c r="O57" s="143"/>
      <c r="P57" s="143"/>
      <c r="Q57" s="143"/>
      <c r="R57" s="143"/>
      <c r="S57" s="143"/>
      <c r="T57" s="143"/>
      <c r="U57" s="143"/>
      <c r="V57" s="143"/>
      <c r="W57" s="143"/>
      <c r="X57" s="143"/>
      <c r="Y57" s="143"/>
      <c r="Z57" s="143"/>
    </row>
    <row r="58">
      <c r="A58" s="143"/>
      <c r="B58" s="262" t="s">
        <v>420</v>
      </c>
      <c r="C58" s="146"/>
      <c r="D58" s="146"/>
      <c r="E58" s="147"/>
      <c r="F58" s="262" t="s">
        <v>421</v>
      </c>
      <c r="G58" s="146"/>
      <c r="H58" s="146"/>
      <c r="I58" s="147"/>
      <c r="J58" s="262" t="s">
        <v>422</v>
      </c>
      <c r="K58" s="146"/>
      <c r="L58" s="146"/>
      <c r="M58" s="147"/>
      <c r="N58" s="143"/>
      <c r="O58" s="143"/>
      <c r="P58" s="143"/>
      <c r="Q58" s="143"/>
      <c r="R58" s="143"/>
      <c r="S58" s="143"/>
      <c r="T58" s="143"/>
      <c r="U58" s="143"/>
      <c r="V58" s="143"/>
      <c r="W58" s="143"/>
      <c r="X58" s="143"/>
      <c r="Y58" s="143"/>
      <c r="Z58" s="143"/>
    </row>
    <row r="59">
      <c r="A59" s="143"/>
      <c r="B59" s="263" t="s">
        <v>423</v>
      </c>
      <c r="C59" s="263" t="s">
        <v>424</v>
      </c>
      <c r="D59" s="263" t="s">
        <v>425</v>
      </c>
      <c r="E59" s="263" t="s">
        <v>426</v>
      </c>
      <c r="F59" s="263" t="s">
        <v>423</v>
      </c>
      <c r="G59" s="263" t="s">
        <v>424</v>
      </c>
      <c r="H59" s="263" t="s">
        <v>425</v>
      </c>
      <c r="I59" s="263" t="s">
        <v>426</v>
      </c>
      <c r="J59" s="263" t="s">
        <v>423</v>
      </c>
      <c r="K59" s="263" t="s">
        <v>424</v>
      </c>
      <c r="L59" s="263" t="s">
        <v>425</v>
      </c>
      <c r="M59" s="263" t="s">
        <v>426</v>
      </c>
      <c r="N59" s="263" t="s">
        <v>423</v>
      </c>
      <c r="O59" s="143"/>
      <c r="P59" s="143"/>
      <c r="Q59" s="143"/>
      <c r="R59" s="143"/>
      <c r="S59" s="143"/>
      <c r="T59" s="143"/>
      <c r="U59" s="143"/>
      <c r="V59" s="143"/>
      <c r="W59" s="143"/>
      <c r="X59" s="143"/>
      <c r="Y59" s="143"/>
      <c r="Z59" s="143"/>
    </row>
    <row r="60">
      <c r="A60" s="143"/>
      <c r="B60" s="264" t="s">
        <v>500</v>
      </c>
      <c r="C60" s="264" t="s">
        <v>501</v>
      </c>
      <c r="D60" s="264" t="s">
        <v>502</v>
      </c>
      <c r="E60" s="264"/>
      <c r="F60" s="264"/>
      <c r="G60" s="264"/>
      <c r="H60" s="264" t="s">
        <v>503</v>
      </c>
      <c r="I60" s="264"/>
      <c r="J60" s="264"/>
      <c r="K60" s="264" t="s">
        <v>504</v>
      </c>
      <c r="L60" s="264"/>
      <c r="M60" s="264"/>
      <c r="N60" s="264"/>
      <c r="O60" s="143"/>
      <c r="P60" s="143"/>
      <c r="Q60" s="143"/>
      <c r="R60" s="143"/>
      <c r="S60" s="143"/>
      <c r="T60" s="143"/>
      <c r="U60" s="143"/>
      <c r="V60" s="143"/>
      <c r="W60" s="143"/>
      <c r="X60" s="143"/>
      <c r="Y60" s="143"/>
      <c r="Z60" s="143"/>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row>
    <row r="62">
      <c r="A62" s="143"/>
      <c r="B62" s="305" t="s">
        <v>505</v>
      </c>
      <c r="C62" s="146"/>
      <c r="D62" s="146"/>
      <c r="E62" s="146"/>
      <c r="F62" s="146"/>
      <c r="G62" s="146"/>
      <c r="H62" s="146"/>
      <c r="I62" s="147"/>
      <c r="J62" s="143"/>
      <c r="K62" s="143"/>
      <c r="L62" s="143"/>
      <c r="M62" s="143"/>
      <c r="N62" s="143"/>
      <c r="O62" s="143"/>
      <c r="P62" s="143"/>
      <c r="Q62" s="143"/>
      <c r="R62" s="143"/>
      <c r="S62" s="143"/>
      <c r="T62" s="143"/>
      <c r="U62" s="143"/>
      <c r="V62" s="143"/>
      <c r="W62" s="143"/>
      <c r="X62" s="143"/>
      <c r="Y62" s="143"/>
      <c r="Z62" s="143"/>
    </row>
    <row r="63" ht="28.5" customHeight="1">
      <c r="A63" s="143"/>
      <c r="B63" s="310" t="s">
        <v>506</v>
      </c>
      <c r="C63" s="146"/>
      <c r="D63" s="146"/>
      <c r="E63" s="146"/>
      <c r="F63" s="146"/>
      <c r="G63" s="146"/>
      <c r="H63" s="146"/>
      <c r="I63" s="147"/>
      <c r="J63" s="143"/>
      <c r="K63" s="143"/>
      <c r="L63" s="143"/>
      <c r="M63" s="143"/>
      <c r="N63" s="143"/>
      <c r="O63" s="143"/>
      <c r="P63" s="143"/>
      <c r="Q63" s="143"/>
      <c r="R63" s="143"/>
      <c r="S63" s="143"/>
      <c r="T63" s="143"/>
      <c r="U63" s="143"/>
      <c r="V63" s="143"/>
      <c r="W63" s="143"/>
      <c r="X63" s="143"/>
      <c r="Y63" s="143"/>
      <c r="Z63" s="143"/>
    </row>
    <row r="64">
      <c r="A64" s="143"/>
      <c r="B64" s="311" t="s">
        <v>507</v>
      </c>
      <c r="C64" s="312" t="s">
        <v>508</v>
      </c>
      <c r="D64" s="313" t="s">
        <v>509</v>
      </c>
      <c r="E64" s="313" t="s">
        <v>233</v>
      </c>
      <c r="F64" s="314" t="s">
        <v>510</v>
      </c>
      <c r="G64" s="315" t="s">
        <v>511</v>
      </c>
      <c r="H64" s="316" t="s">
        <v>512</v>
      </c>
      <c r="I64" s="317" t="s">
        <v>513</v>
      </c>
      <c r="J64" s="143"/>
      <c r="K64" s="143"/>
      <c r="L64" s="143"/>
      <c r="M64" s="143"/>
      <c r="N64" s="143"/>
      <c r="O64" s="143"/>
      <c r="P64" s="143"/>
      <c r="Q64" s="143"/>
      <c r="R64" s="143"/>
      <c r="S64" s="143"/>
      <c r="T64" s="143"/>
      <c r="U64" s="143"/>
      <c r="V64" s="143"/>
      <c r="W64" s="143"/>
      <c r="X64" s="143"/>
      <c r="Y64" s="143"/>
      <c r="Z64" s="143"/>
    </row>
    <row r="65">
      <c r="A65" s="143"/>
      <c r="B65" s="318" t="s">
        <v>514</v>
      </c>
      <c r="C65" s="257">
        <v>2.0</v>
      </c>
      <c r="D65" s="319">
        <v>4800000.0</v>
      </c>
      <c r="E65" s="320">
        <f t="shared" ref="E65:E66" si="3">D65*1.1*C65</f>
        <v>10560000</v>
      </c>
      <c r="F65" s="321" t="s">
        <v>515</v>
      </c>
      <c r="G65" s="322" t="s">
        <v>516</v>
      </c>
      <c r="H65" s="323" t="s">
        <v>517</v>
      </c>
      <c r="I65" s="324" t="s">
        <v>518</v>
      </c>
      <c r="J65" s="143"/>
      <c r="K65" s="143"/>
      <c r="L65" s="143"/>
      <c r="M65" s="143"/>
      <c r="N65" s="143"/>
      <c r="O65" s="143"/>
      <c r="P65" s="143"/>
      <c r="Q65" s="143"/>
      <c r="R65" s="143"/>
      <c r="S65" s="143"/>
      <c r="T65" s="143"/>
      <c r="U65" s="143"/>
      <c r="V65" s="143"/>
      <c r="W65" s="143"/>
      <c r="X65" s="143"/>
      <c r="Y65" s="143"/>
      <c r="Z65" s="143"/>
    </row>
    <row r="66">
      <c r="A66" s="143"/>
      <c r="B66" s="318" t="s">
        <v>519</v>
      </c>
      <c r="C66" s="257">
        <v>1.0</v>
      </c>
      <c r="D66" s="319">
        <v>7500000.0</v>
      </c>
      <c r="E66" s="320">
        <f t="shared" si="3"/>
        <v>8250000</v>
      </c>
      <c r="F66" s="321" t="s">
        <v>515</v>
      </c>
      <c r="G66" s="325" t="s">
        <v>520</v>
      </c>
      <c r="H66" s="323" t="s">
        <v>521</v>
      </c>
      <c r="I66" s="324" t="s">
        <v>522</v>
      </c>
      <c r="J66" s="143"/>
      <c r="K66" s="143"/>
      <c r="L66" s="143"/>
      <c r="M66" s="143"/>
      <c r="N66" s="143"/>
      <c r="O66" s="143"/>
      <c r="P66" s="143"/>
      <c r="Q66" s="143"/>
      <c r="R66" s="143"/>
      <c r="S66" s="143"/>
      <c r="T66" s="143"/>
      <c r="U66" s="143"/>
      <c r="V66" s="143"/>
      <c r="W66" s="143"/>
      <c r="X66" s="143"/>
      <c r="Y66" s="143"/>
      <c r="Z66" s="143"/>
    </row>
    <row r="67">
      <c r="A67" s="143"/>
      <c r="B67" s="202" t="s">
        <v>523</v>
      </c>
      <c r="C67" s="146"/>
      <c r="D67" s="147"/>
      <c r="E67" s="259">
        <f>E65+E66</f>
        <v>18810000</v>
      </c>
      <c r="F67" s="326"/>
      <c r="G67" s="326"/>
      <c r="H67" s="326"/>
      <c r="I67" s="326"/>
      <c r="J67" s="143"/>
      <c r="K67" s="143"/>
      <c r="L67" s="143"/>
      <c r="M67" s="143"/>
      <c r="N67" s="143"/>
      <c r="O67" s="143"/>
      <c r="P67" s="143"/>
      <c r="Q67" s="143"/>
      <c r="R67" s="143"/>
      <c r="S67" s="143"/>
      <c r="T67" s="143"/>
      <c r="U67" s="143"/>
      <c r="V67" s="143"/>
      <c r="W67" s="143"/>
      <c r="X67" s="143"/>
      <c r="Y67" s="143"/>
      <c r="Z67" s="143"/>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ht="26.25" customHeight="1">
      <c r="A70" s="267" t="s">
        <v>416</v>
      </c>
      <c r="B70" s="7"/>
      <c r="C70" s="7"/>
      <c r="D70" s="7"/>
      <c r="E70" s="7"/>
      <c r="F70" s="7"/>
      <c r="G70" s="8"/>
      <c r="H70" s="268"/>
      <c r="I70" s="268"/>
      <c r="J70" s="268"/>
      <c r="K70" s="268"/>
      <c r="L70" s="269"/>
      <c r="M70" s="269"/>
      <c r="N70" s="268"/>
      <c r="O70" s="268"/>
      <c r="P70" s="268"/>
      <c r="Q70" s="268"/>
      <c r="R70" s="268"/>
      <c r="S70" s="268"/>
      <c r="T70" s="270"/>
      <c r="U70" s="270"/>
      <c r="V70" s="268"/>
      <c r="W70" s="268"/>
      <c r="X70" s="268"/>
      <c r="Y70" s="271"/>
      <c r="Z70" s="271"/>
    </row>
    <row r="71">
      <c r="A71" s="143"/>
      <c r="B71" s="272" t="s">
        <v>173</v>
      </c>
      <c r="H71" s="143"/>
      <c r="I71" s="143"/>
      <c r="J71" s="143"/>
      <c r="K71" s="143"/>
      <c r="L71" s="143"/>
      <c r="M71" s="143"/>
      <c r="N71" s="143"/>
      <c r="O71" s="143"/>
      <c r="P71" s="143"/>
      <c r="Q71" s="143"/>
      <c r="R71" s="143"/>
      <c r="S71" s="143"/>
      <c r="T71" s="143"/>
      <c r="U71" s="143"/>
      <c r="V71" s="143"/>
      <c r="W71" s="143"/>
      <c r="X71" s="143"/>
      <c r="Y71" s="143"/>
      <c r="Z71" s="143"/>
    </row>
    <row r="72">
      <c r="A72" s="143"/>
      <c r="B72" s="273" t="s">
        <v>524</v>
      </c>
      <c r="C72" s="146"/>
      <c r="D72" s="146"/>
      <c r="E72" s="146"/>
      <c r="F72" s="146"/>
      <c r="G72" s="147"/>
      <c r="H72" s="143"/>
      <c r="I72" s="143"/>
      <c r="J72" s="143"/>
      <c r="K72" s="143"/>
      <c r="L72" s="143"/>
      <c r="M72" s="143"/>
      <c r="N72" s="143"/>
      <c r="O72" s="143"/>
      <c r="P72" s="143"/>
      <c r="Q72" s="143"/>
      <c r="R72" s="143"/>
      <c r="S72" s="143"/>
      <c r="T72" s="143"/>
      <c r="U72" s="143"/>
      <c r="V72" s="143"/>
      <c r="W72" s="143"/>
      <c r="X72" s="143"/>
      <c r="Y72" s="143"/>
      <c r="Z72" s="143"/>
    </row>
    <row r="73">
      <c r="A73" s="143"/>
      <c r="B73" s="272" t="s">
        <v>436</v>
      </c>
      <c r="H73" s="143"/>
      <c r="I73" s="143"/>
      <c r="J73" s="143"/>
      <c r="K73" s="143"/>
      <c r="L73" s="143"/>
      <c r="M73" s="143"/>
      <c r="N73" s="143"/>
      <c r="O73" s="143"/>
      <c r="P73" s="143"/>
      <c r="Q73" s="143"/>
      <c r="R73" s="143"/>
      <c r="S73" s="143"/>
      <c r="T73" s="143"/>
      <c r="U73" s="143"/>
      <c r="V73" s="143"/>
      <c r="W73" s="143"/>
      <c r="X73" s="143"/>
      <c r="Y73" s="143"/>
      <c r="Z73" s="143"/>
    </row>
    <row r="74">
      <c r="A74" s="143"/>
      <c r="B74" s="274" t="s">
        <v>525</v>
      </c>
      <c r="C74" s="146"/>
      <c r="D74" s="146"/>
      <c r="E74" s="146"/>
      <c r="F74" s="146"/>
      <c r="G74" s="147"/>
      <c r="H74" s="143"/>
      <c r="I74" s="143"/>
      <c r="J74" s="143"/>
      <c r="K74" s="143"/>
      <c r="L74" s="143"/>
      <c r="M74" s="143"/>
      <c r="N74" s="143"/>
      <c r="O74" s="143"/>
      <c r="P74" s="143"/>
      <c r="Q74" s="143"/>
      <c r="R74" s="143"/>
      <c r="S74" s="143"/>
      <c r="T74" s="143"/>
      <c r="U74" s="143"/>
      <c r="V74" s="143"/>
      <c r="W74" s="143"/>
      <c r="X74" s="143"/>
      <c r="Y74" s="143"/>
      <c r="Z74" s="143"/>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row>
    <row r="76">
      <c r="A76" s="143"/>
      <c r="B76" s="304" t="s">
        <v>134</v>
      </c>
      <c r="C76" s="304" t="s">
        <v>190</v>
      </c>
      <c r="D76" s="305" t="s">
        <v>494</v>
      </c>
      <c r="E76" s="146"/>
      <c r="F76" s="146"/>
      <c r="G76" s="146"/>
      <c r="H76" s="327" t="s">
        <v>526</v>
      </c>
      <c r="I76" s="328" t="s">
        <v>527</v>
      </c>
      <c r="J76" s="327" t="s">
        <v>528</v>
      </c>
      <c r="K76" s="143"/>
      <c r="L76" s="143"/>
      <c r="M76" s="143"/>
      <c r="N76" s="143"/>
      <c r="O76" s="143"/>
      <c r="P76" s="143"/>
      <c r="Q76" s="143"/>
      <c r="R76" s="143"/>
      <c r="S76" s="143"/>
      <c r="T76" s="143"/>
      <c r="U76" s="143"/>
      <c r="V76" s="143"/>
      <c r="W76" s="143"/>
      <c r="X76" s="143"/>
      <c r="Y76" s="143"/>
      <c r="Z76" s="143"/>
    </row>
    <row r="77">
      <c r="A77" s="143"/>
      <c r="B77" s="201" t="s">
        <v>7</v>
      </c>
      <c r="C77" s="201" t="s">
        <v>495</v>
      </c>
      <c r="D77" s="202" t="s">
        <v>496</v>
      </c>
      <c r="E77" s="146"/>
      <c r="F77" s="146"/>
      <c r="G77" s="147"/>
      <c r="H77" s="260" t="s">
        <v>529</v>
      </c>
      <c r="I77" s="257">
        <v>1.0</v>
      </c>
      <c r="J77" s="258">
        <v>3.0E7</v>
      </c>
      <c r="K77" s="143"/>
      <c r="L77" s="143"/>
      <c r="M77" s="143"/>
      <c r="N77" s="143"/>
      <c r="O77" s="143"/>
      <c r="P77" s="143"/>
      <c r="Q77" s="143"/>
      <c r="R77" s="143"/>
      <c r="S77" s="143"/>
      <c r="T77" s="143"/>
      <c r="U77" s="143"/>
      <c r="V77" s="143"/>
      <c r="W77" s="143"/>
      <c r="X77" s="143"/>
      <c r="Y77" s="143"/>
      <c r="Z77" s="143"/>
    </row>
    <row r="78">
      <c r="A78" s="143"/>
      <c r="B78" s="201" t="s">
        <v>140</v>
      </c>
      <c r="C78" s="201" t="s">
        <v>497</v>
      </c>
      <c r="D78" s="306" t="s">
        <v>498</v>
      </c>
      <c r="E78" s="146"/>
      <c r="F78" s="146"/>
      <c r="G78" s="147"/>
      <c r="H78" s="260" t="s">
        <v>530</v>
      </c>
      <c r="I78" s="257">
        <v>1.0</v>
      </c>
      <c r="J78" s="258">
        <v>3.0E7</v>
      </c>
      <c r="K78" s="143"/>
      <c r="L78" s="143"/>
      <c r="M78" s="143"/>
      <c r="N78" s="143"/>
      <c r="O78" s="143"/>
      <c r="P78" s="143"/>
      <c r="Q78" s="143"/>
      <c r="R78" s="143"/>
      <c r="S78" s="143"/>
      <c r="T78" s="143"/>
      <c r="U78" s="143"/>
      <c r="V78" s="143"/>
      <c r="W78" s="143"/>
      <c r="X78" s="143"/>
      <c r="Y78" s="143"/>
      <c r="Z78" s="143"/>
    </row>
    <row r="79">
      <c r="A79" s="143"/>
      <c r="B79" s="201" t="s">
        <v>9</v>
      </c>
      <c r="C79" s="201" t="s">
        <v>495</v>
      </c>
      <c r="D79" s="307" t="s">
        <v>499</v>
      </c>
      <c r="E79" s="146"/>
      <c r="F79" s="146"/>
      <c r="G79" s="147"/>
      <c r="H79" s="260" t="s">
        <v>530</v>
      </c>
      <c r="I79" s="257">
        <v>1.0</v>
      </c>
      <c r="J79" s="258">
        <v>3.0E7</v>
      </c>
      <c r="K79" s="143"/>
      <c r="L79" s="143"/>
      <c r="M79" s="143"/>
      <c r="N79" s="143"/>
      <c r="O79" s="143"/>
      <c r="P79" s="143"/>
      <c r="Q79" s="143"/>
      <c r="R79" s="143"/>
      <c r="S79" s="143"/>
      <c r="T79" s="143"/>
      <c r="U79" s="143"/>
      <c r="V79" s="143"/>
      <c r="W79" s="143"/>
      <c r="X79" s="143"/>
      <c r="Y79" s="143"/>
      <c r="Z79" s="143"/>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row>
    <row r="82" ht="26.25" customHeight="1">
      <c r="A82" s="267" t="s">
        <v>531</v>
      </c>
      <c r="B82" s="7"/>
      <c r="C82" s="7"/>
      <c r="D82" s="7"/>
      <c r="E82" s="7"/>
      <c r="F82" s="7"/>
      <c r="G82" s="8"/>
      <c r="H82" s="268"/>
      <c r="I82" s="268"/>
      <c r="J82" s="268"/>
      <c r="K82" s="268"/>
      <c r="L82" s="269"/>
      <c r="M82" s="269"/>
      <c r="N82" s="268"/>
      <c r="O82" s="268"/>
      <c r="P82" s="268"/>
      <c r="Q82" s="268"/>
      <c r="R82" s="268"/>
      <c r="S82" s="268"/>
      <c r="T82" s="270"/>
      <c r="U82" s="270"/>
      <c r="V82" s="268"/>
      <c r="W82" s="268"/>
      <c r="X82" s="268"/>
      <c r="Y82" s="271"/>
      <c r="Z82" s="271"/>
    </row>
    <row r="83">
      <c r="A83" s="143"/>
      <c r="B83" s="329" t="s">
        <v>532</v>
      </c>
      <c r="C83" s="330"/>
      <c r="D83" s="330"/>
      <c r="E83" s="330"/>
      <c r="F83" s="330"/>
      <c r="G83" s="331"/>
      <c r="H83" s="143"/>
      <c r="I83" s="143"/>
      <c r="J83" s="143"/>
      <c r="K83" s="143"/>
      <c r="L83" s="143"/>
      <c r="M83" s="143"/>
      <c r="N83" s="143"/>
      <c r="O83" s="143"/>
      <c r="P83" s="143"/>
      <c r="Q83" s="143"/>
      <c r="R83" s="143"/>
      <c r="S83" s="143"/>
      <c r="T83" s="143"/>
      <c r="U83" s="143"/>
      <c r="V83" s="143"/>
      <c r="W83" s="143"/>
      <c r="X83" s="143"/>
      <c r="Y83" s="143"/>
      <c r="Z83" s="143"/>
    </row>
    <row r="84">
      <c r="A84" s="143"/>
      <c r="B84" s="332" t="s">
        <v>533</v>
      </c>
      <c r="C84" s="143"/>
      <c r="D84" s="143"/>
      <c r="E84" s="143"/>
      <c r="F84" s="143"/>
      <c r="G84" s="333"/>
      <c r="H84" s="143"/>
      <c r="I84" s="143"/>
      <c r="J84" s="143"/>
      <c r="K84" s="143"/>
      <c r="L84" s="143"/>
      <c r="M84" s="143"/>
      <c r="N84" s="143"/>
      <c r="O84" s="143"/>
      <c r="P84" s="143"/>
      <c r="Q84" s="143"/>
      <c r="R84" s="143"/>
      <c r="S84" s="143"/>
      <c r="T84" s="143"/>
      <c r="U84" s="143"/>
      <c r="V84" s="143"/>
      <c r="W84" s="143"/>
      <c r="X84" s="143"/>
      <c r="Y84" s="143"/>
      <c r="Z84" s="143"/>
    </row>
    <row r="85">
      <c r="A85" s="143"/>
      <c r="B85" s="332" t="s">
        <v>534</v>
      </c>
      <c r="C85" s="143"/>
      <c r="D85" s="143"/>
      <c r="E85" s="143"/>
      <c r="F85" s="143"/>
      <c r="G85" s="333"/>
      <c r="H85" s="143"/>
      <c r="I85" s="143"/>
      <c r="J85" s="143"/>
      <c r="K85" s="143"/>
      <c r="L85" s="143"/>
      <c r="M85" s="143"/>
      <c r="N85" s="143"/>
      <c r="O85" s="143"/>
      <c r="P85" s="143"/>
      <c r="Q85" s="143"/>
      <c r="R85" s="143"/>
      <c r="S85" s="143"/>
      <c r="T85" s="143"/>
      <c r="U85" s="143"/>
      <c r="V85" s="143"/>
      <c r="W85" s="143"/>
      <c r="X85" s="143"/>
      <c r="Y85" s="143"/>
      <c r="Z85" s="143"/>
    </row>
    <row r="86">
      <c r="A86" s="143"/>
      <c r="B86" s="334" t="s">
        <v>535</v>
      </c>
      <c r="C86" s="335"/>
      <c r="D86" s="335"/>
      <c r="E86" s="335"/>
      <c r="F86" s="335"/>
      <c r="G86" s="336"/>
      <c r="H86" s="143"/>
      <c r="I86" s="143"/>
      <c r="J86" s="143"/>
      <c r="K86" s="143"/>
      <c r="L86" s="143"/>
      <c r="M86" s="143"/>
      <c r="N86" s="143"/>
      <c r="O86" s="143"/>
      <c r="P86" s="143"/>
      <c r="Q86" s="143"/>
      <c r="R86" s="143"/>
      <c r="S86" s="143"/>
      <c r="T86" s="143"/>
      <c r="U86" s="143"/>
      <c r="V86" s="143"/>
      <c r="W86" s="143"/>
      <c r="X86" s="143"/>
      <c r="Y86" s="143"/>
      <c r="Z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row>
    <row r="88">
      <c r="A88" s="143"/>
      <c r="B88" s="329" t="s">
        <v>536</v>
      </c>
      <c r="C88" s="330"/>
      <c r="D88" s="330"/>
      <c r="E88" s="330"/>
      <c r="F88" s="330"/>
      <c r="G88" s="331"/>
      <c r="H88" s="143"/>
      <c r="I88" s="143"/>
      <c r="J88" s="143"/>
      <c r="K88" s="143"/>
      <c r="L88" s="143"/>
      <c r="M88" s="143"/>
      <c r="N88" s="143"/>
      <c r="O88" s="143"/>
      <c r="P88" s="143"/>
      <c r="Q88" s="143"/>
      <c r="R88" s="143"/>
      <c r="S88" s="143"/>
      <c r="T88" s="143"/>
      <c r="U88" s="143"/>
      <c r="V88" s="143"/>
      <c r="W88" s="143"/>
      <c r="X88" s="143"/>
      <c r="Y88" s="143"/>
      <c r="Z88" s="143"/>
    </row>
    <row r="89">
      <c r="A89" s="143"/>
      <c r="B89" s="205" t="s">
        <v>6</v>
      </c>
      <c r="C89" s="307" t="s">
        <v>537</v>
      </c>
      <c r="D89" s="147"/>
      <c r="E89" s="205" t="s">
        <v>538</v>
      </c>
      <c r="F89" s="143"/>
      <c r="G89" s="143"/>
      <c r="H89" s="143"/>
      <c r="I89" s="143"/>
      <c r="J89" s="143"/>
      <c r="K89" s="143"/>
      <c r="L89" s="143"/>
      <c r="M89" s="143"/>
      <c r="N89" s="143"/>
      <c r="O89" s="143"/>
      <c r="P89" s="143"/>
      <c r="Q89" s="143"/>
      <c r="R89" s="143"/>
      <c r="S89" s="143"/>
      <c r="T89" s="143"/>
      <c r="U89" s="143"/>
      <c r="V89" s="143"/>
      <c r="W89" s="143"/>
      <c r="X89" s="143"/>
      <c r="Y89" s="143"/>
      <c r="Z89" s="143"/>
    </row>
    <row r="90">
      <c r="A90" s="143"/>
      <c r="B90" s="205" t="s">
        <v>539</v>
      </c>
      <c r="C90" s="201" t="s">
        <v>540</v>
      </c>
      <c r="D90" s="326"/>
      <c r="E90" s="258">
        <v>1.5E7</v>
      </c>
      <c r="F90" s="143"/>
      <c r="G90" s="143"/>
      <c r="H90" s="143"/>
      <c r="I90" s="143"/>
      <c r="J90" s="143"/>
      <c r="K90" s="143"/>
      <c r="L90" s="143"/>
      <c r="M90" s="143"/>
      <c r="N90" s="143"/>
      <c r="O90" s="143"/>
      <c r="P90" s="143"/>
      <c r="Q90" s="143"/>
      <c r="R90" s="143"/>
      <c r="S90" s="143"/>
      <c r="T90" s="143"/>
      <c r="U90" s="143"/>
      <c r="V90" s="143"/>
      <c r="W90" s="143"/>
      <c r="X90" s="143"/>
      <c r="Y90" s="143"/>
      <c r="Z90" s="143"/>
    </row>
    <row r="91">
      <c r="A91" s="143"/>
      <c r="B91" s="260" t="s">
        <v>541</v>
      </c>
      <c r="C91" s="254" t="s">
        <v>542</v>
      </c>
      <c r="D91" s="147"/>
      <c r="E91" s="258">
        <v>1.0E7</v>
      </c>
      <c r="F91" s="143"/>
      <c r="G91" s="143"/>
      <c r="H91" s="143"/>
      <c r="I91" s="143"/>
      <c r="J91" s="143"/>
      <c r="K91" s="143"/>
      <c r="L91" s="143"/>
      <c r="M91" s="143"/>
      <c r="N91" s="143"/>
      <c r="O91" s="143"/>
      <c r="P91" s="143"/>
      <c r="Q91" s="143"/>
      <c r="R91" s="143"/>
      <c r="S91" s="143"/>
      <c r="T91" s="143"/>
      <c r="U91" s="143"/>
      <c r="V91" s="143"/>
      <c r="W91" s="143"/>
      <c r="X91" s="143"/>
      <c r="Y91" s="143"/>
      <c r="Z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row>
    <row r="94" ht="26.25" customHeight="1">
      <c r="A94" s="337" t="s">
        <v>543</v>
      </c>
      <c r="B94" s="7"/>
      <c r="C94" s="7"/>
      <c r="D94" s="7"/>
      <c r="E94" s="7"/>
      <c r="F94" s="7"/>
      <c r="G94" s="8"/>
      <c r="H94" s="338"/>
      <c r="I94" s="338"/>
      <c r="J94" s="338"/>
      <c r="K94" s="338"/>
      <c r="L94" s="339"/>
      <c r="M94" s="339"/>
      <c r="N94" s="338"/>
      <c r="O94" s="338"/>
      <c r="P94" s="338"/>
      <c r="Q94" s="338"/>
      <c r="R94" s="338"/>
      <c r="S94" s="338"/>
      <c r="T94" s="340"/>
      <c r="U94" s="340"/>
      <c r="V94" s="338"/>
      <c r="W94" s="338"/>
      <c r="X94" s="338"/>
      <c r="Y94" s="341"/>
      <c r="Z94" s="341"/>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row>
    <row r="96">
      <c r="A96" s="143"/>
      <c r="B96" s="329" t="s">
        <v>532</v>
      </c>
      <c r="C96" s="330"/>
      <c r="D96" s="330"/>
      <c r="E96" s="330"/>
      <c r="F96" s="330"/>
      <c r="G96" s="331"/>
      <c r="H96" s="143"/>
      <c r="I96" s="143"/>
      <c r="J96" s="143"/>
      <c r="K96" s="143"/>
      <c r="L96" s="143"/>
      <c r="M96" s="143"/>
      <c r="N96" s="143"/>
      <c r="O96" s="143"/>
      <c r="P96" s="143"/>
      <c r="Q96" s="143"/>
      <c r="R96" s="143"/>
      <c r="S96" s="143"/>
      <c r="T96" s="143"/>
      <c r="U96" s="143"/>
      <c r="V96" s="143"/>
      <c r="W96" s="143"/>
      <c r="X96" s="143"/>
      <c r="Y96" s="143"/>
      <c r="Z96" s="143"/>
    </row>
    <row r="97">
      <c r="A97" s="143"/>
      <c r="B97" s="332" t="s">
        <v>544</v>
      </c>
      <c r="C97" s="143"/>
      <c r="D97" s="143"/>
      <c r="E97" s="143"/>
      <c r="F97" s="143"/>
      <c r="G97" s="333"/>
      <c r="H97" s="143"/>
      <c r="I97" s="143"/>
      <c r="J97" s="143"/>
      <c r="K97" s="143"/>
      <c r="L97" s="143"/>
      <c r="M97" s="143"/>
      <c r="N97" s="143"/>
      <c r="O97" s="143"/>
      <c r="P97" s="143"/>
      <c r="Q97" s="143"/>
      <c r="R97" s="143"/>
      <c r="S97" s="143"/>
      <c r="T97" s="143"/>
      <c r="U97" s="143"/>
      <c r="V97" s="143"/>
      <c r="W97" s="143"/>
      <c r="X97" s="143"/>
      <c r="Y97" s="143"/>
      <c r="Z97" s="143"/>
    </row>
    <row r="98">
      <c r="A98" s="143"/>
      <c r="B98" s="332" t="s">
        <v>545</v>
      </c>
      <c r="C98" s="143"/>
      <c r="D98" s="143"/>
      <c r="E98" s="143"/>
      <c r="F98" s="143"/>
      <c r="G98" s="333"/>
      <c r="H98" s="143"/>
      <c r="I98" s="143"/>
      <c r="J98" s="143"/>
      <c r="K98" s="143"/>
      <c r="L98" s="143"/>
      <c r="M98" s="143"/>
      <c r="N98" s="143"/>
      <c r="O98" s="143"/>
      <c r="P98" s="143"/>
      <c r="Q98" s="143"/>
      <c r="R98" s="143"/>
      <c r="S98" s="143"/>
      <c r="T98" s="143"/>
      <c r="U98" s="143"/>
      <c r="V98" s="143"/>
      <c r="W98" s="143"/>
      <c r="X98" s="143"/>
      <c r="Y98" s="143"/>
      <c r="Z98" s="143"/>
    </row>
    <row r="99">
      <c r="A99" s="143"/>
      <c r="B99" s="334" t="s">
        <v>546</v>
      </c>
      <c r="C99" s="335"/>
      <c r="D99" s="335"/>
      <c r="E99" s="335"/>
      <c r="F99" s="335"/>
      <c r="G99" s="336"/>
      <c r="H99" s="143"/>
      <c r="I99" s="143"/>
      <c r="J99" s="143"/>
      <c r="K99" s="143"/>
      <c r="L99" s="143"/>
      <c r="M99" s="143"/>
      <c r="N99" s="143"/>
      <c r="O99" s="143"/>
      <c r="P99" s="143"/>
      <c r="Q99" s="143"/>
      <c r="R99" s="143"/>
      <c r="S99" s="143"/>
      <c r="T99" s="143"/>
      <c r="U99" s="143"/>
      <c r="V99" s="143"/>
      <c r="W99" s="143"/>
      <c r="X99" s="143"/>
      <c r="Y99" s="143"/>
      <c r="Z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c r="A101" s="143"/>
      <c r="B101" s="342" t="s">
        <v>141</v>
      </c>
      <c r="C101" s="342" t="s">
        <v>547</v>
      </c>
      <c r="D101" s="343" t="s">
        <v>548</v>
      </c>
      <c r="E101" s="146"/>
      <c r="F101" s="147"/>
      <c r="G101" s="143"/>
      <c r="H101" s="143"/>
      <c r="I101" s="143"/>
      <c r="J101" s="143"/>
      <c r="K101" s="143"/>
      <c r="L101" s="143"/>
      <c r="M101" s="143"/>
      <c r="N101" s="143"/>
      <c r="O101" s="143"/>
      <c r="P101" s="143"/>
      <c r="Q101" s="143"/>
      <c r="R101" s="143"/>
      <c r="S101" s="143"/>
      <c r="T101" s="143"/>
      <c r="U101" s="143"/>
      <c r="V101" s="143"/>
      <c r="W101" s="143"/>
      <c r="X101" s="143"/>
      <c r="Y101" s="143"/>
      <c r="Z101" s="143"/>
    </row>
    <row r="102">
      <c r="A102" s="143"/>
      <c r="B102" s="344" t="s">
        <v>549</v>
      </c>
      <c r="C102" s="345" t="s">
        <v>550</v>
      </c>
      <c r="D102" s="346" t="s">
        <v>551</v>
      </c>
      <c r="E102" s="146"/>
      <c r="F102" s="147"/>
      <c r="G102" s="143"/>
      <c r="H102" s="143"/>
      <c r="I102" s="143"/>
      <c r="J102" s="143"/>
      <c r="K102" s="143"/>
      <c r="L102" s="143"/>
      <c r="M102" s="143"/>
      <c r="N102" s="143"/>
      <c r="O102" s="143"/>
      <c r="P102" s="143"/>
      <c r="Q102" s="143"/>
      <c r="R102" s="143"/>
      <c r="S102" s="143"/>
      <c r="T102" s="143"/>
      <c r="U102" s="143"/>
      <c r="V102" s="143"/>
      <c r="W102" s="143"/>
      <c r="X102" s="143"/>
      <c r="Y102" s="143"/>
      <c r="Z102" s="143"/>
    </row>
    <row r="103">
      <c r="A103" s="143"/>
      <c r="B103" s="166"/>
      <c r="C103" s="345" t="s">
        <v>552</v>
      </c>
      <c r="D103" s="346" t="s">
        <v>553</v>
      </c>
      <c r="E103" s="146"/>
      <c r="F103" s="147"/>
      <c r="G103" s="143"/>
      <c r="H103" s="143"/>
      <c r="I103" s="143"/>
      <c r="J103" s="143"/>
      <c r="K103" s="143"/>
      <c r="L103" s="143"/>
      <c r="M103" s="143"/>
      <c r="N103" s="143"/>
      <c r="O103" s="143"/>
      <c r="P103" s="143"/>
      <c r="Q103" s="143"/>
      <c r="R103" s="143"/>
      <c r="S103" s="143"/>
      <c r="T103" s="143"/>
      <c r="U103" s="143"/>
      <c r="V103" s="143"/>
      <c r="W103" s="143"/>
      <c r="X103" s="143"/>
      <c r="Y103" s="143"/>
      <c r="Z103" s="143"/>
    </row>
    <row r="104">
      <c r="A104" s="143"/>
      <c r="B104" s="344" t="s">
        <v>554</v>
      </c>
      <c r="C104" s="345" t="s">
        <v>555</v>
      </c>
      <c r="D104" s="346" t="s">
        <v>556</v>
      </c>
      <c r="E104" s="146"/>
      <c r="F104" s="147"/>
      <c r="G104" s="143"/>
      <c r="H104" s="143"/>
      <c r="I104" s="143"/>
      <c r="J104" s="143"/>
      <c r="K104" s="143"/>
      <c r="L104" s="143"/>
      <c r="M104" s="143"/>
      <c r="N104" s="143"/>
      <c r="O104" s="143"/>
      <c r="P104" s="143"/>
      <c r="Q104" s="143"/>
      <c r="R104" s="143"/>
      <c r="S104" s="143"/>
      <c r="T104" s="143"/>
      <c r="U104" s="143"/>
      <c r="V104" s="143"/>
      <c r="W104" s="143"/>
      <c r="X104" s="143"/>
      <c r="Y104" s="143"/>
      <c r="Z104" s="143"/>
    </row>
    <row r="105">
      <c r="A105" s="143"/>
      <c r="B105" s="167"/>
      <c r="C105" s="345" t="s">
        <v>557</v>
      </c>
      <c r="D105" s="346" t="s">
        <v>558</v>
      </c>
      <c r="E105" s="146"/>
      <c r="F105" s="147"/>
      <c r="G105" s="143"/>
      <c r="H105" s="143"/>
      <c r="I105" s="143"/>
      <c r="J105" s="143"/>
      <c r="K105" s="143"/>
      <c r="L105" s="143"/>
      <c r="M105" s="143"/>
      <c r="N105" s="143"/>
      <c r="O105" s="143"/>
      <c r="P105" s="143"/>
      <c r="Q105" s="143"/>
      <c r="R105" s="143"/>
      <c r="S105" s="143"/>
      <c r="T105" s="143"/>
      <c r="U105" s="143"/>
      <c r="V105" s="143"/>
      <c r="W105" s="143"/>
      <c r="X105" s="143"/>
      <c r="Y105" s="143"/>
      <c r="Z105" s="143"/>
    </row>
    <row r="106">
      <c r="A106" s="143"/>
      <c r="B106" s="344" t="s">
        <v>559</v>
      </c>
      <c r="C106" s="345" t="s">
        <v>560</v>
      </c>
      <c r="D106" s="346" t="s">
        <v>561</v>
      </c>
      <c r="E106" s="146"/>
      <c r="F106" s="147"/>
      <c r="G106" s="143"/>
      <c r="H106" s="143"/>
      <c r="I106" s="143"/>
      <c r="J106" s="143"/>
      <c r="K106" s="143"/>
      <c r="L106" s="143"/>
      <c r="M106" s="143"/>
      <c r="N106" s="143"/>
      <c r="O106" s="143"/>
      <c r="P106" s="143"/>
      <c r="Q106" s="143"/>
      <c r="R106" s="143"/>
      <c r="S106" s="143"/>
      <c r="T106" s="143"/>
      <c r="U106" s="143"/>
      <c r="V106" s="143"/>
      <c r="W106" s="143"/>
      <c r="X106" s="143"/>
      <c r="Y106" s="143"/>
      <c r="Z106" s="143"/>
    </row>
    <row r="107">
      <c r="A107" s="143"/>
      <c r="B107" s="167"/>
      <c r="C107" s="345" t="s">
        <v>562</v>
      </c>
      <c r="D107" s="346" t="s">
        <v>563</v>
      </c>
      <c r="E107" s="146"/>
      <c r="F107" s="147"/>
      <c r="G107" s="143"/>
      <c r="H107" s="143"/>
      <c r="I107" s="143"/>
      <c r="J107" s="143"/>
      <c r="K107" s="143"/>
      <c r="L107" s="143"/>
      <c r="M107" s="143"/>
      <c r="N107" s="143"/>
      <c r="O107" s="143"/>
      <c r="P107" s="143"/>
      <c r="Q107" s="143"/>
      <c r="R107" s="143"/>
      <c r="S107" s="143"/>
      <c r="T107" s="143"/>
      <c r="U107" s="143"/>
      <c r="V107" s="143"/>
      <c r="W107" s="143"/>
      <c r="X107" s="143"/>
      <c r="Y107" s="143"/>
      <c r="Z107" s="143"/>
    </row>
    <row r="108">
      <c r="A108" s="143"/>
      <c r="B108" s="344" t="s">
        <v>564</v>
      </c>
      <c r="C108" s="345" t="s">
        <v>565</v>
      </c>
      <c r="D108" s="346" t="s">
        <v>566</v>
      </c>
      <c r="E108" s="146"/>
      <c r="F108" s="147"/>
      <c r="G108" s="143"/>
      <c r="H108" s="143"/>
      <c r="I108" s="143"/>
      <c r="J108" s="143"/>
      <c r="K108" s="143"/>
      <c r="L108" s="143"/>
      <c r="M108" s="143"/>
      <c r="N108" s="143"/>
      <c r="O108" s="143"/>
      <c r="P108" s="143"/>
      <c r="Q108" s="143"/>
      <c r="R108" s="143"/>
      <c r="S108" s="143"/>
      <c r="T108" s="143"/>
      <c r="U108" s="143"/>
      <c r="V108" s="143"/>
      <c r="W108" s="143"/>
      <c r="X108" s="143"/>
      <c r="Y108" s="143"/>
      <c r="Z108" s="143"/>
    </row>
    <row r="109">
      <c r="A109" s="143"/>
      <c r="B109" s="167"/>
      <c r="C109" s="345" t="s">
        <v>567</v>
      </c>
      <c r="D109" s="346" t="s">
        <v>568</v>
      </c>
      <c r="E109" s="146"/>
      <c r="F109" s="147"/>
      <c r="G109" s="143"/>
      <c r="H109" s="143"/>
      <c r="I109" s="143"/>
      <c r="J109" s="143"/>
      <c r="K109" s="143"/>
      <c r="L109" s="143"/>
      <c r="M109" s="143"/>
      <c r="N109" s="143"/>
      <c r="O109" s="143"/>
      <c r="P109" s="143"/>
      <c r="Q109" s="143"/>
      <c r="R109" s="143"/>
      <c r="S109" s="143"/>
      <c r="T109" s="143"/>
      <c r="U109" s="143"/>
      <c r="V109" s="143"/>
      <c r="W109" s="143"/>
      <c r="X109" s="143"/>
      <c r="Y109" s="143"/>
      <c r="Z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c r="A111" s="143"/>
      <c r="B111" s="201" t="s">
        <v>28</v>
      </c>
      <c r="C111" s="257" t="s">
        <v>411</v>
      </c>
      <c r="D111" s="257" t="s">
        <v>569</v>
      </c>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c r="A112" s="143"/>
      <c r="B112" s="201" t="s">
        <v>417</v>
      </c>
      <c r="C112" s="257">
        <v>200.0</v>
      </c>
      <c r="D112" s="347">
        <f>30000*C112</f>
        <v>6000000</v>
      </c>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row r="1002">
      <c r="A1002" s="143"/>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row>
    <row r="1003">
      <c r="A1003" s="143"/>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row>
    <row r="1004">
      <c r="A1004" s="143"/>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row>
    <row r="1005">
      <c r="A1005" s="143"/>
      <c r="B1005" s="143"/>
      <c r="C1005" s="143"/>
      <c r="D1005" s="143"/>
      <c r="E1005" s="143"/>
      <c r="F1005" s="143"/>
      <c r="G1005" s="143"/>
      <c r="H1005" s="143"/>
      <c r="I1005" s="143"/>
      <c r="J1005" s="143"/>
      <c r="K1005" s="143"/>
      <c r="L1005" s="143"/>
      <c r="M1005" s="143"/>
      <c r="N1005" s="143"/>
      <c r="O1005" s="143"/>
      <c r="P1005" s="143"/>
      <c r="Q1005" s="143"/>
      <c r="R1005" s="143"/>
      <c r="S1005" s="143"/>
      <c r="T1005" s="143"/>
      <c r="U1005" s="143"/>
      <c r="V1005" s="143"/>
      <c r="W1005" s="143"/>
      <c r="X1005" s="143"/>
      <c r="Y1005" s="143"/>
      <c r="Z1005" s="143"/>
    </row>
    <row r="1006">
      <c r="A1006" s="143"/>
      <c r="B1006" s="143"/>
      <c r="C1006" s="143"/>
      <c r="D1006" s="143"/>
      <c r="E1006" s="143"/>
      <c r="F1006" s="143"/>
      <c r="G1006" s="143"/>
      <c r="H1006" s="143"/>
      <c r="I1006" s="143"/>
      <c r="J1006" s="143"/>
      <c r="K1006" s="143"/>
      <c r="L1006" s="143"/>
      <c r="M1006" s="143"/>
      <c r="N1006" s="143"/>
      <c r="O1006" s="143"/>
      <c r="P1006" s="143"/>
      <c r="Q1006" s="143"/>
      <c r="R1006" s="143"/>
      <c r="S1006" s="143"/>
      <c r="T1006" s="143"/>
      <c r="U1006" s="143"/>
      <c r="V1006" s="143"/>
      <c r="W1006" s="143"/>
      <c r="X1006" s="143"/>
      <c r="Y1006" s="143"/>
      <c r="Z1006" s="143"/>
    </row>
    <row r="1007">
      <c r="A1007" s="143"/>
      <c r="B1007" s="143"/>
      <c r="C1007" s="143"/>
      <c r="D1007" s="143"/>
      <c r="E1007" s="143"/>
      <c r="F1007" s="143"/>
      <c r="G1007" s="143"/>
      <c r="H1007" s="143"/>
      <c r="I1007" s="143"/>
      <c r="J1007" s="143"/>
      <c r="K1007" s="143"/>
      <c r="L1007" s="143"/>
      <c r="M1007" s="143"/>
      <c r="N1007" s="143"/>
      <c r="O1007" s="143"/>
      <c r="P1007" s="143"/>
      <c r="Q1007" s="143"/>
      <c r="R1007" s="143"/>
      <c r="S1007" s="143"/>
      <c r="T1007" s="143"/>
      <c r="U1007" s="143"/>
      <c r="V1007" s="143"/>
      <c r="W1007" s="143"/>
      <c r="X1007" s="143"/>
      <c r="Y1007" s="143"/>
      <c r="Z1007" s="143"/>
    </row>
    <row r="1008">
      <c r="A1008" s="143"/>
      <c r="B1008" s="143"/>
      <c r="C1008" s="143"/>
      <c r="D1008" s="143"/>
      <c r="E1008" s="143"/>
      <c r="F1008" s="143"/>
      <c r="G1008" s="143"/>
      <c r="H1008" s="143"/>
      <c r="I1008" s="143"/>
      <c r="J1008" s="143"/>
      <c r="K1008" s="143"/>
      <c r="L1008" s="143"/>
      <c r="M1008" s="143"/>
      <c r="N1008" s="143"/>
      <c r="O1008" s="143"/>
      <c r="P1008" s="143"/>
      <c r="Q1008" s="143"/>
      <c r="R1008" s="143"/>
      <c r="S1008" s="143"/>
      <c r="T1008" s="143"/>
      <c r="U1008" s="143"/>
      <c r="V1008" s="143"/>
      <c r="W1008" s="143"/>
      <c r="X1008" s="143"/>
      <c r="Y1008" s="143"/>
      <c r="Z1008" s="143"/>
    </row>
    <row r="1009">
      <c r="A1009" s="143"/>
      <c r="B1009" s="143"/>
      <c r="C1009" s="143"/>
      <c r="D1009" s="143"/>
      <c r="E1009" s="143"/>
      <c r="F1009" s="143"/>
      <c r="G1009" s="143"/>
      <c r="H1009" s="143"/>
      <c r="I1009" s="143"/>
      <c r="J1009" s="143"/>
      <c r="K1009" s="143"/>
      <c r="L1009" s="143"/>
      <c r="M1009" s="143"/>
      <c r="N1009" s="143"/>
      <c r="O1009" s="143"/>
      <c r="P1009" s="143"/>
      <c r="Q1009" s="143"/>
      <c r="R1009" s="143"/>
      <c r="S1009" s="143"/>
      <c r="T1009" s="143"/>
      <c r="U1009" s="143"/>
      <c r="V1009" s="143"/>
      <c r="W1009" s="143"/>
      <c r="X1009" s="143"/>
      <c r="Y1009" s="143"/>
      <c r="Z1009" s="143"/>
    </row>
    <row r="1010">
      <c r="A1010" s="143"/>
      <c r="B1010" s="143"/>
      <c r="C1010" s="143"/>
      <c r="D1010" s="143"/>
      <c r="E1010" s="143"/>
      <c r="F1010" s="143"/>
      <c r="G1010" s="143"/>
      <c r="H1010" s="143"/>
      <c r="I1010" s="143"/>
      <c r="J1010" s="143"/>
      <c r="K1010" s="143"/>
      <c r="L1010" s="143"/>
      <c r="M1010" s="143"/>
      <c r="N1010" s="143"/>
      <c r="O1010" s="143"/>
      <c r="P1010" s="143"/>
      <c r="Q1010" s="143"/>
      <c r="R1010" s="143"/>
      <c r="S1010" s="143"/>
      <c r="T1010" s="143"/>
      <c r="U1010" s="143"/>
      <c r="V1010" s="143"/>
      <c r="W1010" s="143"/>
      <c r="X1010" s="143"/>
      <c r="Y1010" s="143"/>
      <c r="Z1010" s="143"/>
    </row>
    <row r="1011">
      <c r="A1011" s="143"/>
      <c r="B1011" s="143"/>
      <c r="C1011" s="143"/>
      <c r="D1011" s="143"/>
      <c r="E1011" s="143"/>
      <c r="F1011" s="143"/>
      <c r="G1011" s="143"/>
      <c r="H1011" s="143"/>
      <c r="I1011" s="143"/>
      <c r="J1011" s="143"/>
      <c r="K1011" s="143"/>
      <c r="L1011" s="143"/>
      <c r="M1011" s="143"/>
      <c r="N1011" s="143"/>
      <c r="O1011" s="143"/>
      <c r="P1011" s="143"/>
      <c r="Q1011" s="143"/>
      <c r="R1011" s="143"/>
      <c r="S1011" s="143"/>
      <c r="T1011" s="143"/>
      <c r="U1011" s="143"/>
      <c r="V1011" s="143"/>
      <c r="W1011" s="143"/>
      <c r="X1011" s="143"/>
      <c r="Y1011" s="143"/>
      <c r="Z1011" s="143"/>
    </row>
    <row r="1012">
      <c r="A1012" s="143"/>
      <c r="B1012" s="143"/>
      <c r="C1012" s="143"/>
      <c r="D1012" s="143"/>
      <c r="E1012" s="143"/>
      <c r="F1012" s="143"/>
      <c r="G1012" s="143"/>
      <c r="H1012" s="143"/>
      <c r="I1012" s="143"/>
      <c r="J1012" s="143"/>
      <c r="K1012" s="143"/>
      <c r="L1012" s="143"/>
      <c r="M1012" s="143"/>
      <c r="N1012" s="143"/>
      <c r="O1012" s="143"/>
      <c r="P1012" s="143"/>
      <c r="Q1012" s="143"/>
      <c r="R1012" s="143"/>
      <c r="S1012" s="143"/>
      <c r="T1012" s="143"/>
      <c r="U1012" s="143"/>
      <c r="V1012" s="143"/>
      <c r="W1012" s="143"/>
      <c r="X1012" s="143"/>
      <c r="Y1012" s="143"/>
      <c r="Z1012" s="143"/>
    </row>
    <row r="1013">
      <c r="A1013" s="143"/>
      <c r="B1013" s="143"/>
      <c r="C1013" s="143"/>
      <c r="D1013" s="143"/>
      <c r="E1013" s="143"/>
      <c r="F1013" s="143"/>
      <c r="G1013" s="143"/>
      <c r="H1013" s="143"/>
      <c r="I1013" s="143"/>
      <c r="J1013" s="143"/>
      <c r="K1013" s="143"/>
      <c r="L1013" s="143"/>
      <c r="M1013" s="143"/>
      <c r="N1013" s="143"/>
      <c r="O1013" s="143"/>
      <c r="P1013" s="143"/>
      <c r="Q1013" s="143"/>
      <c r="R1013" s="143"/>
      <c r="S1013" s="143"/>
      <c r="T1013" s="143"/>
      <c r="U1013" s="143"/>
      <c r="V1013" s="143"/>
      <c r="W1013" s="143"/>
      <c r="X1013" s="143"/>
      <c r="Y1013" s="143"/>
      <c r="Z1013" s="143"/>
    </row>
    <row r="1014">
      <c r="A1014" s="143"/>
      <c r="B1014" s="143"/>
      <c r="C1014" s="143"/>
      <c r="D1014" s="143"/>
      <c r="E1014" s="143"/>
      <c r="F1014" s="143"/>
      <c r="G1014" s="143"/>
      <c r="H1014" s="143"/>
      <c r="I1014" s="143"/>
      <c r="J1014" s="143"/>
      <c r="K1014" s="143"/>
      <c r="L1014" s="143"/>
      <c r="M1014" s="143"/>
      <c r="N1014" s="143"/>
      <c r="O1014" s="143"/>
      <c r="P1014" s="143"/>
      <c r="Q1014" s="143"/>
      <c r="R1014" s="143"/>
      <c r="S1014" s="143"/>
      <c r="T1014" s="143"/>
      <c r="U1014" s="143"/>
      <c r="V1014" s="143"/>
      <c r="W1014" s="143"/>
      <c r="X1014" s="143"/>
      <c r="Y1014" s="143"/>
      <c r="Z1014" s="143"/>
    </row>
    <row r="1015">
      <c r="A1015" s="143"/>
      <c r="B1015" s="143"/>
      <c r="C1015" s="143"/>
      <c r="D1015" s="143"/>
      <c r="E1015" s="143"/>
      <c r="F1015" s="143"/>
      <c r="G1015" s="143"/>
      <c r="H1015" s="143"/>
      <c r="I1015" s="143"/>
      <c r="J1015" s="143"/>
      <c r="K1015" s="143"/>
      <c r="L1015" s="143"/>
      <c r="M1015" s="143"/>
      <c r="N1015" s="143"/>
      <c r="O1015" s="143"/>
      <c r="P1015" s="143"/>
      <c r="Q1015" s="143"/>
      <c r="R1015" s="143"/>
      <c r="S1015" s="143"/>
      <c r="T1015" s="143"/>
      <c r="U1015" s="143"/>
      <c r="V1015" s="143"/>
      <c r="W1015" s="143"/>
      <c r="X1015" s="143"/>
      <c r="Y1015" s="143"/>
      <c r="Z1015" s="143"/>
    </row>
    <row r="1016">
      <c r="A1016" s="143"/>
      <c r="B1016" s="143"/>
      <c r="C1016" s="143"/>
      <c r="D1016" s="143"/>
      <c r="E1016" s="143"/>
      <c r="F1016" s="143"/>
      <c r="G1016" s="143"/>
      <c r="H1016" s="143"/>
      <c r="I1016" s="143"/>
      <c r="J1016" s="143"/>
      <c r="K1016" s="143"/>
      <c r="L1016" s="143"/>
      <c r="M1016" s="143"/>
      <c r="N1016" s="143"/>
      <c r="O1016" s="143"/>
      <c r="P1016" s="143"/>
      <c r="Q1016" s="143"/>
      <c r="R1016" s="143"/>
      <c r="S1016" s="143"/>
      <c r="T1016" s="143"/>
      <c r="U1016" s="143"/>
      <c r="V1016" s="143"/>
      <c r="W1016" s="143"/>
      <c r="X1016" s="143"/>
      <c r="Y1016" s="143"/>
      <c r="Z1016" s="143"/>
    </row>
    <row r="1017">
      <c r="A1017" s="143"/>
      <c r="B1017" s="143"/>
      <c r="C1017" s="143"/>
      <c r="D1017" s="143"/>
      <c r="E1017" s="143"/>
      <c r="F1017" s="143"/>
      <c r="G1017" s="143"/>
      <c r="H1017" s="143"/>
      <c r="I1017" s="143"/>
      <c r="J1017" s="143"/>
      <c r="K1017" s="143"/>
      <c r="L1017" s="143"/>
      <c r="M1017" s="143"/>
      <c r="N1017" s="143"/>
      <c r="O1017" s="143"/>
      <c r="P1017" s="143"/>
      <c r="Q1017" s="143"/>
      <c r="R1017" s="143"/>
      <c r="S1017" s="143"/>
      <c r="T1017" s="143"/>
      <c r="U1017" s="143"/>
      <c r="V1017" s="143"/>
      <c r="W1017" s="143"/>
      <c r="X1017" s="143"/>
      <c r="Y1017" s="143"/>
      <c r="Z1017" s="143"/>
    </row>
    <row r="1018">
      <c r="A1018" s="143"/>
      <c r="B1018" s="143"/>
      <c r="C1018" s="143"/>
      <c r="D1018" s="143"/>
      <c r="E1018" s="143"/>
      <c r="F1018" s="143"/>
      <c r="G1018" s="143"/>
      <c r="H1018" s="143"/>
      <c r="I1018" s="143"/>
      <c r="J1018" s="143"/>
      <c r="K1018" s="143"/>
      <c r="L1018" s="143"/>
      <c r="M1018" s="143"/>
      <c r="N1018" s="143"/>
      <c r="O1018" s="143"/>
      <c r="P1018" s="143"/>
      <c r="Q1018" s="143"/>
      <c r="R1018" s="143"/>
      <c r="S1018" s="143"/>
      <c r="T1018" s="143"/>
      <c r="U1018" s="143"/>
      <c r="V1018" s="143"/>
      <c r="W1018" s="143"/>
      <c r="X1018" s="143"/>
      <c r="Y1018" s="143"/>
      <c r="Z1018" s="143"/>
    </row>
    <row r="1019">
      <c r="A1019" s="143"/>
      <c r="B1019" s="143"/>
      <c r="C1019" s="143"/>
      <c r="D1019" s="143"/>
      <c r="E1019" s="143"/>
      <c r="F1019" s="143"/>
      <c r="G1019" s="143"/>
      <c r="H1019" s="143"/>
      <c r="I1019" s="143"/>
      <c r="J1019" s="143"/>
      <c r="K1019" s="143"/>
      <c r="L1019" s="143"/>
      <c r="M1019" s="143"/>
      <c r="N1019" s="143"/>
      <c r="O1019" s="143"/>
      <c r="P1019" s="143"/>
      <c r="Q1019" s="143"/>
      <c r="R1019" s="143"/>
      <c r="S1019" s="143"/>
      <c r="T1019" s="143"/>
      <c r="U1019" s="143"/>
      <c r="V1019" s="143"/>
      <c r="W1019" s="143"/>
      <c r="X1019" s="143"/>
      <c r="Y1019" s="143"/>
      <c r="Z1019" s="143"/>
    </row>
    <row r="1020">
      <c r="A1020" s="143"/>
      <c r="B1020" s="143"/>
      <c r="C1020" s="143"/>
      <c r="D1020" s="143"/>
      <c r="E1020" s="143"/>
      <c r="F1020" s="143"/>
      <c r="G1020" s="143"/>
      <c r="H1020" s="143"/>
      <c r="I1020" s="143"/>
      <c r="J1020" s="143"/>
      <c r="K1020" s="143"/>
      <c r="L1020" s="143"/>
      <c r="M1020" s="143"/>
      <c r="N1020" s="143"/>
      <c r="O1020" s="143"/>
      <c r="P1020" s="143"/>
      <c r="Q1020" s="143"/>
      <c r="R1020" s="143"/>
      <c r="S1020" s="143"/>
      <c r="T1020" s="143"/>
      <c r="U1020" s="143"/>
      <c r="V1020" s="143"/>
      <c r="W1020" s="143"/>
      <c r="X1020" s="143"/>
      <c r="Y1020" s="143"/>
      <c r="Z1020" s="143"/>
    </row>
    <row r="1021">
      <c r="A1021" s="143"/>
      <c r="B1021" s="143"/>
      <c r="C1021" s="143"/>
      <c r="D1021" s="143"/>
      <c r="E1021" s="143"/>
      <c r="F1021" s="143"/>
      <c r="G1021" s="143"/>
      <c r="H1021" s="143"/>
      <c r="I1021" s="143"/>
      <c r="J1021" s="143"/>
      <c r="K1021" s="143"/>
      <c r="L1021" s="143"/>
      <c r="M1021" s="143"/>
      <c r="N1021" s="143"/>
      <c r="O1021" s="143"/>
      <c r="P1021" s="143"/>
      <c r="Q1021" s="143"/>
      <c r="R1021" s="143"/>
      <c r="S1021" s="143"/>
      <c r="T1021" s="143"/>
      <c r="U1021" s="143"/>
      <c r="V1021" s="143"/>
      <c r="W1021" s="143"/>
      <c r="X1021" s="143"/>
      <c r="Y1021" s="143"/>
      <c r="Z1021" s="143"/>
    </row>
    <row r="1022">
      <c r="A1022" s="143"/>
      <c r="B1022" s="143"/>
      <c r="C1022" s="143"/>
      <c r="D1022" s="143"/>
      <c r="E1022" s="143"/>
      <c r="F1022" s="143"/>
      <c r="G1022" s="143"/>
      <c r="H1022" s="143"/>
      <c r="I1022" s="143"/>
      <c r="J1022" s="143"/>
      <c r="K1022" s="143"/>
      <c r="L1022" s="143"/>
      <c r="M1022" s="143"/>
      <c r="N1022" s="143"/>
      <c r="O1022" s="143"/>
      <c r="P1022" s="143"/>
      <c r="Q1022" s="143"/>
      <c r="R1022" s="143"/>
      <c r="S1022" s="143"/>
      <c r="T1022" s="143"/>
      <c r="U1022" s="143"/>
      <c r="V1022" s="143"/>
      <c r="W1022" s="143"/>
      <c r="X1022" s="143"/>
      <c r="Y1022" s="143"/>
      <c r="Z1022" s="143"/>
    </row>
    <row r="1023">
      <c r="A1023" s="143"/>
      <c r="B1023" s="143"/>
      <c r="C1023" s="143"/>
      <c r="D1023" s="143"/>
      <c r="E1023" s="143"/>
      <c r="F1023" s="143"/>
      <c r="G1023" s="143"/>
      <c r="H1023" s="143"/>
      <c r="I1023" s="143"/>
      <c r="J1023" s="143"/>
      <c r="K1023" s="143"/>
      <c r="L1023" s="143"/>
      <c r="M1023" s="143"/>
      <c r="N1023" s="143"/>
      <c r="O1023" s="143"/>
      <c r="P1023" s="143"/>
      <c r="Q1023" s="143"/>
      <c r="R1023" s="143"/>
      <c r="S1023" s="143"/>
      <c r="T1023" s="143"/>
      <c r="U1023" s="143"/>
      <c r="V1023" s="143"/>
      <c r="W1023" s="143"/>
      <c r="X1023" s="143"/>
      <c r="Y1023" s="143"/>
      <c r="Z1023" s="143"/>
    </row>
    <row r="1024">
      <c r="A1024" s="143"/>
      <c r="B1024" s="143"/>
      <c r="C1024" s="143"/>
      <c r="D1024" s="143"/>
      <c r="E1024" s="143"/>
      <c r="F1024" s="143"/>
      <c r="G1024" s="143"/>
      <c r="H1024" s="143"/>
      <c r="I1024" s="143"/>
      <c r="J1024" s="143"/>
      <c r="K1024" s="143"/>
      <c r="L1024" s="143"/>
      <c r="M1024" s="143"/>
      <c r="N1024" s="143"/>
      <c r="O1024" s="143"/>
      <c r="P1024" s="143"/>
      <c r="Q1024" s="143"/>
      <c r="R1024" s="143"/>
      <c r="S1024" s="143"/>
      <c r="T1024" s="143"/>
      <c r="U1024" s="143"/>
      <c r="V1024" s="143"/>
      <c r="W1024" s="143"/>
      <c r="X1024" s="143"/>
      <c r="Y1024" s="143"/>
      <c r="Z1024" s="143"/>
    </row>
    <row r="1025">
      <c r="A1025" s="143"/>
      <c r="B1025" s="143"/>
      <c r="C1025" s="143"/>
      <c r="D1025" s="143"/>
      <c r="E1025" s="143"/>
      <c r="F1025" s="143"/>
      <c r="G1025" s="143"/>
      <c r="H1025" s="143"/>
      <c r="I1025" s="143"/>
      <c r="J1025" s="143"/>
      <c r="K1025" s="143"/>
      <c r="L1025" s="143"/>
      <c r="M1025" s="143"/>
      <c r="N1025" s="143"/>
      <c r="O1025" s="143"/>
      <c r="P1025" s="143"/>
      <c r="Q1025" s="143"/>
      <c r="R1025" s="143"/>
      <c r="S1025" s="143"/>
      <c r="T1025" s="143"/>
      <c r="U1025" s="143"/>
      <c r="V1025" s="143"/>
      <c r="W1025" s="143"/>
      <c r="X1025" s="143"/>
      <c r="Y1025" s="143"/>
      <c r="Z1025" s="143"/>
    </row>
    <row r="1026">
      <c r="A1026" s="143"/>
      <c r="B1026" s="143"/>
      <c r="C1026" s="143"/>
      <c r="D1026" s="143"/>
      <c r="E1026" s="143"/>
      <c r="F1026" s="143"/>
      <c r="G1026" s="143"/>
      <c r="H1026" s="143"/>
      <c r="I1026" s="143"/>
      <c r="J1026" s="143"/>
      <c r="K1026" s="143"/>
      <c r="L1026" s="143"/>
      <c r="M1026" s="143"/>
      <c r="N1026" s="143"/>
      <c r="O1026" s="143"/>
      <c r="P1026" s="143"/>
      <c r="Q1026" s="143"/>
      <c r="R1026" s="143"/>
      <c r="S1026" s="143"/>
      <c r="T1026" s="143"/>
      <c r="U1026" s="143"/>
      <c r="V1026" s="143"/>
      <c r="W1026" s="143"/>
      <c r="X1026" s="143"/>
      <c r="Y1026" s="143"/>
      <c r="Z1026" s="143"/>
    </row>
  </sheetData>
  <mergeCells count="66">
    <mergeCell ref="D76:G76"/>
    <mergeCell ref="D77:G77"/>
    <mergeCell ref="D78:G78"/>
    <mergeCell ref="D79:G79"/>
    <mergeCell ref="A82:G82"/>
    <mergeCell ref="B83:G83"/>
    <mergeCell ref="B88:G88"/>
    <mergeCell ref="C89:D89"/>
    <mergeCell ref="C91:D91"/>
    <mergeCell ref="A94:G94"/>
    <mergeCell ref="B96:G96"/>
    <mergeCell ref="D101:F101"/>
    <mergeCell ref="D102:F102"/>
    <mergeCell ref="D103:F103"/>
    <mergeCell ref="A1:F1"/>
    <mergeCell ref="A2:F2"/>
    <mergeCell ref="A3:F3"/>
    <mergeCell ref="A4:F4"/>
    <mergeCell ref="A6:F6"/>
    <mergeCell ref="B12:E12"/>
    <mergeCell ref="B13:E13"/>
    <mergeCell ref="A16:F16"/>
    <mergeCell ref="B18:E18"/>
    <mergeCell ref="F18:I18"/>
    <mergeCell ref="J18:M18"/>
    <mergeCell ref="A22:G22"/>
    <mergeCell ref="A23:G23"/>
    <mergeCell ref="B24:G24"/>
    <mergeCell ref="B25:G25"/>
    <mergeCell ref="B26:G26"/>
    <mergeCell ref="B27:G27"/>
    <mergeCell ref="B28:G28"/>
    <mergeCell ref="B30:D30"/>
    <mergeCell ref="A43:G43"/>
    <mergeCell ref="A44:G44"/>
    <mergeCell ref="B45:G45"/>
    <mergeCell ref="B46:G46"/>
    <mergeCell ref="B47:G47"/>
    <mergeCell ref="B48:G48"/>
    <mergeCell ref="B49:G49"/>
    <mergeCell ref="D51:G51"/>
    <mergeCell ref="D52:G52"/>
    <mergeCell ref="D53:G53"/>
    <mergeCell ref="D54:G54"/>
    <mergeCell ref="B57:M57"/>
    <mergeCell ref="B58:E58"/>
    <mergeCell ref="F58:I58"/>
    <mergeCell ref="J58:M58"/>
    <mergeCell ref="B62:I62"/>
    <mergeCell ref="B63:I63"/>
    <mergeCell ref="B67:D67"/>
    <mergeCell ref="A70:G70"/>
    <mergeCell ref="B71:G71"/>
    <mergeCell ref="B72:G72"/>
    <mergeCell ref="B73:G73"/>
    <mergeCell ref="B74:G74"/>
    <mergeCell ref="D107:F107"/>
    <mergeCell ref="D108:F108"/>
    <mergeCell ref="B102:B103"/>
    <mergeCell ref="B104:B105"/>
    <mergeCell ref="D104:F104"/>
    <mergeCell ref="D105:F105"/>
    <mergeCell ref="B106:B107"/>
    <mergeCell ref="D106:F106"/>
    <mergeCell ref="B108:B109"/>
    <mergeCell ref="D109:F109"/>
  </mergeCells>
  <hyperlinks>
    <hyperlink r:id="rId1" ref="B65"/>
    <hyperlink r:id="rId2" ref="G65"/>
    <hyperlink r:id="rId3" ref="B66"/>
    <hyperlink r:id="rId4" ref="G6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34.86"/>
    <col customWidth="1" min="3" max="3" width="66.14"/>
    <col customWidth="1" min="4" max="4" width="23.0"/>
  </cols>
  <sheetData>
    <row r="1">
      <c r="A1" s="348" t="s">
        <v>570</v>
      </c>
      <c r="B1" s="349"/>
      <c r="C1" s="349"/>
      <c r="D1" s="349"/>
      <c r="E1" s="349"/>
      <c r="F1" s="349"/>
      <c r="G1" s="349"/>
      <c r="H1" s="349"/>
      <c r="I1" s="349"/>
      <c r="J1" s="349"/>
      <c r="K1" s="349"/>
      <c r="L1" s="349"/>
      <c r="M1" s="349"/>
      <c r="N1" s="349"/>
      <c r="O1" s="349"/>
      <c r="P1" s="349"/>
      <c r="Q1" s="349"/>
      <c r="R1" s="349"/>
      <c r="S1" s="349"/>
      <c r="T1" s="349"/>
      <c r="U1" s="349"/>
      <c r="V1" s="349"/>
      <c r="W1" s="349"/>
      <c r="X1" s="349"/>
      <c r="Y1" s="349"/>
      <c r="Z1" s="349"/>
    </row>
    <row r="2">
      <c r="A2" s="350" t="s">
        <v>170</v>
      </c>
      <c r="B2" s="350" t="s">
        <v>173</v>
      </c>
      <c r="C2" s="350" t="s">
        <v>571</v>
      </c>
    </row>
    <row r="3">
      <c r="A3" s="351">
        <v>1.0</v>
      </c>
      <c r="B3" s="351" t="s">
        <v>572</v>
      </c>
      <c r="C3" s="351" t="s">
        <v>573</v>
      </c>
    </row>
    <row r="4">
      <c r="A4" s="351">
        <v>2.0</v>
      </c>
      <c r="B4" s="351" t="s">
        <v>574</v>
      </c>
      <c r="C4" s="351" t="s">
        <v>575</v>
      </c>
    </row>
    <row r="5">
      <c r="A5" s="351">
        <v>3.0</v>
      </c>
      <c r="B5" s="351" t="s">
        <v>576</v>
      </c>
      <c r="C5" s="351" t="s">
        <v>577</v>
      </c>
    </row>
    <row r="6">
      <c r="A6" s="351">
        <v>4.0</v>
      </c>
      <c r="B6" s="351" t="s">
        <v>578</v>
      </c>
      <c r="C6" s="351" t="s">
        <v>579</v>
      </c>
    </row>
    <row r="7">
      <c r="A7" s="351">
        <v>5.0</v>
      </c>
      <c r="B7" s="351" t="s">
        <v>580</v>
      </c>
      <c r="C7" s="351" t="s">
        <v>581</v>
      </c>
    </row>
    <row r="9">
      <c r="A9" s="348" t="s">
        <v>582</v>
      </c>
      <c r="B9" s="349"/>
      <c r="C9" s="349"/>
      <c r="D9" s="349"/>
      <c r="E9" s="349"/>
      <c r="F9" s="349"/>
      <c r="G9" s="349"/>
      <c r="H9" s="349"/>
      <c r="I9" s="349"/>
      <c r="J9" s="349"/>
      <c r="K9" s="349"/>
      <c r="L9" s="349"/>
      <c r="M9" s="349"/>
      <c r="N9" s="349"/>
      <c r="O9" s="349"/>
      <c r="P9" s="349"/>
      <c r="Q9" s="349"/>
      <c r="R9" s="349"/>
      <c r="S9" s="349"/>
      <c r="T9" s="349"/>
      <c r="U9" s="349"/>
      <c r="V9" s="349"/>
      <c r="W9" s="349"/>
      <c r="X9" s="349"/>
      <c r="Y9" s="349"/>
      <c r="Z9" s="349"/>
    </row>
    <row r="10">
      <c r="A10" s="352"/>
      <c r="B10" s="350" t="s">
        <v>27</v>
      </c>
      <c r="C10" s="350" t="s">
        <v>583</v>
      </c>
      <c r="D10" s="353" t="s">
        <v>584</v>
      </c>
    </row>
    <row r="11">
      <c r="A11" s="351">
        <v>1.0</v>
      </c>
      <c r="B11" s="351" t="s">
        <v>30</v>
      </c>
      <c r="C11" s="351" t="s">
        <v>585</v>
      </c>
      <c r="D11" s="354" t="s">
        <v>586</v>
      </c>
    </row>
    <row r="12">
      <c r="A12" s="351">
        <v>2.0</v>
      </c>
      <c r="B12" s="351" t="s">
        <v>43</v>
      </c>
      <c r="C12" s="351" t="s">
        <v>587</v>
      </c>
      <c r="D12" s="354" t="s">
        <v>588</v>
      </c>
    </row>
    <row r="13">
      <c r="A13" s="351">
        <v>3.0</v>
      </c>
      <c r="B13" s="351" t="s">
        <v>60</v>
      </c>
      <c r="C13" s="351" t="s">
        <v>576</v>
      </c>
      <c r="D13" s="354" t="s">
        <v>589</v>
      </c>
    </row>
    <row r="14">
      <c r="A14" s="351">
        <v>4.0</v>
      </c>
      <c r="B14" s="351" t="s">
        <v>590</v>
      </c>
      <c r="C14" s="351" t="s">
        <v>591</v>
      </c>
      <c r="D14" s="354" t="s">
        <v>592</v>
      </c>
    </row>
    <row r="15">
      <c r="A15" s="351">
        <v>5.0</v>
      </c>
      <c r="B15" s="351" t="s">
        <v>593</v>
      </c>
      <c r="C15" s="351" t="s">
        <v>594</v>
      </c>
      <c r="D15" s="354" t="s">
        <v>595</v>
      </c>
    </row>
    <row r="17">
      <c r="A17" s="348" t="s">
        <v>596</v>
      </c>
      <c r="B17" s="349"/>
      <c r="C17" s="349"/>
      <c r="D17" s="349"/>
      <c r="E17" s="349"/>
      <c r="F17" s="349"/>
      <c r="G17" s="349"/>
      <c r="H17" s="349"/>
      <c r="I17" s="349"/>
      <c r="J17" s="349"/>
      <c r="K17" s="349"/>
      <c r="L17" s="349"/>
      <c r="M17" s="349"/>
      <c r="N17" s="349"/>
      <c r="O17" s="349"/>
      <c r="P17" s="349"/>
      <c r="Q17" s="349"/>
      <c r="R17" s="349"/>
      <c r="S17" s="349"/>
      <c r="T17" s="349"/>
      <c r="U17" s="349"/>
      <c r="V17" s="349"/>
      <c r="W17" s="349"/>
      <c r="X17" s="349"/>
      <c r="Y17" s="349"/>
      <c r="Z17" s="349"/>
    </row>
    <row r="18">
      <c r="A18" s="355" t="s">
        <v>170</v>
      </c>
      <c r="B18" s="355" t="s">
        <v>597</v>
      </c>
      <c r="C18" s="355" t="s">
        <v>598</v>
      </c>
      <c r="D18" s="355" t="s">
        <v>599</v>
      </c>
    </row>
    <row r="19">
      <c r="A19" s="351">
        <v>1.0</v>
      </c>
      <c r="B19" s="351" t="s">
        <v>600</v>
      </c>
      <c r="C19" s="351" t="s">
        <v>601</v>
      </c>
      <c r="D19" s="351" t="s">
        <v>602</v>
      </c>
    </row>
    <row r="20">
      <c r="A20" s="351">
        <v>2.0</v>
      </c>
      <c r="B20" s="351" t="s">
        <v>603</v>
      </c>
      <c r="C20" s="351" t="s">
        <v>604</v>
      </c>
      <c r="D20" s="351" t="s">
        <v>605</v>
      </c>
    </row>
    <row r="21">
      <c r="A21" s="351">
        <v>3.0</v>
      </c>
      <c r="B21" s="351" t="s">
        <v>606</v>
      </c>
      <c r="C21" s="351" t="s">
        <v>607</v>
      </c>
      <c r="D21" s="351" t="s">
        <v>608</v>
      </c>
    </row>
    <row r="22">
      <c r="A22" s="351">
        <v>4.0</v>
      </c>
      <c r="B22" s="351" t="s">
        <v>609</v>
      </c>
      <c r="C22" s="351" t="s">
        <v>610</v>
      </c>
      <c r="D22" s="351" t="s">
        <v>611</v>
      </c>
    </row>
    <row r="23">
      <c r="A23" s="351">
        <v>5.0</v>
      </c>
      <c r="B23" s="351" t="s">
        <v>612</v>
      </c>
      <c r="C23" s="351" t="s">
        <v>613</v>
      </c>
      <c r="D23" s="351" t="s">
        <v>614</v>
      </c>
    </row>
    <row r="25">
      <c r="A25" s="348" t="s">
        <v>615</v>
      </c>
      <c r="B25" s="349"/>
      <c r="C25" s="349"/>
      <c r="D25" s="349"/>
      <c r="E25" s="349"/>
      <c r="F25" s="349"/>
      <c r="G25" s="349"/>
      <c r="H25" s="349"/>
      <c r="I25" s="349"/>
      <c r="J25" s="349"/>
      <c r="K25" s="349"/>
      <c r="L25" s="349"/>
      <c r="M25" s="349"/>
      <c r="N25" s="349"/>
      <c r="O25" s="349"/>
      <c r="P25" s="349"/>
      <c r="Q25" s="349"/>
      <c r="R25" s="349"/>
      <c r="S25" s="349"/>
      <c r="T25" s="349"/>
      <c r="U25" s="349"/>
      <c r="V25" s="349"/>
      <c r="W25" s="349"/>
      <c r="X25" s="349"/>
      <c r="Y25" s="349"/>
      <c r="Z25" s="349"/>
    </row>
    <row r="26">
      <c r="A26" s="355" t="s">
        <v>170</v>
      </c>
      <c r="B26" s="355" t="s">
        <v>597</v>
      </c>
      <c r="C26" s="355" t="s">
        <v>598</v>
      </c>
      <c r="D26" s="355" t="s">
        <v>599</v>
      </c>
    </row>
    <row r="27">
      <c r="A27" s="351">
        <v>1.0</v>
      </c>
      <c r="B27" s="351" t="s">
        <v>616</v>
      </c>
      <c r="C27" s="351" t="s">
        <v>617</v>
      </c>
      <c r="D27" s="351" t="s">
        <v>618</v>
      </c>
    </row>
    <row r="28">
      <c r="A28" s="351">
        <v>2.0</v>
      </c>
      <c r="B28" s="351" t="s">
        <v>619</v>
      </c>
      <c r="C28" s="351" t="s">
        <v>620</v>
      </c>
      <c r="D28" s="351" t="s">
        <v>621</v>
      </c>
    </row>
    <row r="29">
      <c r="A29" s="351">
        <v>3.0</v>
      </c>
      <c r="B29" s="351" t="s">
        <v>622</v>
      </c>
      <c r="C29" s="351" t="s">
        <v>623</v>
      </c>
      <c r="D29" s="351" t="s">
        <v>624</v>
      </c>
    </row>
    <row r="30">
      <c r="A30" s="351">
        <v>4.0</v>
      </c>
      <c r="B30" s="351" t="s">
        <v>625</v>
      </c>
      <c r="C30" s="351" t="s">
        <v>626</v>
      </c>
      <c r="D30" s="351" t="s">
        <v>627</v>
      </c>
    </row>
    <row r="31">
      <c r="A31" s="351">
        <v>5.0</v>
      </c>
      <c r="B31" s="351" t="s">
        <v>628</v>
      </c>
      <c r="C31" s="351" t="s">
        <v>629</v>
      </c>
      <c r="D31" s="351" t="s">
        <v>630</v>
      </c>
    </row>
    <row r="32">
      <c r="A32" s="348" t="s">
        <v>631</v>
      </c>
      <c r="B32" s="349"/>
      <c r="C32" s="349"/>
      <c r="D32" s="349"/>
      <c r="E32" s="349"/>
      <c r="F32" s="349"/>
      <c r="G32" s="349"/>
      <c r="H32" s="349"/>
      <c r="I32" s="349"/>
      <c r="J32" s="349"/>
      <c r="K32" s="349"/>
      <c r="L32" s="349"/>
      <c r="M32" s="349"/>
      <c r="N32" s="349"/>
      <c r="O32" s="349"/>
      <c r="P32" s="349"/>
      <c r="Q32" s="349"/>
      <c r="R32" s="349"/>
      <c r="S32" s="349"/>
      <c r="T32" s="349"/>
      <c r="U32" s="349"/>
      <c r="V32" s="349"/>
      <c r="W32" s="349"/>
      <c r="X32" s="349"/>
      <c r="Y32" s="349"/>
      <c r="Z32" s="349"/>
    </row>
    <row r="33">
      <c r="A33" s="351" t="s">
        <v>170</v>
      </c>
      <c r="B33" s="351" t="s">
        <v>597</v>
      </c>
      <c r="C33" s="351" t="s">
        <v>598</v>
      </c>
      <c r="D33" s="351" t="s">
        <v>599</v>
      </c>
    </row>
    <row r="34">
      <c r="A34" s="351">
        <v>1.0</v>
      </c>
      <c r="B34" s="351" t="s">
        <v>632</v>
      </c>
      <c r="C34" s="351" t="s">
        <v>633</v>
      </c>
      <c r="D34" s="351" t="s">
        <v>614</v>
      </c>
    </row>
    <row r="35">
      <c r="A35" s="351">
        <v>2.0</v>
      </c>
      <c r="B35" s="351" t="s">
        <v>634</v>
      </c>
      <c r="C35" s="351" t="s">
        <v>635</v>
      </c>
      <c r="D35" s="351" t="s">
        <v>636</v>
      </c>
    </row>
    <row r="36">
      <c r="A36" s="351">
        <v>3.0</v>
      </c>
      <c r="B36" s="351" t="s">
        <v>637</v>
      </c>
      <c r="C36" s="351" t="s">
        <v>638</v>
      </c>
      <c r="D36" s="351" t="s">
        <v>639</v>
      </c>
    </row>
    <row r="37">
      <c r="A37" s="351">
        <v>4.0</v>
      </c>
      <c r="B37" s="351" t="s">
        <v>640</v>
      </c>
      <c r="C37" s="351" t="s">
        <v>641</v>
      </c>
      <c r="D37" s="351" t="s">
        <v>592</v>
      </c>
    </row>
    <row r="40">
      <c r="A40" s="348" t="s">
        <v>642</v>
      </c>
      <c r="B40" s="349"/>
      <c r="C40" s="349"/>
      <c r="D40" s="349"/>
      <c r="E40" s="349"/>
      <c r="F40" s="349"/>
      <c r="G40" s="349"/>
      <c r="H40" s="349"/>
      <c r="I40" s="349"/>
      <c r="J40" s="349"/>
      <c r="K40" s="349"/>
      <c r="L40" s="349"/>
      <c r="M40" s="349"/>
      <c r="N40" s="349"/>
      <c r="O40" s="349"/>
      <c r="P40" s="349"/>
      <c r="Q40" s="349"/>
      <c r="R40" s="349"/>
      <c r="S40" s="349"/>
      <c r="T40" s="349"/>
      <c r="U40" s="349"/>
      <c r="V40" s="349"/>
      <c r="W40" s="349"/>
      <c r="X40" s="349"/>
      <c r="Y40" s="349"/>
      <c r="Z40" s="349"/>
    </row>
    <row r="41" ht="27.75" customHeight="1">
      <c r="B41" s="356" t="s">
        <v>643</v>
      </c>
    </row>
    <row r="42">
      <c r="B42" s="357" t="s">
        <v>644</v>
      </c>
      <c r="C42" s="357" t="s">
        <v>645</v>
      </c>
    </row>
    <row r="43">
      <c r="B43" s="358" t="s">
        <v>646</v>
      </c>
      <c r="C43" s="359"/>
    </row>
    <row r="44">
      <c r="B44" s="358" t="s">
        <v>647</v>
      </c>
      <c r="C44" s="358" t="s">
        <v>648</v>
      </c>
    </row>
    <row r="45">
      <c r="B45" s="358" t="s">
        <v>649</v>
      </c>
      <c r="C45" s="359"/>
    </row>
    <row r="46">
      <c r="B46" s="358" t="s">
        <v>650</v>
      </c>
      <c r="C46" s="359"/>
    </row>
    <row r="47">
      <c r="B47" s="358" t="s">
        <v>651</v>
      </c>
      <c r="C47" s="359"/>
    </row>
    <row r="48">
      <c r="B48" s="358" t="s">
        <v>652</v>
      </c>
      <c r="C48" s="359"/>
    </row>
    <row r="49">
      <c r="B49" s="358" t="s">
        <v>653</v>
      </c>
      <c r="C49" s="359"/>
    </row>
    <row r="50">
      <c r="B50" s="358" t="s">
        <v>654</v>
      </c>
      <c r="C50" s="359"/>
    </row>
    <row r="51">
      <c r="B51" s="358" t="s">
        <v>655</v>
      </c>
      <c r="C51" s="359"/>
    </row>
    <row r="52">
      <c r="B52" s="358" t="s">
        <v>656</v>
      </c>
      <c r="C52" s="359"/>
    </row>
    <row r="53">
      <c r="B53" s="358" t="s">
        <v>657</v>
      </c>
      <c r="C53" s="359"/>
    </row>
    <row r="54">
      <c r="B54" s="358" t="s">
        <v>658</v>
      </c>
      <c r="C54" s="359"/>
    </row>
    <row r="55">
      <c r="B55" s="358" t="s">
        <v>659</v>
      </c>
      <c r="C55" s="359"/>
    </row>
    <row r="56">
      <c r="B56" s="358" t="s">
        <v>660</v>
      </c>
      <c r="C56" s="359"/>
    </row>
    <row r="57">
      <c r="B57" s="358" t="s">
        <v>661</v>
      </c>
      <c r="C57" s="359"/>
    </row>
    <row r="58">
      <c r="B58" s="358" t="s">
        <v>662</v>
      </c>
      <c r="C58" s="359"/>
    </row>
    <row r="61">
      <c r="B61" s="356" t="s">
        <v>663</v>
      </c>
    </row>
    <row r="62">
      <c r="B62" s="357" t="s">
        <v>644</v>
      </c>
      <c r="C62" s="357" t="s">
        <v>645</v>
      </c>
    </row>
    <row r="63">
      <c r="B63" s="358" t="s">
        <v>664</v>
      </c>
      <c r="C63" s="359"/>
    </row>
    <row r="64">
      <c r="B64" s="358" t="s">
        <v>665</v>
      </c>
      <c r="C64" s="358" t="s">
        <v>666</v>
      </c>
    </row>
    <row r="65">
      <c r="B65" s="358" t="s">
        <v>667</v>
      </c>
      <c r="C65" s="359"/>
    </row>
    <row r="66">
      <c r="B66" s="358" t="s">
        <v>668</v>
      </c>
      <c r="C66" s="359"/>
    </row>
    <row r="67">
      <c r="B67" s="358" t="s">
        <v>669</v>
      </c>
      <c r="C67" s="359"/>
    </row>
    <row r="68">
      <c r="B68" s="358" t="s">
        <v>670</v>
      </c>
      <c r="C68" s="359"/>
    </row>
    <row r="69">
      <c r="B69" s="358" t="s">
        <v>671</v>
      </c>
      <c r="C69" s="359"/>
    </row>
    <row r="70">
      <c r="B70" s="358" t="s">
        <v>672</v>
      </c>
      <c r="C70" s="359"/>
    </row>
    <row r="71">
      <c r="B71" s="358" t="s">
        <v>673</v>
      </c>
      <c r="C71" s="359"/>
    </row>
    <row r="72">
      <c r="B72" s="358" t="s">
        <v>662</v>
      </c>
      <c r="C72" s="359"/>
    </row>
    <row r="73">
      <c r="B73" s="358" t="s">
        <v>674</v>
      </c>
      <c r="C73" s="359"/>
    </row>
    <row r="76">
      <c r="B76" s="356" t="s">
        <v>675</v>
      </c>
    </row>
    <row r="77">
      <c r="B77" s="357" t="s">
        <v>644</v>
      </c>
      <c r="C77" s="357" t="s">
        <v>645</v>
      </c>
    </row>
    <row r="78">
      <c r="B78" s="358" t="s">
        <v>676</v>
      </c>
      <c r="C78" s="359"/>
    </row>
    <row r="79">
      <c r="B79" s="358" t="s">
        <v>677</v>
      </c>
      <c r="C79" s="358"/>
    </row>
    <row r="80">
      <c r="B80" s="358" t="s">
        <v>678</v>
      </c>
      <c r="C80" s="359"/>
    </row>
    <row r="81">
      <c r="B81" s="358" t="s">
        <v>679</v>
      </c>
      <c r="C81" s="359"/>
    </row>
    <row r="82">
      <c r="B82" s="358" t="s">
        <v>680</v>
      </c>
      <c r="C82" s="359"/>
    </row>
    <row r="83">
      <c r="B83" s="358" t="s">
        <v>681</v>
      </c>
      <c r="C83" s="359"/>
    </row>
    <row r="84">
      <c r="B84" s="358" t="s">
        <v>173</v>
      </c>
      <c r="C84" s="359"/>
    </row>
    <row r="85">
      <c r="B85" s="358" t="s">
        <v>668</v>
      </c>
      <c r="C85" s="359"/>
    </row>
    <row r="86">
      <c r="B86" s="358" t="s">
        <v>682</v>
      </c>
      <c r="C86" s="359"/>
    </row>
    <row r="87">
      <c r="B87" s="358" t="s">
        <v>683</v>
      </c>
      <c r="C87" s="359"/>
    </row>
    <row r="88">
      <c r="B88" s="358" t="s">
        <v>684</v>
      </c>
      <c r="C88" s="359"/>
    </row>
    <row r="89">
      <c r="B89" s="360" t="s">
        <v>685</v>
      </c>
      <c r="C89" s="361"/>
    </row>
    <row r="90">
      <c r="B90" s="360" t="s">
        <v>686</v>
      </c>
      <c r="C90" s="361"/>
    </row>
    <row r="91">
      <c r="B91" s="360" t="s">
        <v>687</v>
      </c>
      <c r="C91" s="361"/>
    </row>
    <row r="92">
      <c r="B92" s="360" t="s">
        <v>688</v>
      </c>
      <c r="C92" s="361"/>
    </row>
    <row r="93">
      <c r="B93" s="360" t="s">
        <v>689</v>
      </c>
      <c r="C93" s="361"/>
    </row>
    <row r="94">
      <c r="B94" s="362"/>
      <c r="C94" s="363"/>
    </row>
    <row r="96">
      <c r="B96" s="348" t="s">
        <v>690</v>
      </c>
      <c r="C96" s="349"/>
      <c r="D96" s="349"/>
      <c r="E96" s="349"/>
    </row>
    <row r="97">
      <c r="B97" s="364" t="s">
        <v>691</v>
      </c>
      <c r="C97" s="364" t="s">
        <v>692</v>
      </c>
      <c r="D97" s="364" t="s">
        <v>693</v>
      </c>
      <c r="E97" s="364" t="s">
        <v>593</v>
      </c>
    </row>
    <row r="98">
      <c r="B98" s="360" t="s">
        <v>694</v>
      </c>
      <c r="C98" s="365"/>
      <c r="D98" s="365"/>
      <c r="E98" s="365"/>
    </row>
    <row r="99">
      <c r="B99" s="360" t="s">
        <v>695</v>
      </c>
      <c r="C99" s="365"/>
      <c r="D99" s="365"/>
      <c r="E99" s="365"/>
    </row>
    <row r="100">
      <c r="B100" s="360" t="s">
        <v>696</v>
      </c>
      <c r="C100" s="365"/>
      <c r="D100" s="365"/>
      <c r="E100" s="365"/>
    </row>
    <row r="101">
      <c r="B101" s="366"/>
    </row>
  </sheetData>
  <mergeCells count="3">
    <mergeCell ref="B41:C41"/>
    <mergeCell ref="B61:C61"/>
    <mergeCell ref="B76:C7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