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10.xml" ContentType="application/vnd.openxmlformats-officedocument.drawingml.chart+xml"/>
  <Override PartName="/xl/charts/style1.xml" ContentType="application/vnd.ms-office.chartstyle+xml"/>
  <Override PartName="/xl/charts/colors1.xml" ContentType="application/vnd.ms-office.chartcolorstyle+xml"/>
  <Override PartName="/xl/charts/chart11.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drawings/drawing12.xml" ContentType="application/vnd.openxmlformats-officedocument.drawing+xml"/>
  <Override PartName="/xl/charts/chart12.xml" ContentType="application/vnd.openxmlformats-officedocument.drawingml.chart+xml"/>
  <Override PartName="/xl/charts/style3.xml" ContentType="application/vnd.ms-office.chartstyle+xml"/>
  <Override PartName="/xl/charts/colors3.xml" ContentType="application/vnd.ms-office.chartcolorstyle+xml"/>
  <Override PartName="/xl/charts/chart13.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3.xml" ContentType="application/vnd.openxmlformats-officedocument.drawing+xml"/>
  <Override PartName="/xl/charts/chart14.xml" ContentType="application/vnd.openxmlformats-officedocument.drawingml.chart+xml"/>
  <Override PartName="/xl/charts/style5.xml" ContentType="application/vnd.ms-office.chartstyle+xml"/>
  <Override PartName="/xl/charts/colors5.xml" ContentType="application/vnd.ms-office.chartcolorstyle+xml"/>
  <Override PartName="/xl/charts/chart15.xml" ContentType="application/vnd.openxmlformats-officedocument.drawingml.chart+xml"/>
  <Override PartName="/xl/charts/style6.xml" ContentType="application/vnd.ms-office.chartstyle+xml"/>
  <Override PartName="/xl/charts/colors6.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ate1904="1" codeName="ThisWorkbook"/>
  <mc:AlternateContent xmlns:mc="http://schemas.openxmlformats.org/markup-compatibility/2006">
    <mc:Choice Requires="x15">
      <x15ac:absPath xmlns:x15ac="http://schemas.microsoft.com/office/spreadsheetml/2010/11/ac" url="https://northeastern-my.sharepoint.com/personal/alicemello_northeastern_edu/Documents/MPSALCourses/ALY6980Wint2022/"/>
    </mc:Choice>
  </mc:AlternateContent>
  <xr:revisionPtr revIDLastSave="0" documentId="8_{C6E663B8-16AD-464F-9709-43579C3EC0DD}" xr6:coauthVersionLast="43" xr6:coauthVersionMax="43" xr10:uidLastSave="{00000000-0000-0000-0000-000000000000}"/>
  <bookViews>
    <workbookView xWindow="28680" yWindow="-120" windowWidth="29040" windowHeight="17640" tabRatio="846" firstSheet="1" activeTab="1" xr2:uid="{734268E1-8E64-4295-AE1E-C3A4932FDA39}"/>
  </bookViews>
  <sheets>
    <sheet name="Sheet13" sheetId="31" state="hidden" r:id="rId1"/>
    <sheet name="Data" sheetId="1" r:id="rId2"/>
    <sheet name="Dashboard (Twitter)" sheetId="7" state="hidden" r:id="rId3"/>
    <sheet name="Accuracy start (Twitter)" sheetId="3" state="hidden" r:id="rId4"/>
    <sheet name="Type (Twitter)" sheetId="8" state="hidden" r:id="rId5"/>
    <sheet name="Lifts per Day (Twitter)" sheetId="5" state="hidden" r:id="rId6"/>
    <sheet name="Weekly" sheetId="40" state="hidden" r:id="rId7"/>
    <sheet name="Inaccurate" sheetId="44" state="hidden" r:id="rId8"/>
    <sheet name="Sheet4" sheetId="34" state="hidden" r:id="rId9"/>
    <sheet name="Sheet5" sheetId="35" state="hidden" r:id="rId10"/>
    <sheet name="Sheet6" sheetId="43" state="hidden" r:id="rId11"/>
    <sheet name="20 min Accuracy" sheetId="42" state="hidden" r:id="rId12"/>
    <sheet name="Tides" sheetId="19" state="hidden" r:id="rId13"/>
  </sheets>
  <definedNames>
    <definedName name="_xlnm._FilterDatabase" localSheetId="11" hidden="1">'20 min Accuracy'!$B$5:$D$5</definedName>
    <definedName name="_xlcn.WorksheetConnection_ChelseaBridgeNotificationDataTracking_7.24.19.xlsxTable2" hidden="1">Table2[]</definedName>
    <definedName name="_xlcn.WorksheetConnection_ChelseaBridgeNotificationDataTracking_8_1.19.xlsxTable1" hidden="1">Table1[]</definedName>
    <definedName name="_xlcn.WorksheetConnection_ChelseaBridgeNotificationDataTracking_8_1.19.xlsxTable4" hidden="1">Table4[]</definedName>
    <definedName name="_xlcn.WorksheetConnection_DataAS4AV599" hidden="1">Data!$AH$2:$AM$595</definedName>
    <definedName name="Furthest_Update">Data!#REF!</definedName>
    <definedName name="logupdate">535</definedName>
    <definedName name="_xlnm.Print_Area" localSheetId="11">'20 min Accuracy'!$A$1:$A$20</definedName>
    <definedName name="_xlnm.Print_Area" localSheetId="2">'Dashboard (Twitter)'!$A$1:$U$48</definedName>
    <definedName name="_xlnm.Print_Area" localSheetId="1">Data!$A$1:$N$22</definedName>
    <definedName name="_xlnm.Print_Area" localSheetId="7">Inaccurate!$A$1:$A$38</definedName>
    <definedName name="_xlnm.Print_Area" localSheetId="12">Tides!$A$1:$I$27</definedName>
    <definedName name="Update">Data!#REF!</definedName>
  </definedNames>
  <calcPr calcId="191029" calcMode="manual"/>
  <pivotCaches>
    <pivotCache cacheId="0" r:id="rId14"/>
  </pivotCaches>
  <extLst>
    <ext xmlns:x15="http://schemas.microsoft.com/office/spreadsheetml/2010/11/main" uri="{FCE2AD5D-F65C-4FA6-A056-5C36A1767C68}">
      <x15:dataModel>
        <x15:modelTables>
          <x15:modelTable id="Range" name="Range" connection="WorksheetConnection_Data!$AS$4:$AV$599"/>
          <x15:modelTable id="Table4" name="Table4" connection="WorksheetConnection_Chelsea Bridge Notification Data Tracking_8_1.19.xlsx!Table4"/>
          <x15:modelTable id="Table1" name="Table1" connection="WorksheetConnection_Chelsea Bridge Notification Data Tracking_8_1.19.xlsx!Table1"/>
          <x15:modelTable id="Table2" name="Table2" connection="WorksheetConnection_Chelsea Bridge Notification Data Tracking_7.24.19.xlsx!Table2"/>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491" i="1" l="1"/>
  <c r="L1490" i="1"/>
  <c r="L1495" i="1"/>
  <c r="I166" i="1"/>
  <c r="I167" i="1"/>
  <c r="I168" i="1"/>
  <c r="I170" i="1"/>
  <c r="G3790" i="1"/>
  <c r="H3790" i="1" s="1"/>
  <c r="G3789" i="1"/>
  <c r="H3789" i="1" s="1"/>
  <c r="G3788" i="1"/>
  <c r="H3788" i="1" s="1"/>
  <c r="G3787" i="1"/>
  <c r="H3787" i="1" s="1"/>
  <c r="G3786" i="1"/>
  <c r="H3786" i="1" s="1"/>
  <c r="G3785" i="1"/>
  <c r="H3785" i="1" s="1"/>
  <c r="G3784" i="1"/>
  <c r="H3784" i="1" s="1"/>
  <c r="G3783" i="1"/>
  <c r="H3783" i="1" s="1"/>
  <c r="G3782" i="1"/>
  <c r="H3782" i="1" s="1"/>
  <c r="G3781" i="1"/>
  <c r="H3781" i="1" s="1"/>
  <c r="G3780" i="1"/>
  <c r="H3780" i="1" s="1"/>
  <c r="G3779" i="1"/>
  <c r="H3779" i="1" s="1"/>
  <c r="G3778" i="1"/>
  <c r="H3778" i="1" s="1"/>
  <c r="G3777" i="1"/>
  <c r="H3777" i="1" s="1"/>
  <c r="G3776" i="1"/>
  <c r="H3776" i="1" s="1"/>
  <c r="G3775" i="1"/>
  <c r="H3775" i="1" s="1"/>
  <c r="G3774" i="1"/>
  <c r="H3774" i="1" s="1"/>
  <c r="G3773" i="1"/>
  <c r="H3773" i="1" s="1"/>
  <c r="G3772" i="1"/>
  <c r="H3772" i="1" s="1"/>
  <c r="G3771" i="1"/>
  <c r="H3771" i="1" s="1"/>
  <c r="G3770" i="1"/>
  <c r="H3770" i="1" s="1"/>
  <c r="G3769" i="1"/>
  <c r="H3769" i="1" s="1"/>
  <c r="G3768" i="1"/>
  <c r="H3768" i="1" s="1"/>
  <c r="G3767" i="1"/>
  <c r="H3767" i="1" s="1"/>
  <c r="G3766" i="1"/>
  <c r="H3766" i="1" s="1"/>
  <c r="G3765" i="1"/>
  <c r="H3765" i="1" s="1"/>
  <c r="G3764" i="1"/>
  <c r="H3764" i="1" s="1"/>
  <c r="G3763" i="1"/>
  <c r="H3763" i="1" s="1"/>
  <c r="G3762" i="1"/>
  <c r="H3762" i="1" s="1"/>
  <c r="G3761" i="1"/>
  <c r="H3761" i="1" s="1"/>
  <c r="G3760" i="1"/>
  <c r="H3760" i="1" s="1"/>
  <c r="G3759" i="1"/>
  <c r="H3759" i="1" s="1"/>
  <c r="G3758" i="1"/>
  <c r="H3758" i="1" s="1"/>
  <c r="G3757" i="1"/>
  <c r="H3757" i="1" s="1"/>
  <c r="G3756" i="1"/>
  <c r="H3756" i="1" s="1"/>
  <c r="G3755" i="1"/>
  <c r="H3755" i="1" s="1"/>
  <c r="G3754" i="1"/>
  <c r="H3754" i="1" s="1"/>
  <c r="G3753" i="1"/>
  <c r="H3753" i="1" s="1"/>
  <c r="G3752" i="1"/>
  <c r="H3752" i="1" s="1"/>
  <c r="G3751" i="1"/>
  <c r="H3751" i="1" s="1"/>
  <c r="G3750" i="1"/>
  <c r="H3750" i="1" s="1"/>
  <c r="G3749" i="1"/>
  <c r="H3749" i="1" s="1"/>
  <c r="G3748" i="1"/>
  <c r="H3748" i="1" s="1"/>
  <c r="G3747" i="1"/>
  <c r="H3747" i="1" s="1"/>
  <c r="G3746" i="1"/>
  <c r="H3746" i="1" s="1"/>
  <c r="G3745" i="1"/>
  <c r="H3745" i="1" s="1"/>
  <c r="G3744" i="1"/>
  <c r="H3744" i="1" s="1"/>
  <c r="G3743" i="1"/>
  <c r="H3743" i="1" s="1"/>
  <c r="G3742" i="1"/>
  <c r="H3742" i="1" s="1"/>
  <c r="G3741" i="1"/>
  <c r="H3741" i="1" s="1"/>
  <c r="G3740" i="1"/>
  <c r="H3740" i="1" s="1"/>
  <c r="G3739" i="1"/>
  <c r="H3739" i="1" s="1"/>
  <c r="G3738" i="1"/>
  <c r="H3738" i="1" s="1"/>
  <c r="G3737" i="1"/>
  <c r="H3737" i="1" s="1"/>
  <c r="G3736" i="1"/>
  <c r="H3736" i="1" s="1"/>
  <c r="G3735" i="1"/>
  <c r="H3735" i="1" s="1"/>
  <c r="G3734" i="1"/>
  <c r="H3734" i="1" s="1"/>
  <c r="G3733" i="1"/>
  <c r="H3733" i="1" s="1"/>
  <c r="G3732" i="1"/>
  <c r="H3732" i="1" s="1"/>
  <c r="G3731" i="1"/>
  <c r="H3731" i="1" s="1"/>
  <c r="G3730" i="1"/>
  <c r="H3730" i="1" s="1"/>
  <c r="G3729" i="1"/>
  <c r="H3729" i="1" s="1"/>
  <c r="G3728" i="1"/>
  <c r="H3728" i="1" s="1"/>
  <c r="G3727" i="1"/>
  <c r="H3727" i="1" s="1"/>
  <c r="G3726" i="1"/>
  <c r="H3726" i="1" s="1"/>
  <c r="G3725" i="1"/>
  <c r="H3725" i="1" s="1"/>
  <c r="G3724" i="1"/>
  <c r="H3724" i="1" s="1"/>
  <c r="G3723" i="1"/>
  <c r="H3723" i="1" s="1"/>
  <c r="G3722" i="1"/>
  <c r="H3722" i="1" s="1"/>
  <c r="G3721" i="1"/>
  <c r="H3721" i="1" s="1"/>
  <c r="G3720" i="1"/>
  <c r="H3720" i="1" s="1"/>
  <c r="G3719" i="1"/>
  <c r="H3719" i="1" s="1"/>
  <c r="G3718" i="1"/>
  <c r="H3718" i="1" s="1"/>
  <c r="G3717" i="1"/>
  <c r="H3717" i="1" s="1"/>
  <c r="G3716" i="1"/>
  <c r="H3716" i="1" s="1"/>
  <c r="G3715" i="1"/>
  <c r="H3715" i="1" s="1"/>
  <c r="G3714" i="1"/>
  <c r="H3714" i="1" s="1"/>
  <c r="G3713" i="1"/>
  <c r="H3713" i="1" s="1"/>
  <c r="G3712" i="1"/>
  <c r="H3712" i="1" s="1"/>
  <c r="G3711" i="1"/>
  <c r="H3711" i="1" s="1"/>
  <c r="G3710" i="1"/>
  <c r="H3710" i="1" s="1"/>
  <c r="G3709" i="1"/>
  <c r="H3709" i="1" s="1"/>
  <c r="G3708" i="1"/>
  <c r="H3708" i="1" s="1"/>
  <c r="G3707" i="1"/>
  <c r="H3707" i="1" s="1"/>
  <c r="G3706" i="1"/>
  <c r="H3706" i="1" s="1"/>
  <c r="G3705" i="1"/>
  <c r="H3705" i="1" s="1"/>
  <c r="G3704" i="1"/>
  <c r="H3704" i="1" s="1"/>
  <c r="G3703" i="1"/>
  <c r="H3703" i="1" s="1"/>
  <c r="G3702" i="1"/>
  <c r="H3702" i="1" s="1"/>
  <c r="G3701" i="1"/>
  <c r="H3701" i="1" s="1"/>
  <c r="G3700" i="1"/>
  <c r="H3700" i="1" s="1"/>
  <c r="G3699" i="1"/>
  <c r="H3699" i="1" s="1"/>
  <c r="G3698" i="1"/>
  <c r="H3698" i="1" s="1"/>
  <c r="G3697" i="1"/>
  <c r="H3697" i="1" s="1"/>
  <c r="G3696" i="1"/>
  <c r="H3696" i="1" s="1"/>
  <c r="G3695" i="1"/>
  <c r="H3695" i="1" s="1"/>
  <c r="G3694" i="1"/>
  <c r="H3694" i="1" s="1"/>
  <c r="G3693" i="1"/>
  <c r="H3693" i="1" s="1"/>
  <c r="G3692" i="1"/>
  <c r="H3692" i="1" s="1"/>
  <c r="G3691" i="1"/>
  <c r="H3691" i="1" s="1"/>
  <c r="G3690" i="1"/>
  <c r="H3690" i="1" s="1"/>
  <c r="G3689" i="1"/>
  <c r="H3689" i="1" s="1"/>
  <c r="G3688" i="1"/>
  <c r="H3688" i="1" s="1"/>
  <c r="G3687" i="1"/>
  <c r="H3687" i="1" s="1"/>
  <c r="G3686" i="1"/>
  <c r="H3686" i="1" s="1"/>
  <c r="G3685" i="1"/>
  <c r="H3685" i="1" s="1"/>
  <c r="G3684" i="1"/>
  <c r="H3684" i="1" s="1"/>
  <c r="G3683" i="1"/>
  <c r="H3683" i="1" s="1"/>
  <c r="G3682" i="1"/>
  <c r="H3682" i="1" s="1"/>
  <c r="G3681" i="1"/>
  <c r="H3681" i="1" s="1"/>
  <c r="G3680" i="1"/>
  <c r="H3680" i="1" s="1"/>
  <c r="G3679" i="1"/>
  <c r="H3679" i="1" s="1"/>
  <c r="G3678" i="1"/>
  <c r="H3678" i="1" s="1"/>
  <c r="G3677" i="1"/>
  <c r="H3677" i="1" s="1"/>
  <c r="G3676" i="1"/>
  <c r="H3676" i="1" s="1"/>
  <c r="G3675" i="1"/>
  <c r="H3675" i="1" s="1"/>
  <c r="G3674" i="1"/>
  <c r="H3674" i="1" s="1"/>
  <c r="G3673" i="1"/>
  <c r="H3673" i="1" s="1"/>
  <c r="G3672" i="1"/>
  <c r="H3672" i="1" s="1"/>
  <c r="G3671" i="1"/>
  <c r="H3671" i="1" s="1"/>
  <c r="G3670" i="1"/>
  <c r="H3670" i="1" s="1"/>
  <c r="G3669" i="1"/>
  <c r="H3669" i="1" s="1"/>
  <c r="G3668" i="1"/>
  <c r="H3668" i="1" s="1"/>
  <c r="G3667" i="1"/>
  <c r="H3667" i="1" s="1"/>
  <c r="G3666" i="1"/>
  <c r="H3666" i="1" s="1"/>
  <c r="G3665" i="1"/>
  <c r="H3665" i="1" s="1"/>
  <c r="G3664" i="1"/>
  <c r="H3664" i="1" s="1"/>
  <c r="G3663" i="1"/>
  <c r="H3663" i="1" s="1"/>
  <c r="G3662" i="1"/>
  <c r="H3662" i="1" s="1"/>
  <c r="G3661" i="1"/>
  <c r="H3661" i="1" s="1"/>
  <c r="G3660" i="1"/>
  <c r="H3660" i="1" s="1"/>
  <c r="G3659" i="1"/>
  <c r="H3659" i="1" s="1"/>
  <c r="G3658" i="1"/>
  <c r="H3658" i="1" s="1"/>
  <c r="G3657" i="1"/>
  <c r="H3657" i="1" s="1"/>
  <c r="G3656" i="1"/>
  <c r="H3656" i="1" s="1"/>
  <c r="G3655" i="1"/>
  <c r="H3655" i="1" s="1"/>
  <c r="G3654" i="1"/>
  <c r="H3654" i="1" s="1"/>
  <c r="G3653" i="1"/>
  <c r="H3653" i="1" s="1"/>
  <c r="G3652" i="1"/>
  <c r="H3652" i="1" s="1"/>
  <c r="G3651" i="1"/>
  <c r="H3651" i="1" s="1"/>
  <c r="G3650" i="1"/>
  <c r="H3650" i="1" s="1"/>
  <c r="G3649" i="1"/>
  <c r="H3649" i="1" s="1"/>
  <c r="G3648" i="1"/>
  <c r="H3648" i="1" s="1"/>
  <c r="G3647" i="1"/>
  <c r="H3647" i="1" s="1"/>
  <c r="G3646" i="1"/>
  <c r="H3646" i="1" s="1"/>
  <c r="G3645" i="1"/>
  <c r="H3645" i="1" s="1"/>
  <c r="G3644" i="1"/>
  <c r="H3644" i="1" s="1"/>
  <c r="G3643" i="1"/>
  <c r="H3643" i="1" s="1"/>
  <c r="G3642" i="1"/>
  <c r="H3642" i="1" s="1"/>
  <c r="G3641" i="1"/>
  <c r="H3641" i="1" s="1"/>
  <c r="G3640" i="1"/>
  <c r="H3640" i="1" s="1"/>
  <c r="G3637" i="1"/>
  <c r="H3637" i="1" s="1"/>
  <c r="G3636" i="1"/>
  <c r="H3636" i="1" s="1"/>
  <c r="G3635" i="1"/>
  <c r="H3635" i="1" s="1"/>
  <c r="L3634" i="1"/>
  <c r="G3634" i="1"/>
  <c r="H3634" i="1" s="1"/>
  <c r="L3633" i="1"/>
  <c r="L3632" i="1"/>
  <c r="G3632" i="1"/>
  <c r="H3632" i="1" s="1"/>
  <c r="L3631" i="1"/>
  <c r="G3631" i="1"/>
  <c r="H3631" i="1" s="1"/>
  <c r="L3630" i="1"/>
  <c r="L3629" i="1"/>
  <c r="L3628" i="1"/>
  <c r="L3627" i="1"/>
  <c r="G3627" i="1"/>
  <c r="H3627" i="1" s="1"/>
  <c r="L3626" i="1"/>
  <c r="G3626" i="1"/>
  <c r="H3626" i="1" s="1"/>
  <c r="L3625" i="1"/>
  <c r="G3625" i="1"/>
  <c r="H3625" i="1" s="1"/>
  <c r="L3624" i="1"/>
  <c r="L3623" i="1"/>
  <c r="G3623" i="1"/>
  <c r="H3623" i="1" s="1"/>
  <c r="L3622" i="1"/>
  <c r="G3622" i="1"/>
  <c r="H3622" i="1" s="1"/>
  <c r="L3621" i="1"/>
  <c r="L3620" i="1"/>
  <c r="L3619" i="1"/>
  <c r="G3619" i="1"/>
  <c r="H3619" i="1" s="1"/>
  <c r="L3618" i="1"/>
  <c r="G3618" i="1"/>
  <c r="H3618" i="1" s="1"/>
  <c r="L3617" i="1"/>
  <c r="G3617" i="1"/>
  <c r="H3617" i="1" s="1"/>
  <c r="L3616" i="1"/>
  <c r="G3616" i="1"/>
  <c r="H3616" i="1" s="1"/>
  <c r="L3615" i="1"/>
  <c r="L3614" i="1"/>
  <c r="G3614" i="1"/>
  <c r="H3614" i="1" s="1"/>
  <c r="L3613" i="1"/>
  <c r="G3613" i="1"/>
  <c r="H3613" i="1" s="1"/>
  <c r="L3612" i="1"/>
  <c r="G3612" i="1"/>
  <c r="H3612" i="1" s="1"/>
  <c r="L3611" i="1"/>
  <c r="L3610" i="1"/>
  <c r="G3610" i="1"/>
  <c r="H3610" i="1" s="1"/>
  <c r="L3609" i="1"/>
  <c r="L3608" i="1"/>
  <c r="G3608" i="1"/>
  <c r="H3608" i="1" s="1"/>
  <c r="L3607" i="1"/>
  <c r="G3607" i="1"/>
  <c r="H3607" i="1" s="1"/>
  <c r="L3606" i="1"/>
  <c r="G3606" i="1"/>
  <c r="H3606" i="1" s="1"/>
  <c r="L3605" i="1"/>
  <c r="L3604" i="1"/>
  <c r="G3604" i="1"/>
  <c r="H3604" i="1" s="1"/>
  <c r="L3603" i="1"/>
  <c r="G3603" i="1"/>
  <c r="H3603" i="1" s="1"/>
  <c r="L3602" i="1"/>
  <c r="L3601" i="1"/>
  <c r="G3601" i="1"/>
  <c r="H3601" i="1" s="1"/>
  <c r="L3600" i="1"/>
  <c r="G3600" i="1"/>
  <c r="H3600" i="1" s="1"/>
  <c r="L3599" i="1"/>
  <c r="G3599" i="1"/>
  <c r="H3599" i="1" s="1"/>
  <c r="L3598" i="1"/>
  <c r="G3598" i="1"/>
  <c r="H3598" i="1" s="1"/>
  <c r="L3597" i="1"/>
  <c r="G3597" i="1"/>
  <c r="H3597" i="1" s="1"/>
  <c r="L3596" i="1"/>
  <c r="L3595" i="1"/>
  <c r="G3595" i="1"/>
  <c r="H3595" i="1" s="1"/>
  <c r="L3594" i="1"/>
  <c r="G3594" i="1"/>
  <c r="H3594" i="1" s="1"/>
  <c r="L3593" i="1"/>
  <c r="G3593" i="1"/>
  <c r="H3593" i="1" s="1"/>
  <c r="L3592" i="1"/>
  <c r="G3592" i="1"/>
  <c r="H3592" i="1" s="1"/>
  <c r="L3591" i="1"/>
  <c r="G3591" i="1"/>
  <c r="H3591" i="1" s="1"/>
  <c r="L3590" i="1"/>
  <c r="G3590" i="1"/>
  <c r="H3590" i="1" s="1"/>
  <c r="L3589" i="1"/>
  <c r="G3589" i="1"/>
  <c r="H3589" i="1" s="1"/>
  <c r="L3588" i="1"/>
  <c r="G3588" i="1"/>
  <c r="H3588" i="1" s="1"/>
  <c r="L3587" i="1"/>
  <c r="G3587" i="1"/>
  <c r="H3587" i="1" s="1"/>
  <c r="L3586" i="1"/>
  <c r="G3586" i="1"/>
  <c r="H3586" i="1" s="1"/>
  <c r="L3585" i="1"/>
  <c r="G3585" i="1"/>
  <c r="H3585" i="1" s="1"/>
  <c r="L3584" i="1"/>
  <c r="G3584" i="1"/>
  <c r="H3584" i="1" s="1"/>
  <c r="L3583" i="1"/>
  <c r="G3583" i="1"/>
  <c r="H3583" i="1" s="1"/>
  <c r="L3582" i="1"/>
  <c r="G3582" i="1"/>
  <c r="H3582" i="1" s="1"/>
  <c r="L3581" i="1"/>
  <c r="G3581" i="1"/>
  <c r="H3581" i="1" s="1"/>
  <c r="L3580" i="1"/>
  <c r="G3580" i="1"/>
  <c r="H3580" i="1" s="1"/>
  <c r="L3579" i="1"/>
  <c r="G3579" i="1"/>
  <c r="H3579" i="1" s="1"/>
  <c r="L3578" i="1"/>
  <c r="G3578" i="1"/>
  <c r="H3578" i="1" s="1"/>
  <c r="L3577" i="1"/>
  <c r="G3577" i="1"/>
  <c r="H3577" i="1" s="1"/>
  <c r="L3576" i="1"/>
  <c r="G3576" i="1"/>
  <c r="H3576" i="1" s="1"/>
  <c r="L3575" i="1"/>
  <c r="G3575" i="1"/>
  <c r="H3575" i="1" s="1"/>
  <c r="L3574" i="1"/>
  <c r="G3574" i="1"/>
  <c r="H3574" i="1" s="1"/>
  <c r="L3573" i="1"/>
  <c r="G3573" i="1"/>
  <c r="H3573" i="1" s="1"/>
  <c r="L3572" i="1"/>
  <c r="G3572" i="1"/>
  <c r="H3572" i="1" s="1"/>
  <c r="L3571" i="1"/>
  <c r="G3571" i="1"/>
  <c r="H3571" i="1" s="1"/>
  <c r="L3570" i="1"/>
  <c r="G3570" i="1"/>
  <c r="H3570" i="1" s="1"/>
  <c r="L3569" i="1"/>
  <c r="G3569" i="1"/>
  <c r="H3569" i="1" s="1"/>
  <c r="L3568" i="1"/>
  <c r="G3568" i="1"/>
  <c r="H3568" i="1" s="1"/>
  <c r="L3567" i="1"/>
  <c r="G3567" i="1"/>
  <c r="H3567" i="1" s="1"/>
  <c r="L3566" i="1"/>
  <c r="G3566" i="1"/>
  <c r="H3566" i="1" s="1"/>
  <c r="L3565" i="1"/>
  <c r="G3565" i="1"/>
  <c r="H3565" i="1" s="1"/>
  <c r="L3564" i="1"/>
  <c r="G3564" i="1"/>
  <c r="H3564" i="1" s="1"/>
  <c r="L3563" i="1"/>
  <c r="G3563" i="1"/>
  <c r="H3563" i="1" s="1"/>
  <c r="L3562" i="1"/>
  <c r="G3562" i="1"/>
  <c r="H3562" i="1" s="1"/>
  <c r="L3561" i="1"/>
  <c r="G3561" i="1"/>
  <c r="H3561" i="1" s="1"/>
  <c r="L3560" i="1"/>
  <c r="G3560" i="1"/>
  <c r="H3560" i="1" s="1"/>
  <c r="L3559" i="1"/>
  <c r="G3559" i="1"/>
  <c r="H3559" i="1" s="1"/>
  <c r="L3558" i="1"/>
  <c r="G3558" i="1"/>
  <c r="H3558" i="1" s="1"/>
  <c r="L3557" i="1"/>
  <c r="G3557" i="1"/>
  <c r="H3557" i="1" s="1"/>
  <c r="L3556" i="1"/>
  <c r="G3556" i="1"/>
  <c r="H3556" i="1" s="1"/>
  <c r="L3555" i="1"/>
  <c r="H3555" i="1"/>
  <c r="L3554" i="1"/>
  <c r="G3554" i="1"/>
  <c r="H3554" i="1" s="1"/>
  <c r="L3553" i="1"/>
  <c r="G3553" i="1"/>
  <c r="H3553" i="1" s="1"/>
  <c r="L3552" i="1"/>
  <c r="G3552" i="1"/>
  <c r="H3552" i="1" s="1"/>
  <c r="L3551" i="1"/>
  <c r="G3551" i="1"/>
  <c r="H3551" i="1" s="1"/>
  <c r="L3550" i="1"/>
  <c r="G3550" i="1"/>
  <c r="H3550" i="1" s="1"/>
  <c r="L3549" i="1"/>
  <c r="G3549" i="1"/>
  <c r="H3549" i="1" s="1"/>
  <c r="L3548" i="1"/>
  <c r="H3548" i="1"/>
  <c r="L3547" i="1"/>
  <c r="H3547" i="1"/>
  <c r="L3546" i="1"/>
  <c r="H3546" i="1"/>
  <c r="L3545" i="1"/>
  <c r="H3545" i="1"/>
  <c r="L3544" i="1"/>
  <c r="G3544" i="1"/>
  <c r="H3544" i="1" s="1"/>
  <c r="L3543" i="1"/>
  <c r="G3543" i="1"/>
  <c r="H3543" i="1" s="1"/>
  <c r="L3542" i="1"/>
  <c r="G3542" i="1"/>
  <c r="H3542" i="1" s="1"/>
  <c r="L3541" i="1"/>
  <c r="G3541" i="1"/>
  <c r="H3541" i="1" s="1"/>
  <c r="L3540" i="1"/>
  <c r="G3540" i="1"/>
  <c r="H3540" i="1" s="1"/>
  <c r="L3539" i="1"/>
  <c r="G3539" i="1"/>
  <c r="H3539" i="1" s="1"/>
  <c r="L3538" i="1"/>
  <c r="G3538" i="1"/>
  <c r="H3538" i="1" s="1"/>
  <c r="L3537" i="1"/>
  <c r="G3537" i="1"/>
  <c r="H3537" i="1" s="1"/>
  <c r="L3536" i="1"/>
  <c r="G3536" i="1"/>
  <c r="H3536" i="1" s="1"/>
  <c r="L3535" i="1"/>
  <c r="G3535" i="1"/>
  <c r="H3535" i="1" s="1"/>
  <c r="L3534" i="1"/>
  <c r="G3534" i="1"/>
  <c r="H3534" i="1" s="1"/>
  <c r="L3533" i="1"/>
  <c r="G3533" i="1"/>
  <c r="H3533" i="1" s="1"/>
  <c r="L3532" i="1"/>
  <c r="G3532" i="1"/>
  <c r="H3532" i="1" s="1"/>
  <c r="L3531" i="1"/>
  <c r="G3531" i="1"/>
  <c r="H3531" i="1" s="1"/>
  <c r="L3530" i="1"/>
  <c r="G3530" i="1"/>
  <c r="H3530" i="1" s="1"/>
  <c r="L3529" i="1"/>
  <c r="G3529" i="1"/>
  <c r="H3529" i="1" s="1"/>
  <c r="L3528" i="1"/>
  <c r="G3528" i="1"/>
  <c r="H3528" i="1" s="1"/>
  <c r="L3527" i="1"/>
  <c r="G3527" i="1"/>
  <c r="H3527" i="1" s="1"/>
  <c r="L3526" i="1"/>
  <c r="G3526" i="1"/>
  <c r="H3526" i="1" s="1"/>
  <c r="L3525" i="1"/>
  <c r="G3525" i="1"/>
  <c r="H3525" i="1" s="1"/>
  <c r="L3524" i="1"/>
  <c r="G3524" i="1"/>
  <c r="H3524" i="1" s="1"/>
  <c r="L3523" i="1"/>
  <c r="G3523" i="1"/>
  <c r="H3523" i="1" s="1"/>
  <c r="L3522" i="1"/>
  <c r="G3522" i="1"/>
  <c r="H3522" i="1" s="1"/>
  <c r="L3521" i="1"/>
  <c r="G3521" i="1"/>
  <c r="H3521" i="1" s="1"/>
  <c r="L3520" i="1"/>
  <c r="G3520" i="1"/>
  <c r="H3520" i="1" s="1"/>
  <c r="L3519" i="1"/>
  <c r="G3519" i="1"/>
  <c r="H3519" i="1" s="1"/>
  <c r="G3518" i="1"/>
  <c r="H3518" i="1" s="1"/>
  <c r="G3517" i="1"/>
  <c r="H3517" i="1" s="1"/>
  <c r="G3516" i="1"/>
  <c r="H3516" i="1" s="1"/>
  <c r="G3515" i="1"/>
  <c r="H3515" i="1" s="1"/>
  <c r="G3514" i="1"/>
  <c r="H3514" i="1" s="1"/>
  <c r="G3513" i="1"/>
  <c r="H3513" i="1" s="1"/>
  <c r="G3512" i="1"/>
  <c r="H3512" i="1" s="1"/>
  <c r="G3511" i="1"/>
  <c r="H3511" i="1" s="1"/>
  <c r="G3508" i="1"/>
  <c r="H3508" i="1" s="1"/>
  <c r="G3507" i="1"/>
  <c r="H3507" i="1" s="1"/>
  <c r="G3506" i="1"/>
  <c r="H3506" i="1" s="1"/>
  <c r="G3505" i="1"/>
  <c r="H3505" i="1" s="1"/>
  <c r="G3504" i="1"/>
  <c r="H3504" i="1" s="1"/>
  <c r="G3503" i="1"/>
  <c r="H3503" i="1" s="1"/>
  <c r="G3502" i="1"/>
  <c r="H3502" i="1" s="1"/>
  <c r="G3501" i="1"/>
  <c r="H3501" i="1" s="1"/>
  <c r="G3500" i="1"/>
  <c r="H3500" i="1" s="1"/>
  <c r="G3499" i="1"/>
  <c r="H3499" i="1" s="1"/>
  <c r="G3498" i="1"/>
  <c r="H3498" i="1" s="1"/>
  <c r="G3497" i="1"/>
  <c r="H3497" i="1" s="1"/>
  <c r="G3496" i="1"/>
  <c r="H3496" i="1" s="1"/>
  <c r="G3495" i="1"/>
  <c r="H3495" i="1" s="1"/>
  <c r="G3494" i="1"/>
  <c r="H3494" i="1" s="1"/>
  <c r="G3493" i="1"/>
  <c r="H3493" i="1" s="1"/>
  <c r="G3492" i="1"/>
  <c r="H3492" i="1" s="1"/>
  <c r="G3491" i="1"/>
  <c r="H3491" i="1" s="1"/>
  <c r="G3490" i="1"/>
  <c r="H3490" i="1" s="1"/>
  <c r="G3489" i="1"/>
  <c r="H3489" i="1" s="1"/>
  <c r="G3488" i="1"/>
  <c r="H3488" i="1" s="1"/>
  <c r="G3487" i="1"/>
  <c r="H3487" i="1" s="1"/>
  <c r="G3486" i="1"/>
  <c r="H3486" i="1" s="1"/>
  <c r="G3485" i="1"/>
  <c r="H3485" i="1" s="1"/>
  <c r="G3484" i="1"/>
  <c r="H3484" i="1" s="1"/>
  <c r="G3483" i="1"/>
  <c r="H3483" i="1" s="1"/>
  <c r="G3482" i="1"/>
  <c r="H3482" i="1" s="1"/>
  <c r="G3481" i="1"/>
  <c r="H3481" i="1" s="1"/>
  <c r="G3480" i="1"/>
  <c r="H3480" i="1" s="1"/>
  <c r="G3479" i="1"/>
  <c r="H3479" i="1" s="1"/>
  <c r="G3478" i="1"/>
  <c r="H3478" i="1" s="1"/>
  <c r="G3477" i="1"/>
  <c r="H3477" i="1" s="1"/>
  <c r="G3476" i="1"/>
  <c r="H3476" i="1" s="1"/>
  <c r="L3475" i="1"/>
  <c r="G3475" i="1"/>
  <c r="H3475" i="1" s="1"/>
  <c r="L3474" i="1"/>
  <c r="G3474" i="1"/>
  <c r="H3474" i="1" s="1"/>
  <c r="L3473" i="1"/>
  <c r="G3473" i="1"/>
  <c r="H3473" i="1" s="1"/>
  <c r="L3472" i="1"/>
  <c r="G3472" i="1"/>
  <c r="H3472" i="1" s="1"/>
  <c r="L3471" i="1"/>
  <c r="L3470" i="1"/>
  <c r="G3470" i="1"/>
  <c r="H3470" i="1" s="1"/>
  <c r="L3469" i="1"/>
  <c r="G3469" i="1"/>
  <c r="H3469" i="1" s="1"/>
  <c r="L3468" i="1"/>
  <c r="L3467" i="1"/>
  <c r="G3467" i="1"/>
  <c r="H3467" i="1" s="1"/>
  <c r="L3466" i="1"/>
  <c r="G3466" i="1"/>
  <c r="H3466" i="1" s="1"/>
  <c r="L3465" i="1"/>
  <c r="L3464" i="1"/>
  <c r="G3464" i="1"/>
  <c r="H3464" i="1" s="1"/>
  <c r="L3463" i="1"/>
  <c r="G3463" i="1"/>
  <c r="H3463" i="1" s="1"/>
  <c r="L3462" i="1"/>
  <c r="L3461" i="1"/>
  <c r="L3460" i="1"/>
  <c r="G3460" i="1"/>
  <c r="H3460" i="1" s="1"/>
  <c r="L3459" i="1"/>
  <c r="G3459" i="1"/>
  <c r="H3459" i="1" s="1"/>
  <c r="L3458" i="1"/>
  <c r="G3458" i="1"/>
  <c r="H3458" i="1" s="1"/>
  <c r="L3457" i="1"/>
  <c r="G3457" i="1"/>
  <c r="H3457" i="1" s="1"/>
  <c r="L3456" i="1"/>
  <c r="L3455" i="1"/>
  <c r="G3455" i="1"/>
  <c r="H3455" i="1" s="1"/>
  <c r="L3454" i="1"/>
  <c r="G3454" i="1"/>
  <c r="H3454" i="1" s="1"/>
  <c r="L3453" i="1"/>
  <c r="G3453" i="1"/>
  <c r="H3453" i="1" s="1"/>
  <c r="L3452" i="1"/>
  <c r="G3452" i="1"/>
  <c r="H3452" i="1" s="1"/>
  <c r="L3451" i="1"/>
  <c r="G3451" i="1"/>
  <c r="H3451" i="1" s="1"/>
  <c r="L3450" i="1"/>
  <c r="G3450" i="1"/>
  <c r="H3450" i="1" s="1"/>
  <c r="L3449" i="1"/>
  <c r="G3449" i="1"/>
  <c r="H3449" i="1" s="1"/>
  <c r="L3448" i="1"/>
  <c r="G3448" i="1"/>
  <c r="H3448" i="1" s="1"/>
  <c r="L3447" i="1"/>
  <c r="G3447" i="1"/>
  <c r="H3447" i="1" s="1"/>
  <c r="L3446" i="1"/>
  <c r="G3446" i="1"/>
  <c r="H3446" i="1" s="1"/>
  <c r="L3445" i="1"/>
  <c r="G3445" i="1"/>
  <c r="H3445" i="1" s="1"/>
  <c r="L3444" i="1"/>
  <c r="G3444" i="1"/>
  <c r="H3444" i="1" s="1"/>
  <c r="L3443" i="1"/>
  <c r="L3442" i="1"/>
  <c r="G3442" i="1"/>
  <c r="H3442" i="1" s="1"/>
  <c r="L3441" i="1"/>
  <c r="G3441" i="1"/>
  <c r="H3441" i="1" s="1"/>
  <c r="L3440" i="1"/>
  <c r="G3440" i="1"/>
  <c r="H3440" i="1" s="1"/>
  <c r="L3439" i="1"/>
  <c r="G3439" i="1"/>
  <c r="H3439" i="1" s="1"/>
  <c r="L3438" i="1"/>
  <c r="L3437" i="1"/>
  <c r="L3436" i="1"/>
  <c r="G3436" i="1"/>
  <c r="H3436" i="1" s="1"/>
  <c r="L3435" i="1"/>
  <c r="G3435" i="1"/>
  <c r="H3435" i="1" s="1"/>
  <c r="L3434" i="1"/>
  <c r="G3434" i="1"/>
  <c r="H3434" i="1" s="1"/>
  <c r="L3433" i="1"/>
  <c r="G3433" i="1"/>
  <c r="H3433" i="1" s="1"/>
  <c r="L3432" i="1"/>
  <c r="G3432" i="1"/>
  <c r="H3432" i="1" s="1"/>
  <c r="L3431" i="1"/>
  <c r="G3431" i="1"/>
  <c r="H3431" i="1" s="1"/>
  <c r="L3430" i="1"/>
  <c r="G3430" i="1"/>
  <c r="H3430" i="1" s="1"/>
  <c r="L3429" i="1"/>
  <c r="G3429" i="1"/>
  <c r="H3429" i="1" s="1"/>
  <c r="L3428" i="1"/>
  <c r="G3428" i="1"/>
  <c r="H3428" i="1" s="1"/>
  <c r="L3427" i="1"/>
  <c r="G3427" i="1"/>
  <c r="H3427" i="1" s="1"/>
  <c r="L3426" i="1"/>
  <c r="G3426" i="1"/>
  <c r="H3426" i="1" s="1"/>
  <c r="L3425" i="1"/>
  <c r="G3425" i="1"/>
  <c r="H3425" i="1" s="1"/>
  <c r="L3424" i="1"/>
  <c r="G3424" i="1"/>
  <c r="H3424" i="1" s="1"/>
  <c r="L3423" i="1"/>
  <c r="G3423" i="1"/>
  <c r="H3423" i="1" s="1"/>
  <c r="L3422" i="1"/>
  <c r="G3422" i="1"/>
  <c r="H3422" i="1" s="1"/>
  <c r="L3421" i="1"/>
  <c r="G3421" i="1"/>
  <c r="H3421" i="1" s="1"/>
  <c r="L3420" i="1"/>
  <c r="G3420" i="1"/>
  <c r="H3420" i="1" s="1"/>
  <c r="L3419" i="1"/>
  <c r="G3419" i="1"/>
  <c r="H3419" i="1" s="1"/>
  <c r="L3418" i="1"/>
  <c r="G3418" i="1"/>
  <c r="H3418" i="1" s="1"/>
  <c r="L3417" i="1"/>
  <c r="G3417" i="1"/>
  <c r="H3417" i="1" s="1"/>
  <c r="L3416" i="1"/>
  <c r="G3416" i="1"/>
  <c r="H3416" i="1" s="1"/>
  <c r="L3415" i="1"/>
  <c r="G3415" i="1"/>
  <c r="H3415" i="1" s="1"/>
  <c r="L3414" i="1"/>
  <c r="G3414" i="1"/>
  <c r="H3414" i="1" s="1"/>
  <c r="L3413" i="1"/>
  <c r="G3413" i="1"/>
  <c r="H3413" i="1" s="1"/>
  <c r="L3412" i="1"/>
  <c r="G3412" i="1"/>
  <c r="H3412" i="1" s="1"/>
  <c r="L3411" i="1"/>
  <c r="G3411" i="1"/>
  <c r="H3411" i="1" s="1"/>
  <c r="L3410" i="1"/>
  <c r="G3410" i="1"/>
  <c r="H3410" i="1" s="1"/>
  <c r="L3409" i="1"/>
  <c r="G3409" i="1"/>
  <c r="H3409" i="1" s="1"/>
  <c r="L3408" i="1"/>
  <c r="G3408" i="1"/>
  <c r="H3408" i="1" s="1"/>
  <c r="L3407" i="1"/>
  <c r="G3407" i="1"/>
  <c r="H3407" i="1" s="1"/>
  <c r="L3406" i="1"/>
  <c r="G3406" i="1"/>
  <c r="H3406" i="1" s="1"/>
  <c r="L3405" i="1"/>
  <c r="G3405" i="1"/>
  <c r="H3405" i="1" s="1"/>
  <c r="L3404" i="1"/>
  <c r="G3404" i="1"/>
  <c r="H3404" i="1" s="1"/>
  <c r="L3403" i="1"/>
  <c r="G3403" i="1"/>
  <c r="H3403" i="1" s="1"/>
  <c r="L3402" i="1"/>
  <c r="G3402" i="1"/>
  <c r="H3402" i="1" s="1"/>
  <c r="L3401" i="1"/>
  <c r="G3401" i="1"/>
  <c r="H3401" i="1" s="1"/>
  <c r="L3400" i="1"/>
  <c r="G3400" i="1"/>
  <c r="H3400" i="1" s="1"/>
  <c r="L3399" i="1"/>
  <c r="G3399" i="1"/>
  <c r="H3399" i="1" s="1"/>
  <c r="L3398" i="1"/>
  <c r="G3398" i="1"/>
  <c r="H3398" i="1" s="1"/>
  <c r="L3397" i="1"/>
  <c r="G3397" i="1"/>
  <c r="H3397" i="1" s="1"/>
  <c r="L3396" i="1"/>
  <c r="G3396" i="1"/>
  <c r="H3396" i="1" s="1"/>
  <c r="L3395" i="1"/>
  <c r="G3395" i="1"/>
  <c r="H3395" i="1" s="1"/>
  <c r="L3394" i="1"/>
  <c r="G3394" i="1"/>
  <c r="H3394" i="1" s="1"/>
  <c r="L3393" i="1"/>
  <c r="G3393" i="1"/>
  <c r="H3393" i="1" s="1"/>
  <c r="L3392" i="1"/>
  <c r="G3392" i="1"/>
  <c r="H3392" i="1" s="1"/>
  <c r="L3391" i="1"/>
  <c r="G3391" i="1"/>
  <c r="H3391" i="1" s="1"/>
  <c r="L3390" i="1"/>
  <c r="G3390" i="1"/>
  <c r="H3390" i="1" s="1"/>
  <c r="L3389" i="1"/>
  <c r="G3389" i="1"/>
  <c r="H3389" i="1" s="1"/>
  <c r="L3388" i="1"/>
  <c r="L3387" i="1"/>
  <c r="G3387" i="1"/>
  <c r="H3387" i="1" s="1"/>
  <c r="L3386" i="1"/>
  <c r="G3386" i="1"/>
  <c r="H3386" i="1" s="1"/>
  <c r="L3385" i="1"/>
  <c r="G3385" i="1"/>
  <c r="H3385" i="1" s="1"/>
  <c r="L3384" i="1"/>
  <c r="G3384" i="1"/>
  <c r="H3384" i="1" s="1"/>
  <c r="L3383" i="1"/>
  <c r="G3383" i="1"/>
  <c r="H3383" i="1" s="1"/>
  <c r="L3382" i="1"/>
  <c r="G3382" i="1"/>
  <c r="H3382" i="1" s="1"/>
  <c r="L3381" i="1"/>
  <c r="G3381" i="1"/>
  <c r="H3381" i="1" s="1"/>
  <c r="L3380" i="1"/>
  <c r="G3380" i="1"/>
  <c r="H3380" i="1" s="1"/>
  <c r="L3379" i="1"/>
  <c r="G3379" i="1"/>
  <c r="H3379" i="1" s="1"/>
  <c r="L3378" i="1"/>
  <c r="G3378" i="1"/>
  <c r="H3378" i="1" s="1"/>
  <c r="L3377" i="1"/>
  <c r="G3377" i="1"/>
  <c r="H3377" i="1" s="1"/>
  <c r="L3376" i="1"/>
  <c r="G3376" i="1"/>
  <c r="H3376" i="1" s="1"/>
  <c r="L3375" i="1"/>
  <c r="G3375" i="1"/>
  <c r="H3375" i="1" s="1"/>
  <c r="L3374" i="1"/>
  <c r="G3374" i="1"/>
  <c r="H3374" i="1" s="1"/>
  <c r="L3373" i="1"/>
  <c r="G3373" i="1"/>
  <c r="H3373" i="1" s="1"/>
  <c r="L3372" i="1"/>
  <c r="G3372" i="1"/>
  <c r="H3372" i="1" s="1"/>
  <c r="L3371" i="1"/>
  <c r="G3371" i="1"/>
  <c r="H3371" i="1" s="1"/>
  <c r="L3370" i="1"/>
  <c r="G3370" i="1"/>
  <c r="H3370" i="1" s="1"/>
  <c r="L3369" i="1"/>
  <c r="G3369" i="1"/>
  <c r="H3369" i="1" s="1"/>
  <c r="L3368" i="1"/>
  <c r="G3368" i="1"/>
  <c r="H3368" i="1" s="1"/>
  <c r="L3367" i="1"/>
  <c r="G3367" i="1"/>
  <c r="H3367" i="1" s="1"/>
  <c r="L3366" i="1"/>
  <c r="G3366" i="1"/>
  <c r="H3366" i="1" s="1"/>
  <c r="L3365" i="1"/>
  <c r="G3365" i="1"/>
  <c r="H3365" i="1" s="1"/>
  <c r="L3364" i="1"/>
  <c r="G3364" i="1"/>
  <c r="H3364" i="1" s="1"/>
  <c r="L3363" i="1"/>
  <c r="G3363" i="1"/>
  <c r="H3363" i="1" s="1"/>
  <c r="L3362" i="1"/>
  <c r="G3362" i="1"/>
  <c r="H3362" i="1" s="1"/>
  <c r="L3361" i="1"/>
  <c r="G3361" i="1"/>
  <c r="H3361" i="1" s="1"/>
  <c r="L3360" i="1"/>
  <c r="G3360" i="1"/>
  <c r="H3360" i="1" s="1"/>
  <c r="L3359" i="1"/>
  <c r="G3359" i="1"/>
  <c r="H3359" i="1" s="1"/>
  <c r="L3358" i="1"/>
  <c r="G3358" i="1"/>
  <c r="H3358" i="1" s="1"/>
  <c r="L3357" i="1"/>
  <c r="G3357" i="1"/>
  <c r="H3357" i="1" s="1"/>
  <c r="L3356" i="1"/>
  <c r="G3356" i="1"/>
  <c r="H3356" i="1" s="1"/>
  <c r="L3355" i="1"/>
  <c r="G3355" i="1"/>
  <c r="H3355" i="1" s="1"/>
  <c r="L3354" i="1"/>
  <c r="G3354" i="1"/>
  <c r="H3354" i="1" s="1"/>
  <c r="L3353" i="1"/>
  <c r="G3353" i="1"/>
  <c r="H3353" i="1" s="1"/>
  <c r="L3352" i="1"/>
  <c r="G3352" i="1"/>
  <c r="H3352" i="1" s="1"/>
  <c r="L3351" i="1"/>
  <c r="G3351" i="1"/>
  <c r="H3351" i="1" s="1"/>
  <c r="L3350" i="1"/>
  <c r="G3350" i="1"/>
  <c r="H3350" i="1" s="1"/>
  <c r="L3349" i="1"/>
  <c r="G3349" i="1"/>
  <c r="H3349" i="1" s="1"/>
  <c r="L3348" i="1"/>
  <c r="G3348" i="1"/>
  <c r="H3348" i="1" s="1"/>
  <c r="L3347" i="1"/>
  <c r="G3347" i="1"/>
  <c r="H3347" i="1" s="1"/>
  <c r="L3346" i="1"/>
  <c r="G3346" i="1"/>
  <c r="H3346" i="1" s="1"/>
  <c r="L3345" i="1"/>
  <c r="G3345" i="1"/>
  <c r="H3345" i="1" s="1"/>
  <c r="L3344" i="1"/>
  <c r="G3344" i="1"/>
  <c r="H3344" i="1" s="1"/>
  <c r="L3343" i="1"/>
  <c r="G3343" i="1"/>
  <c r="H3343" i="1" s="1"/>
  <c r="L3342" i="1"/>
  <c r="G3342" i="1"/>
  <c r="H3342" i="1" s="1"/>
  <c r="L3341" i="1"/>
  <c r="G3341" i="1"/>
  <c r="H3341" i="1" s="1"/>
  <c r="L3340" i="1"/>
  <c r="G3340" i="1"/>
  <c r="H3340" i="1" s="1"/>
  <c r="L3339" i="1"/>
  <c r="G3339" i="1"/>
  <c r="H3339" i="1" s="1"/>
  <c r="L3338" i="1"/>
  <c r="G3338" i="1"/>
  <c r="H3338" i="1" s="1"/>
  <c r="L3337" i="1"/>
  <c r="G3337" i="1"/>
  <c r="H3337" i="1" s="1"/>
  <c r="L3336" i="1"/>
  <c r="G3336" i="1"/>
  <c r="H3336" i="1" s="1"/>
  <c r="L3335" i="1"/>
  <c r="G3335" i="1"/>
  <c r="H3335" i="1" s="1"/>
  <c r="L3334" i="1"/>
  <c r="G3334" i="1"/>
  <c r="H3334" i="1" s="1"/>
  <c r="L3333" i="1"/>
  <c r="G3333" i="1"/>
  <c r="H3333" i="1" s="1"/>
  <c r="L3332" i="1"/>
  <c r="G3332" i="1"/>
  <c r="H3332" i="1" s="1"/>
  <c r="L3331" i="1"/>
  <c r="G3331" i="1"/>
  <c r="H3331" i="1" s="1"/>
  <c r="L3330" i="1"/>
  <c r="G3330" i="1"/>
  <c r="H3330" i="1" s="1"/>
  <c r="L3256" i="1" l="1"/>
  <c r="L3329" i="1" l="1"/>
  <c r="G3329" i="1"/>
  <c r="H3329" i="1" s="1"/>
  <c r="L3328" i="1"/>
  <c r="G3328" i="1"/>
  <c r="H3328" i="1" s="1"/>
  <c r="L3327" i="1"/>
  <c r="G3327" i="1"/>
  <c r="H3327" i="1" s="1"/>
  <c r="L3326" i="1"/>
  <c r="L3325" i="1"/>
  <c r="L3324" i="1"/>
  <c r="L3323" i="1"/>
  <c r="G3323" i="1"/>
  <c r="H3323" i="1" s="1"/>
  <c r="L3322" i="1"/>
  <c r="G3322" i="1"/>
  <c r="H3322" i="1" s="1"/>
  <c r="L3321" i="1"/>
  <c r="G3321" i="1"/>
  <c r="H3321" i="1" s="1"/>
  <c r="L3320" i="1"/>
  <c r="G3320" i="1"/>
  <c r="H3320" i="1" s="1"/>
  <c r="L3319" i="1"/>
  <c r="G3319" i="1"/>
  <c r="H3319" i="1" s="1"/>
  <c r="L3318" i="1"/>
  <c r="G3318" i="1"/>
  <c r="H3318" i="1" s="1"/>
  <c r="L3317" i="1"/>
  <c r="G3317" i="1"/>
  <c r="H3317" i="1" s="1"/>
  <c r="L3316" i="1"/>
  <c r="G3316" i="1"/>
  <c r="H3316" i="1" s="1"/>
  <c r="L3315" i="1"/>
  <c r="G3315" i="1"/>
  <c r="H3315" i="1" s="1"/>
  <c r="L3314" i="1"/>
  <c r="G3314" i="1"/>
  <c r="H3314" i="1" s="1"/>
  <c r="L3313" i="1"/>
  <c r="G3313" i="1"/>
  <c r="H3313" i="1" s="1"/>
  <c r="L3312" i="1"/>
  <c r="G3312" i="1"/>
  <c r="H3312" i="1" s="1"/>
  <c r="L3311" i="1"/>
  <c r="G3311" i="1"/>
  <c r="H3311" i="1" s="1"/>
  <c r="L3310" i="1"/>
  <c r="G3310" i="1"/>
  <c r="H3310" i="1" s="1"/>
  <c r="L3309" i="1"/>
  <c r="G3309" i="1"/>
  <c r="H3309" i="1" s="1"/>
  <c r="L3308" i="1"/>
  <c r="G3308" i="1"/>
  <c r="H3308" i="1" s="1"/>
  <c r="L3307" i="1"/>
  <c r="G3307" i="1"/>
  <c r="H3307" i="1" s="1"/>
  <c r="L3306" i="1"/>
  <c r="G3306" i="1"/>
  <c r="H3306" i="1" s="1"/>
  <c r="L3305" i="1"/>
  <c r="G3305" i="1"/>
  <c r="H3305" i="1" s="1"/>
  <c r="L3304" i="1"/>
  <c r="G3304" i="1"/>
  <c r="H3304" i="1" s="1"/>
  <c r="L3303" i="1"/>
  <c r="G3303" i="1"/>
  <c r="H3303" i="1" s="1"/>
  <c r="L3302" i="1"/>
  <c r="G3302" i="1"/>
  <c r="H3302" i="1" s="1"/>
  <c r="L3301" i="1"/>
  <c r="G3301" i="1"/>
  <c r="H3301" i="1" s="1"/>
  <c r="L3300" i="1"/>
  <c r="G3300" i="1"/>
  <c r="H3300" i="1" s="1"/>
  <c r="L3299" i="1"/>
  <c r="G3299" i="1"/>
  <c r="H3299" i="1" s="1"/>
  <c r="L3298" i="1"/>
  <c r="G3298" i="1"/>
  <c r="H3298" i="1" s="1"/>
  <c r="L3297" i="1"/>
  <c r="G3297" i="1"/>
  <c r="H3297" i="1" s="1"/>
  <c r="L3296" i="1"/>
  <c r="G3296" i="1"/>
  <c r="H3296" i="1" s="1"/>
  <c r="L3295" i="1"/>
  <c r="G3295" i="1"/>
  <c r="H3295" i="1" s="1"/>
  <c r="L3294" i="1"/>
  <c r="G3294" i="1"/>
  <c r="H3294" i="1" s="1"/>
  <c r="L3293" i="1"/>
  <c r="L3292" i="1"/>
  <c r="G3292" i="1"/>
  <c r="H3292" i="1" s="1"/>
  <c r="L3291" i="1"/>
  <c r="G3291" i="1"/>
  <c r="H3291" i="1" s="1"/>
  <c r="L3290" i="1"/>
  <c r="G3290" i="1"/>
  <c r="H3290" i="1" s="1"/>
  <c r="L3289" i="1"/>
  <c r="G3289" i="1"/>
  <c r="H3289" i="1" s="1"/>
  <c r="L3288" i="1"/>
  <c r="L3287" i="1"/>
  <c r="G3287" i="1"/>
  <c r="H3287" i="1" s="1"/>
  <c r="L3286" i="1"/>
  <c r="G3286" i="1"/>
  <c r="H3286" i="1" s="1"/>
  <c r="L3285" i="1"/>
  <c r="L3284" i="1"/>
  <c r="G3284" i="1"/>
  <c r="H3284" i="1" s="1"/>
  <c r="L3283" i="1"/>
  <c r="G3283" i="1"/>
  <c r="H3283" i="1" s="1"/>
  <c r="L3282" i="1"/>
  <c r="L3281" i="1"/>
  <c r="G3281" i="1"/>
  <c r="H3281" i="1" s="1"/>
  <c r="L3280" i="1"/>
  <c r="G3280" i="1"/>
  <c r="H3280" i="1" s="1"/>
  <c r="L3279" i="1"/>
  <c r="G3279" i="1"/>
  <c r="H3279" i="1" s="1"/>
  <c r="L3278" i="1"/>
  <c r="G3278" i="1"/>
  <c r="H3278" i="1" s="1"/>
  <c r="L3277" i="1"/>
  <c r="G3277" i="1"/>
  <c r="H3277" i="1" s="1"/>
  <c r="L3276" i="1"/>
  <c r="G3276" i="1"/>
  <c r="H3276" i="1" s="1"/>
  <c r="L3275" i="1"/>
  <c r="G3275" i="1"/>
  <c r="H3275" i="1" s="1"/>
  <c r="L3274" i="1"/>
  <c r="G3274" i="1"/>
  <c r="H3274" i="1" s="1"/>
  <c r="L3273" i="1"/>
  <c r="G3273" i="1"/>
  <c r="H3273" i="1" s="1"/>
  <c r="L3272" i="1"/>
  <c r="G3272" i="1"/>
  <c r="H3272" i="1" s="1"/>
  <c r="L3271" i="1"/>
  <c r="G3271" i="1"/>
  <c r="H3271" i="1" s="1"/>
  <c r="L3270" i="1"/>
  <c r="G3270" i="1"/>
  <c r="H3270" i="1" s="1"/>
  <c r="L3269" i="1"/>
  <c r="G3269" i="1"/>
  <c r="H3269" i="1" s="1"/>
  <c r="L3268" i="1"/>
  <c r="G3268" i="1"/>
  <c r="H3268" i="1" s="1"/>
  <c r="L3267" i="1"/>
  <c r="G3267" i="1"/>
  <c r="H3267" i="1" s="1"/>
  <c r="L3266" i="1"/>
  <c r="G3266" i="1"/>
  <c r="H3266" i="1" s="1"/>
  <c r="L3265" i="1"/>
  <c r="G3265" i="1"/>
  <c r="H3265" i="1" s="1"/>
  <c r="L3264" i="1"/>
  <c r="G3264" i="1"/>
  <c r="H3264" i="1" s="1"/>
  <c r="L3263" i="1"/>
  <c r="G3263" i="1"/>
  <c r="H3263" i="1" s="1"/>
  <c r="L3262" i="1"/>
  <c r="G3262" i="1"/>
  <c r="H3262" i="1" s="1"/>
  <c r="L3261" i="1"/>
  <c r="G3261" i="1"/>
  <c r="H3261" i="1" s="1"/>
  <c r="L3260" i="1"/>
  <c r="G3260" i="1"/>
  <c r="H3260" i="1" s="1"/>
  <c r="L3259" i="1"/>
  <c r="G3259" i="1"/>
  <c r="H3259" i="1" s="1"/>
  <c r="L3258" i="1"/>
  <c r="G3258" i="1"/>
  <c r="H3258" i="1" s="1"/>
  <c r="L3257" i="1"/>
  <c r="L3255" i="1"/>
  <c r="G3255" i="1"/>
  <c r="H3255" i="1" s="1"/>
  <c r="L3254" i="1"/>
  <c r="G3254" i="1"/>
  <c r="H3254" i="1" s="1"/>
  <c r="L3253" i="1"/>
  <c r="G3253" i="1"/>
  <c r="H3253" i="1" s="1"/>
  <c r="L3252" i="1"/>
  <c r="G3252" i="1"/>
  <c r="H3252" i="1" s="1"/>
  <c r="L3251" i="1"/>
  <c r="G3251" i="1"/>
  <c r="H3251" i="1" s="1"/>
  <c r="L3250" i="1"/>
  <c r="G3250" i="1"/>
  <c r="H3250" i="1" s="1"/>
  <c r="L3249" i="1"/>
  <c r="G3249" i="1"/>
  <c r="H3249" i="1" s="1"/>
  <c r="L3248" i="1"/>
  <c r="G3248" i="1"/>
  <c r="H3248" i="1" s="1"/>
  <c r="L3247" i="1"/>
  <c r="G3247" i="1"/>
  <c r="H3247" i="1" s="1"/>
  <c r="L3246" i="1"/>
  <c r="G3246" i="1"/>
  <c r="H3246" i="1" s="1"/>
  <c r="L3245" i="1"/>
  <c r="G3245" i="1"/>
  <c r="H3245" i="1" s="1"/>
  <c r="L3244" i="1"/>
  <c r="G3244" i="1"/>
  <c r="H3244" i="1" s="1"/>
  <c r="L3241" i="1"/>
  <c r="G3241" i="1"/>
  <c r="H3241" i="1" s="1"/>
  <c r="L3240" i="1"/>
  <c r="G3240" i="1"/>
  <c r="H3240" i="1" s="1"/>
  <c r="L3239" i="1" l="1"/>
  <c r="G3239" i="1"/>
  <c r="H3239" i="1" s="1"/>
  <c r="L3238" i="1"/>
  <c r="G3238" i="1"/>
  <c r="H3238" i="1" s="1"/>
  <c r="L3237" i="1"/>
  <c r="L3236" i="1"/>
  <c r="L3235" i="1"/>
  <c r="G3235" i="1"/>
  <c r="H3235" i="1" s="1"/>
  <c r="L3234" i="1"/>
  <c r="G3234" i="1"/>
  <c r="H3234" i="1" s="1"/>
  <c r="L3233" i="1"/>
  <c r="G3233" i="1"/>
  <c r="H3233" i="1" s="1"/>
  <c r="L3232" i="1"/>
  <c r="G3232" i="1"/>
  <c r="H3232" i="1" s="1"/>
  <c r="L3231" i="1"/>
  <c r="L3230" i="1"/>
  <c r="G3230" i="1"/>
  <c r="H3230" i="1" s="1"/>
  <c r="L3229" i="1"/>
  <c r="G3229" i="1"/>
  <c r="H3229" i="1" s="1"/>
  <c r="L3228" i="1"/>
  <c r="G3228" i="1"/>
  <c r="H3228" i="1" s="1"/>
  <c r="L3227" i="1"/>
  <c r="G3227" i="1"/>
  <c r="H3227" i="1" s="1"/>
  <c r="L3226" i="1"/>
  <c r="G3226" i="1"/>
  <c r="H3226" i="1" s="1"/>
  <c r="L3225" i="1"/>
  <c r="G3225" i="1"/>
  <c r="H3225" i="1" s="1"/>
  <c r="L3224" i="1"/>
  <c r="G3224" i="1"/>
  <c r="H3224" i="1" s="1"/>
  <c r="L3223" i="1"/>
  <c r="G3223" i="1"/>
  <c r="H3223" i="1" s="1"/>
  <c r="L3222" i="1"/>
  <c r="G3222" i="1"/>
  <c r="H3222" i="1" s="1"/>
  <c r="L3221" i="1"/>
  <c r="G3221" i="1"/>
  <c r="H3221" i="1" s="1"/>
  <c r="L3220" i="1"/>
  <c r="G3220" i="1"/>
  <c r="H3220" i="1" s="1"/>
  <c r="L3219" i="1"/>
  <c r="G3219" i="1"/>
  <c r="H3219" i="1" s="1"/>
  <c r="L3218" i="1"/>
  <c r="G3218" i="1"/>
  <c r="H3218" i="1" s="1"/>
  <c r="L3217" i="1"/>
  <c r="L3216" i="1"/>
  <c r="G3216" i="1"/>
  <c r="H3216" i="1" s="1"/>
  <c r="L3215" i="1"/>
  <c r="G3215" i="1"/>
  <c r="H3215" i="1" s="1"/>
  <c r="L3214" i="1"/>
  <c r="G3214" i="1"/>
  <c r="H3214" i="1" s="1"/>
  <c r="L3213" i="1"/>
  <c r="G3213" i="1"/>
  <c r="H3213" i="1" s="1"/>
  <c r="L3212" i="1"/>
  <c r="G3212" i="1"/>
  <c r="H3212" i="1" s="1"/>
  <c r="L3211" i="1"/>
  <c r="L3210" i="1"/>
  <c r="G3210" i="1"/>
  <c r="H3210" i="1" s="1"/>
  <c r="L3209" i="1"/>
  <c r="G3209" i="1"/>
  <c r="H3209" i="1" s="1"/>
  <c r="L3208" i="1"/>
  <c r="G3208" i="1"/>
  <c r="H3208" i="1" s="1"/>
  <c r="L3207" i="1"/>
  <c r="G3207" i="1"/>
  <c r="H3207" i="1" s="1"/>
  <c r="L3206" i="1"/>
  <c r="L3205" i="1"/>
  <c r="L3204" i="1"/>
  <c r="L3203" i="1"/>
  <c r="G3203" i="1"/>
  <c r="H3203" i="1" s="1"/>
  <c r="L3202" i="1"/>
  <c r="G3202" i="1"/>
  <c r="H3202" i="1" s="1"/>
  <c r="L3201" i="1"/>
  <c r="G3201" i="1"/>
  <c r="H3201" i="1" s="1"/>
  <c r="L3200" i="1"/>
  <c r="G3200" i="1"/>
  <c r="H3200" i="1" s="1"/>
  <c r="L3199" i="1"/>
  <c r="G3199" i="1"/>
  <c r="H3199" i="1" s="1"/>
  <c r="L3198" i="1"/>
  <c r="G3198" i="1"/>
  <c r="H3198" i="1" s="1"/>
  <c r="L3197" i="1"/>
  <c r="L3196" i="1"/>
  <c r="G3196" i="1"/>
  <c r="H3196" i="1" s="1"/>
  <c r="L3195" i="1"/>
  <c r="G3195" i="1"/>
  <c r="H3195" i="1" s="1"/>
  <c r="L3194" i="1"/>
  <c r="G3194" i="1"/>
  <c r="H3194" i="1" s="1"/>
  <c r="L3193" i="1"/>
  <c r="G3193" i="1"/>
  <c r="H3193" i="1" s="1"/>
  <c r="L3192" i="1"/>
  <c r="G3192" i="1"/>
  <c r="H3192" i="1" s="1"/>
  <c r="L3191" i="1"/>
  <c r="G3191" i="1"/>
  <c r="H3191" i="1" s="1"/>
  <c r="L3190" i="1"/>
  <c r="G3190" i="1"/>
  <c r="H3190" i="1" s="1"/>
  <c r="L3189" i="1"/>
  <c r="G3189" i="1"/>
  <c r="H3189" i="1" s="1"/>
  <c r="L3188" i="1"/>
  <c r="G3188" i="1"/>
  <c r="H3188" i="1" s="1"/>
  <c r="L3187" i="1"/>
  <c r="G3187" i="1"/>
  <c r="H3187" i="1" s="1"/>
  <c r="L3186" i="1"/>
  <c r="L3185" i="1"/>
  <c r="G3185" i="1"/>
  <c r="H3185" i="1" s="1"/>
  <c r="L3184" i="1"/>
  <c r="G3184" i="1"/>
  <c r="H3184" i="1" s="1"/>
  <c r="L3183" i="1"/>
  <c r="G3183" i="1"/>
  <c r="H3183" i="1" s="1"/>
  <c r="L3182" i="1"/>
  <c r="G3182" i="1"/>
  <c r="H3182" i="1" s="1"/>
  <c r="L3181" i="1"/>
  <c r="G3181" i="1"/>
  <c r="H3181" i="1" s="1"/>
  <c r="L3180" i="1"/>
  <c r="G3180" i="1"/>
  <c r="H3180" i="1" s="1"/>
  <c r="L3179" i="1"/>
  <c r="G3179" i="1"/>
  <c r="H3179" i="1" s="1"/>
  <c r="L3178" i="1"/>
  <c r="G3178" i="1"/>
  <c r="H3178" i="1" s="1"/>
  <c r="L3177" i="1"/>
  <c r="G3177" i="1"/>
  <c r="H3177" i="1" s="1"/>
  <c r="L3176" i="1"/>
  <c r="L3175" i="1"/>
  <c r="G3175" i="1"/>
  <c r="H3175" i="1" s="1"/>
  <c r="L3174" i="1"/>
  <c r="G3174" i="1"/>
  <c r="H3174" i="1" s="1"/>
  <c r="L3173" i="1"/>
  <c r="G3173" i="1"/>
  <c r="H3173" i="1" s="1"/>
  <c r="L3172" i="1"/>
  <c r="G3172" i="1"/>
  <c r="H3172" i="1" s="1"/>
  <c r="L3171" i="1"/>
  <c r="G3171" i="1"/>
  <c r="H3171" i="1" s="1"/>
  <c r="L3170" i="1"/>
  <c r="G3170" i="1"/>
  <c r="H3170" i="1" s="1"/>
  <c r="L3169" i="1"/>
  <c r="G3169" i="1"/>
  <c r="H3169" i="1" s="1"/>
  <c r="L3168" i="1"/>
  <c r="G3168" i="1"/>
  <c r="H3168" i="1" s="1"/>
  <c r="L3167" i="1"/>
  <c r="G3167" i="1"/>
  <c r="H3167" i="1" s="1"/>
  <c r="L3166" i="1"/>
  <c r="G3166" i="1"/>
  <c r="H3166" i="1" s="1"/>
  <c r="L3165" i="1"/>
  <c r="G3165" i="1"/>
  <c r="H3165" i="1" s="1"/>
  <c r="L3164" i="1"/>
  <c r="G3164" i="1"/>
  <c r="H3164" i="1" s="1"/>
  <c r="L3163" i="1"/>
  <c r="G3163" i="1"/>
  <c r="H3163" i="1" s="1"/>
  <c r="L3162" i="1"/>
  <c r="G3162" i="1"/>
  <c r="H3162" i="1" s="1"/>
  <c r="L3161" i="1"/>
  <c r="G3161" i="1"/>
  <c r="H3161" i="1" s="1"/>
  <c r="L3160" i="1"/>
  <c r="G3160" i="1"/>
  <c r="H3160" i="1" s="1"/>
  <c r="L3159" i="1"/>
  <c r="G3159" i="1"/>
  <c r="H3159" i="1" s="1"/>
  <c r="L3158" i="1"/>
  <c r="G3158" i="1"/>
  <c r="H3158" i="1" s="1"/>
  <c r="L3157" i="1"/>
  <c r="G3157" i="1"/>
  <c r="H3157" i="1" s="1"/>
  <c r="L3156" i="1"/>
  <c r="G3156" i="1"/>
  <c r="H3156" i="1" s="1"/>
  <c r="L3155" i="1"/>
  <c r="G3155" i="1"/>
  <c r="H3155" i="1" s="1"/>
  <c r="L3154" i="1"/>
  <c r="G3154" i="1"/>
  <c r="H3154" i="1" s="1"/>
  <c r="L3153" i="1"/>
  <c r="G3153" i="1"/>
  <c r="H3153" i="1" s="1"/>
  <c r="L3152" i="1"/>
  <c r="G3152" i="1"/>
  <c r="H3152" i="1" s="1"/>
  <c r="L3151" i="1"/>
  <c r="G3151" i="1"/>
  <c r="H3151" i="1" s="1"/>
  <c r="L3150" i="1"/>
  <c r="G3150" i="1"/>
  <c r="H3150" i="1" s="1"/>
  <c r="L3149" i="1"/>
  <c r="G3149" i="1"/>
  <c r="H3149" i="1" s="1"/>
  <c r="L3148" i="1"/>
  <c r="L3147" i="1"/>
  <c r="L3146" i="1"/>
  <c r="G3146" i="1"/>
  <c r="H3146" i="1" s="1"/>
  <c r="L3145" i="1"/>
  <c r="G3145" i="1"/>
  <c r="H3145" i="1" s="1"/>
  <c r="L3144" i="1"/>
  <c r="G3144" i="1"/>
  <c r="H3144" i="1" s="1"/>
  <c r="L3143" i="1"/>
  <c r="G3143" i="1"/>
  <c r="H3143" i="1" s="1"/>
  <c r="L3142" i="1"/>
  <c r="G3142" i="1"/>
  <c r="H3142" i="1" s="1"/>
  <c r="L3141" i="1"/>
  <c r="G3141" i="1"/>
  <c r="H3141" i="1" s="1"/>
  <c r="L3140" i="1"/>
  <c r="G3140" i="1"/>
  <c r="H3140" i="1" s="1"/>
  <c r="L3139" i="1"/>
  <c r="G3139" i="1"/>
  <c r="H3139" i="1" s="1"/>
  <c r="L3138" i="1"/>
  <c r="G3138" i="1"/>
  <c r="H3138" i="1" s="1"/>
  <c r="L3137" i="1"/>
  <c r="G3137" i="1"/>
  <c r="H3137" i="1" s="1"/>
  <c r="L3136" i="1"/>
  <c r="G3136" i="1"/>
  <c r="H3136" i="1" s="1"/>
  <c r="L3135" i="1"/>
  <c r="L3134" i="1"/>
  <c r="G3134" i="1"/>
  <c r="H3134" i="1" s="1"/>
  <c r="L3133" i="1"/>
  <c r="G3133" i="1"/>
  <c r="H3133" i="1" s="1"/>
  <c r="L3132" i="1"/>
  <c r="G3132" i="1"/>
  <c r="H3132" i="1" s="1"/>
  <c r="L3131" i="1"/>
  <c r="G3131" i="1"/>
  <c r="H3131" i="1" s="1"/>
  <c r="L3130" i="1"/>
  <c r="G3130" i="1"/>
  <c r="H3130" i="1" s="1"/>
  <c r="L3129" i="1"/>
  <c r="G3129" i="1"/>
  <c r="H3129" i="1" s="1"/>
  <c r="L3128" i="1"/>
  <c r="G3128" i="1"/>
  <c r="H3128" i="1" s="1"/>
  <c r="L3127" i="1"/>
  <c r="G3127" i="1"/>
  <c r="H3127" i="1" s="1"/>
  <c r="L3126" i="1"/>
  <c r="L3125" i="1"/>
  <c r="G3125" i="1"/>
  <c r="H3125" i="1" s="1"/>
  <c r="L3124" i="1"/>
  <c r="G3124" i="1"/>
  <c r="H3124" i="1" s="1"/>
  <c r="L3123" i="1"/>
  <c r="G3123" i="1"/>
  <c r="H3123" i="1" s="1"/>
  <c r="L3122" i="1"/>
  <c r="G3122" i="1"/>
  <c r="H3122" i="1" s="1"/>
  <c r="L3121" i="1"/>
  <c r="G3121" i="1"/>
  <c r="H3121" i="1" s="1"/>
  <c r="L3120" i="1"/>
  <c r="G3120" i="1"/>
  <c r="H3120" i="1" s="1"/>
  <c r="L3119" i="1"/>
  <c r="L3118" i="1"/>
  <c r="G3118" i="1"/>
  <c r="H3118" i="1" s="1"/>
  <c r="L3117" i="1"/>
  <c r="G3117" i="1"/>
  <c r="H3117" i="1" s="1"/>
  <c r="L3116" i="1"/>
  <c r="G3116" i="1"/>
  <c r="H3116" i="1" s="1"/>
  <c r="L3115" i="1"/>
  <c r="G3115" i="1"/>
  <c r="H3115" i="1" s="1"/>
  <c r="L3114" i="1"/>
  <c r="G3114" i="1"/>
  <c r="H3114" i="1" s="1"/>
  <c r="L3113" i="1"/>
  <c r="G3113" i="1"/>
  <c r="H3113" i="1" s="1"/>
  <c r="L3112" i="1"/>
  <c r="G3112" i="1"/>
  <c r="H3112" i="1" s="1"/>
  <c r="L3111" i="1"/>
  <c r="L3110" i="1"/>
  <c r="G3110" i="1"/>
  <c r="H3110" i="1" s="1"/>
  <c r="L3109" i="1"/>
  <c r="L3108" i="1"/>
  <c r="G3108" i="1"/>
  <c r="H3108" i="1" s="1"/>
  <c r="L3107" i="1"/>
  <c r="G3107" i="1"/>
  <c r="H3107" i="1" s="1"/>
  <c r="L3106" i="1"/>
  <c r="G3106" i="1"/>
  <c r="H3106" i="1" s="1"/>
  <c r="L3105" i="1"/>
  <c r="G3105" i="1"/>
  <c r="H3105" i="1" s="1"/>
  <c r="L3104" i="1"/>
  <c r="G3104" i="1"/>
  <c r="H3104" i="1" s="1"/>
  <c r="L3103" i="1"/>
  <c r="G3103" i="1"/>
  <c r="H3103" i="1" s="1"/>
  <c r="L3102" i="1"/>
  <c r="G3102" i="1"/>
  <c r="H3102" i="1" s="1"/>
  <c r="L3101" i="1"/>
  <c r="G3101" i="1"/>
  <c r="H3101" i="1" s="1"/>
  <c r="L3100" i="1"/>
  <c r="G3100" i="1"/>
  <c r="H3100" i="1" s="1"/>
  <c r="L3099" i="1"/>
  <c r="G3099" i="1"/>
  <c r="H3099" i="1" s="1"/>
  <c r="L3098" i="1"/>
  <c r="G3098" i="1"/>
  <c r="H3098" i="1" s="1"/>
  <c r="L3097" i="1"/>
  <c r="G3097" i="1"/>
  <c r="H3097" i="1" s="1"/>
  <c r="L3096" i="1"/>
  <c r="G3096" i="1"/>
  <c r="H3096" i="1" s="1"/>
  <c r="L3095" i="1"/>
  <c r="G3095" i="1"/>
  <c r="H3095" i="1" s="1"/>
  <c r="L3094" i="1"/>
  <c r="G3094" i="1"/>
  <c r="H3094" i="1" s="1"/>
  <c r="L3093" i="1"/>
  <c r="G3093" i="1"/>
  <c r="H3093" i="1" s="1"/>
  <c r="L3092" i="1"/>
  <c r="G3092" i="1"/>
  <c r="H3092" i="1" s="1"/>
  <c r="L3091" i="1"/>
  <c r="L3090" i="1"/>
  <c r="L3089" i="1"/>
  <c r="G3089" i="1"/>
  <c r="H3089" i="1" s="1"/>
  <c r="L3088" i="1"/>
  <c r="G3088" i="1"/>
  <c r="H3088" i="1" s="1"/>
  <c r="L3087" i="1"/>
  <c r="G3087" i="1"/>
  <c r="H3087" i="1" s="1"/>
  <c r="L3086" i="1"/>
  <c r="G3086" i="1"/>
  <c r="H3086" i="1" s="1"/>
  <c r="L3085" i="1"/>
  <c r="G3085" i="1"/>
  <c r="H3085" i="1" s="1"/>
  <c r="L3084" i="1"/>
  <c r="G3084" i="1"/>
  <c r="H3084" i="1" s="1"/>
  <c r="L3083" i="1"/>
  <c r="G3083" i="1"/>
  <c r="H3083" i="1" s="1"/>
  <c r="L3082" i="1"/>
  <c r="G3082" i="1"/>
  <c r="H3082" i="1" s="1"/>
  <c r="L3081" i="1"/>
  <c r="G3081" i="1"/>
  <c r="H3081" i="1" s="1"/>
  <c r="L3080" i="1"/>
  <c r="G3080" i="1"/>
  <c r="H3080" i="1" s="1"/>
  <c r="L3079" i="1"/>
  <c r="G3079" i="1"/>
  <c r="H3079" i="1" s="1"/>
  <c r="L3078" i="1"/>
  <c r="G3078" i="1"/>
  <c r="H3078" i="1" s="1"/>
  <c r="L3077" i="1"/>
  <c r="G3077" i="1"/>
  <c r="H3077" i="1" s="1"/>
  <c r="L3076" i="1"/>
  <c r="G3076" i="1"/>
  <c r="H3076" i="1" s="1"/>
  <c r="L3075" i="1"/>
  <c r="G3075" i="1"/>
  <c r="H3075" i="1" s="1"/>
  <c r="L3074" i="1"/>
  <c r="L3073" i="1"/>
  <c r="G3073" i="1"/>
  <c r="H3073" i="1" s="1"/>
  <c r="L3072" i="1"/>
  <c r="G3072" i="1"/>
  <c r="H3072" i="1" s="1"/>
  <c r="L3071" i="1"/>
  <c r="G3071" i="1"/>
  <c r="H3071" i="1" s="1"/>
  <c r="L3070" i="1"/>
  <c r="L3069" i="1"/>
  <c r="L3068" i="1"/>
  <c r="G3068" i="1"/>
  <c r="H3068" i="1" s="1"/>
  <c r="L3067" i="1"/>
  <c r="G3067" i="1"/>
  <c r="H3067" i="1" s="1"/>
  <c r="L3066" i="1"/>
  <c r="L3065" i="1"/>
  <c r="L3064" i="1"/>
  <c r="L3063" i="1"/>
  <c r="G3063" i="1"/>
  <c r="H3063" i="1" s="1"/>
  <c r="L3062" i="1"/>
  <c r="G3062" i="1"/>
  <c r="H3062" i="1" s="1"/>
  <c r="L3061" i="1"/>
  <c r="G3061" i="1"/>
  <c r="H3061" i="1" s="1"/>
  <c r="L3060" i="1"/>
  <c r="G3060" i="1"/>
  <c r="H3060" i="1" s="1"/>
  <c r="L3059" i="1"/>
  <c r="G3059" i="1"/>
  <c r="H3059" i="1" s="1"/>
  <c r="L3058" i="1"/>
  <c r="G3058" i="1"/>
  <c r="H3058" i="1" s="1"/>
  <c r="L3057" i="1"/>
  <c r="G3057" i="1"/>
  <c r="H3057" i="1" s="1"/>
  <c r="L3056" i="1"/>
  <c r="G3056" i="1"/>
  <c r="H3056" i="1" s="1"/>
  <c r="L3055" i="1"/>
  <c r="G3055" i="1"/>
  <c r="H3055" i="1" s="1"/>
  <c r="L3054" i="1"/>
  <c r="G3054" i="1"/>
  <c r="H3054" i="1" s="1"/>
  <c r="L3053" i="1"/>
  <c r="G3053" i="1"/>
  <c r="H3053" i="1" s="1"/>
  <c r="L3052" i="1"/>
  <c r="G3052" i="1"/>
  <c r="H3052" i="1" s="1"/>
  <c r="L3051" i="1"/>
  <c r="G3051" i="1"/>
  <c r="H3051" i="1" s="1"/>
  <c r="L3050" i="1"/>
  <c r="G3050" i="1"/>
  <c r="H3050" i="1" s="1"/>
  <c r="L3049" i="1"/>
  <c r="L3048" i="1"/>
  <c r="L3047" i="1"/>
  <c r="L3046" i="1"/>
  <c r="G3046" i="1"/>
  <c r="H3046" i="1" s="1"/>
  <c r="L3045" i="1"/>
  <c r="L2758" i="1" l="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H2913" i="1"/>
  <c r="H2914" i="1"/>
  <c r="H2915" i="1"/>
  <c r="H2916" i="1"/>
  <c r="H2927" i="1"/>
  <c r="G3044" i="1"/>
  <c r="H3044" i="1" s="1"/>
  <c r="G3043" i="1"/>
  <c r="H3043" i="1" s="1"/>
  <c r="G3042" i="1"/>
  <c r="H3042" i="1" s="1"/>
  <c r="G3041" i="1"/>
  <c r="H3041" i="1" s="1"/>
  <c r="G3040" i="1"/>
  <c r="H3040" i="1" s="1"/>
  <c r="G3039" i="1"/>
  <c r="H3039" i="1" s="1"/>
  <c r="G3038" i="1"/>
  <c r="H3038" i="1" s="1"/>
  <c r="G3037" i="1"/>
  <c r="H3037" i="1" s="1"/>
  <c r="G3036" i="1"/>
  <c r="H3036" i="1" s="1"/>
  <c r="G3035" i="1"/>
  <c r="H3035" i="1" s="1"/>
  <c r="G3034" i="1"/>
  <c r="H3034" i="1" s="1"/>
  <c r="G3033" i="1"/>
  <c r="H3033" i="1" s="1"/>
  <c r="G3032" i="1"/>
  <c r="H3032" i="1" s="1"/>
  <c r="G3031" i="1"/>
  <c r="H3031" i="1" s="1"/>
  <c r="G3030" i="1"/>
  <c r="H3030" i="1" s="1"/>
  <c r="G3029" i="1"/>
  <c r="H3029" i="1" s="1"/>
  <c r="G3028" i="1"/>
  <c r="H3028" i="1" s="1"/>
  <c r="G3027" i="1"/>
  <c r="H3027" i="1" s="1"/>
  <c r="G3026" i="1"/>
  <c r="H3026" i="1" s="1"/>
  <c r="G3025" i="1"/>
  <c r="H3025" i="1" s="1"/>
  <c r="G3024" i="1"/>
  <c r="H3024" i="1" s="1"/>
  <c r="G3023" i="1"/>
  <c r="H3023" i="1" s="1"/>
  <c r="G3022" i="1"/>
  <c r="H3022" i="1" s="1"/>
  <c r="G3021" i="1"/>
  <c r="H3021" i="1" s="1"/>
  <c r="G3020" i="1"/>
  <c r="H3020" i="1" s="1"/>
  <c r="G3019" i="1"/>
  <c r="H3019" i="1" s="1"/>
  <c r="G3018" i="1"/>
  <c r="H3018" i="1" s="1"/>
  <c r="G3017" i="1"/>
  <c r="H3017" i="1" s="1"/>
  <c r="G3016" i="1"/>
  <c r="H3016" i="1" s="1"/>
  <c r="G3015" i="1"/>
  <c r="H3015" i="1" s="1"/>
  <c r="G3014" i="1"/>
  <c r="H3014" i="1" s="1"/>
  <c r="G3013" i="1"/>
  <c r="H3013" i="1" s="1"/>
  <c r="G3012" i="1"/>
  <c r="H3012" i="1" s="1"/>
  <c r="G3011" i="1"/>
  <c r="H3011" i="1" s="1"/>
  <c r="G3010" i="1"/>
  <c r="H3010" i="1" s="1"/>
  <c r="G3009" i="1"/>
  <c r="H3009" i="1" s="1"/>
  <c r="G3008" i="1"/>
  <c r="H3008" i="1" s="1"/>
  <c r="G3007" i="1"/>
  <c r="H3007" i="1" s="1"/>
  <c r="G3006" i="1"/>
  <c r="H3006" i="1" s="1"/>
  <c r="G3005" i="1"/>
  <c r="H3005" i="1" s="1"/>
  <c r="G3004" i="1"/>
  <c r="H3004" i="1" s="1"/>
  <c r="G3003" i="1"/>
  <c r="H3003" i="1" s="1"/>
  <c r="G3002" i="1"/>
  <c r="H3002" i="1" s="1"/>
  <c r="G3001" i="1"/>
  <c r="H3001" i="1" s="1"/>
  <c r="G3000" i="1"/>
  <c r="H3000" i="1" s="1"/>
  <c r="G2999" i="1"/>
  <c r="H2999" i="1" s="1"/>
  <c r="G2998" i="1"/>
  <c r="H2998" i="1" s="1"/>
  <c r="G2997" i="1"/>
  <c r="H2997" i="1" s="1"/>
  <c r="G2996" i="1"/>
  <c r="H2996" i="1" s="1"/>
  <c r="G2995" i="1"/>
  <c r="H2995" i="1" s="1"/>
  <c r="G2994" i="1"/>
  <c r="H2994" i="1" s="1"/>
  <c r="G2993" i="1"/>
  <c r="H2993" i="1" s="1"/>
  <c r="G2992" i="1"/>
  <c r="H2992" i="1" s="1"/>
  <c r="G2991" i="1"/>
  <c r="H2991" i="1" s="1"/>
  <c r="G2990" i="1"/>
  <c r="H2990" i="1" s="1"/>
  <c r="G2989" i="1"/>
  <c r="H2989" i="1" s="1"/>
  <c r="G2988" i="1"/>
  <c r="H2988" i="1" s="1"/>
  <c r="G2987" i="1"/>
  <c r="H2987" i="1" s="1"/>
  <c r="G2986" i="1"/>
  <c r="H2986" i="1" s="1"/>
  <c r="G2985" i="1"/>
  <c r="H2985" i="1" s="1"/>
  <c r="G2984" i="1"/>
  <c r="H2984" i="1" s="1"/>
  <c r="G2983" i="1"/>
  <c r="H2983" i="1" s="1"/>
  <c r="G2982" i="1"/>
  <c r="H2982" i="1" s="1"/>
  <c r="G2981" i="1"/>
  <c r="H2981" i="1" s="1"/>
  <c r="G2980" i="1"/>
  <c r="H2980" i="1" s="1"/>
  <c r="G2979" i="1"/>
  <c r="H2979" i="1" s="1"/>
  <c r="G2978" i="1"/>
  <c r="H2978" i="1" s="1"/>
  <c r="G2977" i="1"/>
  <c r="H2977" i="1" s="1"/>
  <c r="G2976" i="1"/>
  <c r="H2976" i="1" s="1"/>
  <c r="G2975" i="1"/>
  <c r="H2975" i="1" s="1"/>
  <c r="G2974" i="1"/>
  <c r="H2974" i="1" s="1"/>
  <c r="G2973" i="1"/>
  <c r="H2973" i="1" s="1"/>
  <c r="G2972" i="1"/>
  <c r="H2972" i="1" s="1"/>
  <c r="G2971" i="1"/>
  <c r="H2971" i="1" s="1"/>
  <c r="G2970" i="1"/>
  <c r="H2970" i="1" s="1"/>
  <c r="G2969" i="1"/>
  <c r="H2969" i="1" s="1"/>
  <c r="G2968" i="1"/>
  <c r="H2968" i="1" s="1"/>
  <c r="G2967" i="1"/>
  <c r="H2967" i="1" s="1"/>
  <c r="G2966" i="1"/>
  <c r="H2966" i="1" s="1"/>
  <c r="G2965" i="1"/>
  <c r="H2965" i="1" s="1"/>
  <c r="G2964" i="1"/>
  <c r="H2964" i="1" s="1"/>
  <c r="G2963" i="1"/>
  <c r="H2963" i="1" s="1"/>
  <c r="G2962" i="1"/>
  <c r="H2962" i="1" s="1"/>
  <c r="G2961" i="1"/>
  <c r="H2961" i="1" s="1"/>
  <c r="G2960" i="1"/>
  <c r="H2960" i="1" s="1"/>
  <c r="G2959" i="1"/>
  <c r="H2959" i="1" s="1"/>
  <c r="G2958" i="1"/>
  <c r="H2958" i="1" s="1"/>
  <c r="G2957" i="1"/>
  <c r="H2957" i="1" s="1"/>
  <c r="G2956" i="1"/>
  <c r="H2956" i="1" s="1"/>
  <c r="G2955" i="1"/>
  <c r="H2955" i="1" s="1"/>
  <c r="G2954" i="1"/>
  <c r="H2954" i="1" s="1"/>
  <c r="G2953" i="1"/>
  <c r="H2953" i="1" s="1"/>
  <c r="G2952" i="1"/>
  <c r="H2952" i="1" s="1"/>
  <c r="G2951" i="1"/>
  <c r="H2951" i="1" s="1"/>
  <c r="G2950" i="1"/>
  <c r="H2950" i="1" s="1"/>
  <c r="G2949" i="1"/>
  <c r="H2949" i="1" s="1"/>
  <c r="G2948" i="1"/>
  <c r="H2948" i="1" s="1"/>
  <c r="G2947" i="1"/>
  <c r="H2947" i="1" s="1"/>
  <c r="G2946" i="1"/>
  <c r="H2946" i="1" s="1"/>
  <c r="G2945" i="1"/>
  <c r="H2945" i="1" s="1"/>
  <c r="G2944" i="1"/>
  <c r="H2944" i="1" s="1"/>
  <c r="G2943" i="1"/>
  <c r="H2943" i="1" s="1"/>
  <c r="G2942" i="1"/>
  <c r="H2942" i="1" s="1"/>
  <c r="G2941" i="1"/>
  <c r="H2941" i="1" s="1"/>
  <c r="G2940" i="1"/>
  <c r="H2940" i="1" s="1"/>
  <c r="G2939" i="1"/>
  <c r="H2939" i="1" s="1"/>
  <c r="G2938" i="1"/>
  <c r="H2938" i="1" s="1"/>
  <c r="G2937" i="1"/>
  <c r="H2937" i="1" s="1"/>
  <c r="G2936" i="1"/>
  <c r="H2936" i="1" s="1"/>
  <c r="G2935" i="1"/>
  <c r="H2935" i="1" s="1"/>
  <c r="G2934" i="1"/>
  <c r="H2934" i="1" s="1"/>
  <c r="G2933" i="1"/>
  <c r="H2933" i="1" s="1"/>
  <c r="G2932" i="1"/>
  <c r="H2932" i="1" s="1"/>
  <c r="G2931" i="1"/>
  <c r="H2931" i="1" s="1"/>
  <c r="G2930" i="1"/>
  <c r="H2930" i="1" s="1"/>
  <c r="G2929" i="1"/>
  <c r="H2929" i="1" s="1"/>
  <c r="G2928" i="1"/>
  <c r="H2928" i="1" s="1"/>
  <c r="G2927" i="1"/>
  <c r="G2926" i="1"/>
  <c r="H2926" i="1" s="1"/>
  <c r="G2925" i="1"/>
  <c r="H2925" i="1" s="1"/>
  <c r="G2924" i="1"/>
  <c r="H2924" i="1" s="1"/>
  <c r="G2923" i="1"/>
  <c r="H2923" i="1" s="1"/>
  <c r="G2922" i="1"/>
  <c r="H2922" i="1" s="1"/>
  <c r="G2921" i="1"/>
  <c r="H2921" i="1" s="1"/>
  <c r="G2920" i="1"/>
  <c r="H2920" i="1" s="1"/>
  <c r="G2919" i="1"/>
  <c r="H2919" i="1" s="1"/>
  <c r="G2918" i="1"/>
  <c r="H2918" i="1" s="1"/>
  <c r="G2917" i="1"/>
  <c r="H2917" i="1" s="1"/>
  <c r="G2916" i="1"/>
  <c r="G2915" i="1"/>
  <c r="G2914" i="1"/>
  <c r="G2913" i="1"/>
  <c r="G2912" i="1"/>
  <c r="H2912" i="1" s="1"/>
  <c r="G2911" i="1"/>
  <c r="H2911" i="1" s="1"/>
  <c r="G2910" i="1"/>
  <c r="H2910" i="1" s="1"/>
  <c r="G2909" i="1"/>
  <c r="H2909" i="1" s="1"/>
  <c r="G2908" i="1"/>
  <c r="H2908" i="1" s="1"/>
  <c r="G2907" i="1"/>
  <c r="H2907" i="1" s="1"/>
  <c r="G2906" i="1"/>
  <c r="H2906" i="1" s="1"/>
  <c r="G2905" i="1"/>
  <c r="H2905" i="1" s="1"/>
  <c r="G2904" i="1"/>
  <c r="H2904" i="1" s="1"/>
  <c r="G2903" i="1"/>
  <c r="H2903" i="1" s="1"/>
  <c r="G2902" i="1"/>
  <c r="H2902" i="1" s="1"/>
  <c r="G2901" i="1"/>
  <c r="H2901" i="1" s="1"/>
  <c r="G2900" i="1"/>
  <c r="H2900" i="1" s="1"/>
  <c r="G2899" i="1"/>
  <c r="H2899" i="1" s="1"/>
  <c r="G2898" i="1"/>
  <c r="H2898" i="1" s="1"/>
  <c r="G2897" i="1"/>
  <c r="H2897" i="1" s="1"/>
  <c r="G2896" i="1"/>
  <c r="H2896" i="1" s="1"/>
  <c r="G2895" i="1"/>
  <c r="H2895" i="1" s="1"/>
  <c r="G2894" i="1"/>
  <c r="H2894" i="1" s="1"/>
  <c r="G2893" i="1"/>
  <c r="H2893" i="1" s="1"/>
  <c r="G2892" i="1"/>
  <c r="H2892" i="1" s="1"/>
  <c r="G2891" i="1"/>
  <c r="H2891" i="1" s="1"/>
  <c r="G2890" i="1"/>
  <c r="H2890" i="1" s="1"/>
  <c r="G2889" i="1"/>
  <c r="H2889" i="1" s="1"/>
  <c r="G2888" i="1"/>
  <c r="H2888" i="1" s="1"/>
  <c r="G2887" i="1"/>
  <c r="H2887" i="1" s="1"/>
  <c r="G2886" i="1"/>
  <c r="H2886" i="1" s="1"/>
  <c r="G2885" i="1"/>
  <c r="H2885" i="1" s="1"/>
  <c r="G2884" i="1"/>
  <c r="H2884" i="1" s="1"/>
  <c r="G2883" i="1"/>
  <c r="H2883" i="1" s="1"/>
  <c r="G2882" i="1"/>
  <c r="H2882" i="1" s="1"/>
  <c r="G2881" i="1"/>
  <c r="H2881" i="1" s="1"/>
  <c r="G2880" i="1"/>
  <c r="H2880" i="1" s="1"/>
  <c r="G2879" i="1"/>
  <c r="H2879" i="1" s="1"/>
  <c r="G2878" i="1"/>
  <c r="H2878" i="1" s="1"/>
  <c r="G2877" i="1"/>
  <c r="H2877" i="1" s="1"/>
  <c r="G2876" i="1"/>
  <c r="H2876" i="1" s="1"/>
  <c r="G2875" i="1"/>
  <c r="H2875" i="1" s="1"/>
  <c r="G2874" i="1"/>
  <c r="H2874" i="1" s="1"/>
  <c r="G2873" i="1"/>
  <c r="H2873" i="1" s="1"/>
  <c r="G2872" i="1"/>
  <c r="H2872" i="1" s="1"/>
  <c r="G2871" i="1"/>
  <c r="H2871" i="1" s="1"/>
  <c r="G2870" i="1"/>
  <c r="H2870" i="1" s="1"/>
  <c r="G2869" i="1"/>
  <c r="H2869" i="1" s="1"/>
  <c r="G2868" i="1"/>
  <c r="H2868" i="1" s="1"/>
  <c r="G2867" i="1"/>
  <c r="H2867" i="1" s="1"/>
  <c r="G2866" i="1"/>
  <c r="H2866" i="1" s="1"/>
  <c r="G2865" i="1"/>
  <c r="H2865" i="1" s="1"/>
  <c r="G2864" i="1"/>
  <c r="H2864" i="1" s="1"/>
  <c r="G2863" i="1"/>
  <c r="H2863" i="1" s="1"/>
  <c r="G2862" i="1"/>
  <c r="H2862" i="1" s="1"/>
  <c r="G2861" i="1"/>
  <c r="H2861" i="1" s="1"/>
  <c r="G2860" i="1"/>
  <c r="H2860" i="1" s="1"/>
  <c r="G2859" i="1"/>
  <c r="H2859" i="1" s="1"/>
  <c r="G2858" i="1"/>
  <c r="H2858" i="1" s="1"/>
  <c r="G2857" i="1"/>
  <c r="H2857" i="1" s="1"/>
  <c r="G2856" i="1"/>
  <c r="H2856" i="1" s="1"/>
  <c r="G2855" i="1"/>
  <c r="H2855" i="1" s="1"/>
  <c r="G2854" i="1"/>
  <c r="H2854" i="1" s="1"/>
  <c r="G2853" i="1"/>
  <c r="H2853" i="1" s="1"/>
  <c r="G2852" i="1"/>
  <c r="H2852" i="1" s="1"/>
  <c r="G2851" i="1"/>
  <c r="H2851" i="1" s="1"/>
  <c r="G2850" i="1"/>
  <c r="H2850" i="1" s="1"/>
  <c r="G2849" i="1"/>
  <c r="H2849" i="1" s="1"/>
  <c r="G2848" i="1"/>
  <c r="H2848" i="1" s="1"/>
  <c r="G2847" i="1"/>
  <c r="H2847" i="1" s="1"/>
  <c r="G2846" i="1"/>
  <c r="H2846" i="1" s="1"/>
  <c r="G2845" i="1"/>
  <c r="H2845" i="1" s="1"/>
  <c r="G2844" i="1"/>
  <c r="H2844" i="1" s="1"/>
  <c r="G2843" i="1"/>
  <c r="H2843" i="1" s="1"/>
  <c r="G2842" i="1"/>
  <c r="H2842" i="1" s="1"/>
  <c r="G2841" i="1"/>
  <c r="H2841" i="1" s="1"/>
  <c r="G2840" i="1"/>
  <c r="H2840" i="1" s="1"/>
  <c r="G2839" i="1"/>
  <c r="H2839" i="1" s="1"/>
  <c r="G2838" i="1"/>
  <c r="H2838" i="1" s="1"/>
  <c r="G2837" i="1"/>
  <c r="H2837" i="1" s="1"/>
  <c r="G2836" i="1"/>
  <c r="H2836" i="1" s="1"/>
  <c r="G2835" i="1"/>
  <c r="H2835" i="1" s="1"/>
  <c r="G2834" i="1"/>
  <c r="H2834" i="1" s="1"/>
  <c r="G2833" i="1"/>
  <c r="H2833" i="1" s="1"/>
  <c r="G2832" i="1"/>
  <c r="H2832" i="1" s="1"/>
  <c r="G2831" i="1"/>
  <c r="H2831" i="1" s="1"/>
  <c r="G2830" i="1"/>
  <c r="H2830" i="1" s="1"/>
  <c r="G2829" i="1"/>
  <c r="H2829" i="1" s="1"/>
  <c r="G2828" i="1"/>
  <c r="H2828" i="1" s="1"/>
  <c r="G2827" i="1"/>
  <c r="H2827" i="1" s="1"/>
  <c r="G2826" i="1"/>
  <c r="H2826" i="1" s="1"/>
  <c r="G2825" i="1"/>
  <c r="H2825" i="1" s="1"/>
  <c r="G2824" i="1"/>
  <c r="H2824" i="1" s="1"/>
  <c r="G2823" i="1"/>
  <c r="H2823" i="1" s="1"/>
  <c r="G2822" i="1"/>
  <c r="H2822" i="1" s="1"/>
  <c r="G2821" i="1"/>
  <c r="H2821" i="1" s="1"/>
  <c r="G2820" i="1"/>
  <c r="H2820" i="1" s="1"/>
  <c r="G2819" i="1"/>
  <c r="H2819" i="1" s="1"/>
  <c r="H1647" i="1" l="1"/>
  <c r="H597" i="1"/>
  <c r="H596" i="1"/>
  <c r="H277" i="1"/>
  <c r="H192" i="1"/>
  <c r="H191" i="1"/>
  <c r="G2815" i="1"/>
  <c r="H2815" i="1" s="1"/>
  <c r="G2814" i="1"/>
  <c r="H2814" i="1" s="1"/>
  <c r="G2813" i="1"/>
  <c r="G2812" i="1"/>
  <c r="G2811" i="1"/>
  <c r="G2810" i="1"/>
  <c r="G2809" i="1"/>
  <c r="G2807" i="1"/>
  <c r="H2807" i="1" s="1"/>
  <c r="G2806" i="1"/>
  <c r="H2806" i="1" s="1"/>
  <c r="G2805" i="1"/>
  <c r="H2805" i="1" s="1"/>
  <c r="G2804" i="1"/>
  <c r="H2804" i="1" s="1"/>
  <c r="G2803" i="1"/>
  <c r="H2803" i="1" s="1"/>
  <c r="G2802" i="1"/>
  <c r="H2802" i="1" s="1"/>
  <c r="G2801" i="1"/>
  <c r="H2801" i="1" s="1"/>
  <c r="G2800" i="1"/>
  <c r="H2800" i="1" s="1"/>
  <c r="G2799" i="1"/>
  <c r="H2799" i="1" s="1"/>
  <c r="G2798" i="1"/>
  <c r="H2798" i="1" s="1"/>
  <c r="G2797" i="1"/>
  <c r="H2797" i="1" s="1"/>
  <c r="G2796" i="1"/>
  <c r="H2796" i="1" s="1"/>
  <c r="G2795" i="1"/>
  <c r="H2795" i="1" s="1"/>
  <c r="G2794" i="1"/>
  <c r="H2794" i="1" s="1"/>
  <c r="G2793" i="1"/>
  <c r="H2793" i="1" s="1"/>
  <c r="G2792" i="1"/>
  <c r="H2792" i="1" s="1"/>
  <c r="G2791" i="1"/>
  <c r="H2791" i="1" s="1"/>
  <c r="G2790" i="1"/>
  <c r="H2790" i="1" s="1"/>
  <c r="G2789" i="1"/>
  <c r="H2789" i="1" s="1"/>
  <c r="G2788" i="1"/>
  <c r="H2788" i="1" s="1"/>
  <c r="G2787" i="1"/>
  <c r="H2787" i="1" s="1"/>
  <c r="G2786" i="1"/>
  <c r="H2786" i="1" s="1"/>
  <c r="G2785" i="1"/>
  <c r="H2785" i="1" s="1"/>
  <c r="G2784" i="1"/>
  <c r="H2784" i="1" s="1"/>
  <c r="G2783" i="1"/>
  <c r="H2783" i="1" s="1"/>
  <c r="G2782" i="1"/>
  <c r="H2782" i="1" s="1"/>
  <c r="G2781" i="1"/>
  <c r="H2781" i="1" s="1"/>
  <c r="G2780" i="1"/>
  <c r="H2780" i="1" s="1"/>
  <c r="G2779" i="1"/>
  <c r="H2779" i="1" s="1"/>
  <c r="G2778" i="1"/>
  <c r="H2778" i="1" s="1"/>
  <c r="G2777" i="1"/>
  <c r="H2777" i="1" s="1"/>
  <c r="G2776" i="1"/>
  <c r="H2776" i="1" s="1"/>
  <c r="G2775" i="1"/>
  <c r="H2775" i="1" s="1"/>
  <c r="G2774" i="1"/>
  <c r="H2774" i="1" s="1"/>
  <c r="G2773" i="1"/>
  <c r="H2773" i="1" s="1"/>
  <c r="G2772" i="1"/>
  <c r="H2772" i="1" s="1"/>
  <c r="G2771" i="1"/>
  <c r="H2771" i="1" s="1"/>
  <c r="G2770" i="1"/>
  <c r="H2770" i="1" s="1"/>
  <c r="G2769" i="1"/>
  <c r="H2769" i="1" s="1"/>
  <c r="G2768" i="1"/>
  <c r="H2768" i="1" s="1"/>
  <c r="G2767" i="1"/>
  <c r="H2767" i="1" s="1"/>
  <c r="G2766" i="1"/>
  <c r="H2766" i="1" s="1"/>
  <c r="G2765" i="1"/>
  <c r="H2765" i="1" s="1"/>
  <c r="G2764" i="1"/>
  <c r="H2764" i="1" s="1"/>
  <c r="G2763" i="1"/>
  <c r="H2763" i="1" s="1"/>
  <c r="G2762" i="1"/>
  <c r="H2762" i="1" s="1"/>
  <c r="G2761" i="1"/>
  <c r="H2761" i="1" s="1"/>
  <c r="G2760" i="1"/>
  <c r="H2760" i="1" s="1"/>
  <c r="G2759" i="1"/>
  <c r="H2759" i="1" s="1"/>
  <c r="G2758" i="1"/>
  <c r="H2758" i="1" s="1"/>
  <c r="G2757" i="1"/>
  <c r="H2757" i="1" s="1"/>
  <c r="G2756" i="1"/>
  <c r="H2756" i="1" s="1"/>
  <c r="G2755" i="1"/>
  <c r="H2755" i="1" s="1"/>
  <c r="G2754" i="1"/>
  <c r="H2754" i="1" s="1"/>
  <c r="G2753" i="1"/>
  <c r="H2753" i="1" s="1"/>
  <c r="G2752" i="1"/>
  <c r="H2752" i="1" s="1"/>
  <c r="G2751" i="1"/>
  <c r="H2751" i="1" s="1"/>
  <c r="G2750" i="1"/>
  <c r="H2750" i="1" s="1"/>
  <c r="G2749" i="1"/>
  <c r="H2749" i="1" s="1"/>
  <c r="G2748" i="1"/>
  <c r="H2748" i="1" s="1"/>
  <c r="G2747" i="1"/>
  <c r="H2747" i="1" s="1"/>
  <c r="G2746" i="1"/>
  <c r="H2746" i="1" s="1"/>
  <c r="G2745" i="1"/>
  <c r="H2745" i="1" s="1"/>
  <c r="G2744" i="1"/>
  <c r="H2744" i="1" s="1"/>
  <c r="G2743" i="1"/>
  <c r="H2743" i="1" s="1"/>
  <c r="G2742" i="1"/>
  <c r="H2742" i="1" s="1"/>
  <c r="G2741" i="1"/>
  <c r="H2741" i="1" s="1"/>
  <c r="G2740" i="1"/>
  <c r="H2740" i="1" s="1"/>
  <c r="G2739" i="1"/>
  <c r="H2739" i="1" s="1"/>
  <c r="G2738" i="1"/>
  <c r="H2738" i="1" s="1"/>
  <c r="G2737" i="1"/>
  <c r="H2737" i="1" s="1"/>
  <c r="G2736" i="1"/>
  <c r="H2736" i="1" s="1"/>
  <c r="G2735" i="1"/>
  <c r="H2735" i="1" s="1"/>
  <c r="G2734" i="1"/>
  <c r="H2734" i="1" s="1"/>
  <c r="G2733" i="1"/>
  <c r="H2733" i="1" s="1"/>
  <c r="G2732" i="1"/>
  <c r="H2732" i="1" s="1"/>
  <c r="G2731" i="1"/>
  <c r="H2731" i="1" s="1"/>
  <c r="G2730" i="1"/>
  <c r="H2730" i="1" s="1"/>
  <c r="G2729" i="1"/>
  <c r="H2729" i="1" s="1"/>
  <c r="G2728" i="1"/>
  <c r="H2728" i="1" s="1"/>
  <c r="G2727" i="1"/>
  <c r="H2727" i="1" s="1"/>
  <c r="G2726" i="1"/>
  <c r="H2726" i="1" s="1"/>
  <c r="G2725" i="1"/>
  <c r="H2725" i="1" s="1"/>
  <c r="G2724" i="1"/>
  <c r="H2724" i="1" s="1"/>
  <c r="G2723" i="1"/>
  <c r="H2723" i="1" s="1"/>
  <c r="G2722" i="1"/>
  <c r="H2722" i="1" s="1"/>
  <c r="G2721" i="1"/>
  <c r="H2721" i="1" s="1"/>
  <c r="G2720" i="1"/>
  <c r="H2720" i="1" s="1"/>
  <c r="G2719" i="1"/>
  <c r="H2719" i="1" s="1"/>
  <c r="G2718" i="1"/>
  <c r="H2718" i="1" s="1"/>
  <c r="G2717" i="1"/>
  <c r="H2717" i="1" s="1"/>
  <c r="G2716" i="1"/>
  <c r="H2716" i="1" s="1"/>
  <c r="G2715" i="1"/>
  <c r="H2715" i="1" s="1"/>
  <c r="G2714" i="1"/>
  <c r="H2714" i="1" s="1"/>
  <c r="G2713" i="1"/>
  <c r="H2713" i="1" s="1"/>
  <c r="G2712" i="1"/>
  <c r="H2712" i="1" s="1"/>
  <c r="G2711" i="1"/>
  <c r="H2711" i="1" s="1"/>
  <c r="G2710" i="1"/>
  <c r="H2710" i="1" s="1"/>
  <c r="G2709" i="1"/>
  <c r="H2709" i="1" s="1"/>
  <c r="G2708" i="1"/>
  <c r="H2708" i="1" s="1"/>
  <c r="G2707" i="1"/>
  <c r="H2707" i="1" s="1"/>
  <c r="G2706" i="1"/>
  <c r="H2706" i="1" s="1"/>
  <c r="G2705" i="1"/>
  <c r="H2705" i="1" s="1"/>
  <c r="G2704" i="1"/>
  <c r="H2704" i="1" s="1"/>
  <c r="G2703" i="1"/>
  <c r="H2703" i="1" s="1"/>
  <c r="G2702" i="1"/>
  <c r="H2702" i="1" s="1"/>
  <c r="G2701" i="1"/>
  <c r="H2701" i="1" s="1"/>
  <c r="G2700" i="1"/>
  <c r="H2700" i="1" s="1"/>
  <c r="G2699" i="1"/>
  <c r="H2699" i="1" s="1"/>
  <c r="G2698" i="1"/>
  <c r="H2698" i="1" s="1"/>
  <c r="G2697" i="1"/>
  <c r="H2697" i="1" s="1"/>
  <c r="G2696" i="1"/>
  <c r="H2696" i="1" s="1"/>
  <c r="G2695" i="1"/>
  <c r="H2695" i="1" s="1"/>
  <c r="G2694" i="1"/>
  <c r="H2694" i="1" s="1"/>
  <c r="G2693" i="1"/>
  <c r="H2693" i="1" s="1"/>
  <c r="G2692" i="1"/>
  <c r="H2692" i="1" s="1"/>
  <c r="G2691" i="1"/>
  <c r="H2691" i="1" s="1"/>
  <c r="G2690" i="1"/>
  <c r="H2690" i="1" s="1"/>
  <c r="G2689" i="1"/>
  <c r="H2689" i="1" s="1"/>
  <c r="G2688" i="1"/>
  <c r="H2688" i="1" s="1"/>
  <c r="G2687" i="1"/>
  <c r="H2687" i="1" s="1"/>
  <c r="G2686" i="1"/>
  <c r="H2686" i="1" s="1"/>
  <c r="G2685" i="1"/>
  <c r="H2685" i="1" s="1"/>
  <c r="G2684" i="1"/>
  <c r="H2684" i="1" s="1"/>
  <c r="G2683" i="1"/>
  <c r="H2683" i="1" s="1"/>
  <c r="G2682" i="1"/>
  <c r="H2682" i="1" s="1"/>
  <c r="G2681" i="1"/>
  <c r="H2681" i="1" s="1"/>
  <c r="G2680" i="1"/>
  <c r="H2680" i="1" s="1"/>
  <c r="G2679" i="1"/>
  <c r="H2679" i="1" s="1"/>
  <c r="G2678" i="1"/>
  <c r="H2678" i="1" s="1"/>
  <c r="G2677" i="1"/>
  <c r="H2677" i="1" s="1"/>
  <c r="G2676" i="1"/>
  <c r="H2676" i="1" s="1"/>
  <c r="G2675" i="1"/>
  <c r="H2675" i="1" s="1"/>
  <c r="G2674" i="1"/>
  <c r="H2674" i="1" s="1"/>
  <c r="G2673" i="1"/>
  <c r="H2673" i="1" s="1"/>
  <c r="G2672" i="1"/>
  <c r="H2672" i="1" s="1"/>
  <c r="G2671" i="1"/>
  <c r="H2671" i="1" s="1"/>
  <c r="G2670" i="1"/>
  <c r="H2670" i="1" s="1"/>
  <c r="G2669" i="1"/>
  <c r="H2669" i="1" s="1"/>
  <c r="G2668" i="1"/>
  <c r="H2668" i="1" s="1"/>
  <c r="G2667" i="1"/>
  <c r="H2667" i="1" s="1"/>
  <c r="G2666" i="1"/>
  <c r="H2666" i="1" s="1"/>
  <c r="G2665" i="1"/>
  <c r="H2665" i="1" s="1"/>
  <c r="G2664" i="1"/>
  <c r="H2664" i="1" s="1"/>
  <c r="G2663" i="1"/>
  <c r="H2663" i="1" s="1"/>
  <c r="G2662" i="1"/>
  <c r="H2662" i="1" s="1"/>
  <c r="G2661" i="1"/>
  <c r="H2661" i="1" s="1"/>
  <c r="G2660" i="1"/>
  <c r="H2660" i="1" s="1"/>
  <c r="G2659" i="1"/>
  <c r="H2659" i="1" s="1"/>
  <c r="G2658" i="1"/>
  <c r="H2658" i="1" s="1"/>
  <c r="G2657" i="1"/>
  <c r="H2657" i="1" s="1"/>
  <c r="G2656" i="1"/>
  <c r="H2656" i="1" s="1"/>
  <c r="G2655" i="1"/>
  <c r="H2655" i="1" s="1"/>
  <c r="G2654" i="1"/>
  <c r="H2654" i="1" s="1"/>
  <c r="G2653" i="1"/>
  <c r="H2653" i="1" s="1"/>
  <c r="G2652" i="1"/>
  <c r="H2652" i="1" s="1"/>
  <c r="G2651" i="1"/>
  <c r="H2651" i="1" s="1"/>
  <c r="G2650" i="1"/>
  <c r="H2650" i="1" s="1"/>
  <c r="G2649" i="1"/>
  <c r="H2649" i="1" s="1"/>
  <c r="G2648" i="1"/>
  <c r="H2648" i="1" s="1"/>
  <c r="G2647" i="1"/>
  <c r="H2647" i="1" s="1"/>
  <c r="G2646" i="1"/>
  <c r="H2646" i="1" s="1"/>
  <c r="G2645" i="1"/>
  <c r="H2645" i="1" s="1"/>
  <c r="G2644" i="1"/>
  <c r="H2644" i="1" s="1"/>
  <c r="G2643" i="1"/>
  <c r="H2643" i="1" s="1"/>
  <c r="G2642" i="1"/>
  <c r="H2642" i="1" s="1"/>
  <c r="G2641" i="1"/>
  <c r="H2641" i="1" s="1"/>
  <c r="G2640" i="1"/>
  <c r="H2640" i="1" s="1"/>
  <c r="G2639" i="1"/>
  <c r="H2639" i="1" s="1"/>
  <c r="G2638" i="1"/>
  <c r="H2638" i="1" s="1"/>
  <c r="G2637" i="1"/>
  <c r="H2637" i="1" s="1"/>
  <c r="G2636" i="1"/>
  <c r="H2636" i="1" s="1"/>
  <c r="G2635" i="1"/>
  <c r="H2635" i="1" s="1"/>
  <c r="G2634" i="1"/>
  <c r="H2634" i="1" s="1"/>
  <c r="G2633" i="1"/>
  <c r="H2633" i="1" s="1"/>
  <c r="G2632" i="1"/>
  <c r="H2632" i="1" s="1"/>
  <c r="G2631" i="1"/>
  <c r="H2631" i="1" s="1"/>
  <c r="G2630" i="1"/>
  <c r="H2630" i="1" s="1"/>
  <c r="G2629" i="1"/>
  <c r="H2629" i="1" s="1"/>
  <c r="G2628" i="1"/>
  <c r="H2628" i="1" s="1"/>
  <c r="G2627" i="1"/>
  <c r="H2627" i="1" s="1"/>
  <c r="G2626" i="1"/>
  <c r="H2626" i="1" s="1"/>
  <c r="G2625" i="1"/>
  <c r="H2625" i="1" s="1"/>
  <c r="G2624" i="1"/>
  <c r="H2624" i="1" s="1"/>
  <c r="G2623" i="1"/>
  <c r="H2623" i="1" s="1"/>
  <c r="G2622" i="1"/>
  <c r="H2622" i="1" s="1"/>
  <c r="G2621" i="1"/>
  <c r="H2621" i="1" s="1"/>
  <c r="G2620" i="1"/>
  <c r="H2620" i="1" s="1"/>
  <c r="G2619" i="1"/>
  <c r="H2619" i="1" s="1"/>
  <c r="G2618" i="1"/>
  <c r="H2618" i="1" s="1"/>
  <c r="G2617" i="1"/>
  <c r="H2617" i="1" s="1"/>
  <c r="G2616" i="1"/>
  <c r="H2616" i="1" s="1"/>
  <c r="G2615" i="1"/>
  <c r="H2615" i="1" s="1"/>
  <c r="G2614" i="1"/>
  <c r="H2614" i="1" s="1"/>
  <c r="G2613" i="1"/>
  <c r="H2613" i="1" s="1"/>
  <c r="G2612" i="1"/>
  <c r="H2612" i="1" s="1"/>
  <c r="G2611" i="1"/>
  <c r="H2611" i="1" s="1"/>
  <c r="G2610" i="1"/>
  <c r="H2610" i="1" s="1"/>
  <c r="G2609" i="1"/>
  <c r="H2609" i="1" s="1"/>
  <c r="G2608" i="1"/>
  <c r="H2608" i="1" s="1"/>
  <c r="G2607" i="1"/>
  <c r="H2607" i="1" s="1"/>
  <c r="G2606" i="1"/>
  <c r="H2606" i="1" s="1"/>
  <c r="G2605" i="1"/>
  <c r="H2605" i="1" s="1"/>
  <c r="G2604" i="1"/>
  <c r="H2604" i="1" s="1"/>
  <c r="G2603" i="1"/>
  <c r="H2603" i="1" s="1"/>
  <c r="G2602" i="1"/>
  <c r="H2602" i="1" s="1"/>
  <c r="G2601" i="1"/>
  <c r="H2601" i="1" s="1"/>
  <c r="G2600" i="1"/>
  <c r="H2600" i="1" s="1"/>
  <c r="G2599" i="1"/>
  <c r="H2599" i="1" s="1"/>
  <c r="G2598" i="1"/>
  <c r="H2598" i="1" s="1"/>
  <c r="G2597" i="1"/>
  <c r="H2597" i="1" s="1"/>
  <c r="G2596" i="1"/>
  <c r="H2596" i="1" s="1"/>
  <c r="G2595" i="1"/>
  <c r="H2595" i="1" s="1"/>
  <c r="G2594" i="1"/>
  <c r="H2594" i="1" s="1"/>
  <c r="G2593" i="1"/>
  <c r="H2593" i="1" s="1"/>
  <c r="G2592" i="1"/>
  <c r="H2592" i="1" s="1"/>
  <c r="G2591" i="1"/>
  <c r="H2591" i="1" s="1"/>
  <c r="G2590" i="1"/>
  <c r="H2590" i="1" s="1"/>
  <c r="G2589" i="1"/>
  <c r="H2589" i="1" s="1"/>
  <c r="G2588" i="1"/>
  <c r="H2588" i="1" s="1"/>
  <c r="G2587" i="1"/>
  <c r="H2587" i="1" s="1"/>
  <c r="G2586" i="1"/>
  <c r="H2586" i="1" s="1"/>
  <c r="G2585" i="1"/>
  <c r="H2585" i="1" s="1"/>
  <c r="G2584" i="1"/>
  <c r="H2584" i="1" s="1"/>
  <c r="G2583" i="1"/>
  <c r="H2583" i="1" s="1"/>
  <c r="G2582" i="1"/>
  <c r="H2582" i="1" s="1"/>
  <c r="G2581" i="1"/>
  <c r="H2581" i="1" s="1"/>
  <c r="G2580" i="1"/>
  <c r="H2580" i="1" s="1"/>
  <c r="G2579" i="1"/>
  <c r="H2579" i="1" s="1"/>
  <c r="G2578" i="1"/>
  <c r="H2578" i="1" s="1"/>
  <c r="G2577" i="1"/>
  <c r="H2577" i="1" s="1"/>
  <c r="G2576" i="1"/>
  <c r="H2576" i="1" s="1"/>
  <c r="G2575" i="1"/>
  <c r="H2575" i="1" s="1"/>
  <c r="G2574" i="1"/>
  <c r="H2574" i="1" s="1"/>
  <c r="G2573" i="1"/>
  <c r="H2573" i="1" s="1"/>
  <c r="G2572" i="1"/>
  <c r="H2572" i="1" s="1"/>
  <c r="G2571" i="1"/>
  <c r="H2571" i="1" s="1"/>
  <c r="G2570" i="1"/>
  <c r="H2570" i="1" s="1"/>
  <c r="G2569" i="1"/>
  <c r="H2569" i="1" s="1"/>
  <c r="G2568" i="1"/>
  <c r="H2568" i="1" s="1"/>
  <c r="G2567" i="1"/>
  <c r="H2567" i="1" s="1"/>
  <c r="G2566" i="1"/>
  <c r="H2566" i="1" s="1"/>
  <c r="G2565" i="1"/>
  <c r="H2565" i="1" s="1"/>
  <c r="G2564" i="1"/>
  <c r="H2564" i="1" s="1"/>
  <c r="G2563" i="1"/>
  <c r="H2563" i="1" s="1"/>
  <c r="G2562" i="1"/>
  <c r="H2562" i="1" s="1"/>
  <c r="G2561" i="1"/>
  <c r="H2561" i="1" s="1"/>
  <c r="G2560" i="1"/>
  <c r="H2560" i="1" s="1"/>
  <c r="G2559" i="1"/>
  <c r="H2559" i="1" s="1"/>
  <c r="G2558" i="1"/>
  <c r="H2558" i="1" s="1"/>
  <c r="G2557" i="1"/>
  <c r="H2557" i="1" s="1"/>
  <c r="G2556" i="1"/>
  <c r="H2556" i="1" s="1"/>
  <c r="G2555" i="1"/>
  <c r="H2555" i="1" s="1"/>
  <c r="G2554" i="1"/>
  <c r="H2554" i="1" s="1"/>
  <c r="G2553" i="1"/>
  <c r="H2553" i="1" s="1"/>
  <c r="G2552" i="1"/>
  <c r="H2552" i="1" s="1"/>
  <c r="G2551" i="1"/>
  <c r="H2551" i="1" s="1"/>
  <c r="G2550" i="1"/>
  <c r="H2550" i="1" s="1"/>
  <c r="G2549" i="1"/>
  <c r="H2549" i="1" s="1"/>
  <c r="G2548" i="1"/>
  <c r="H2548" i="1" s="1"/>
  <c r="G2547" i="1"/>
  <c r="H2547" i="1" s="1"/>
  <c r="G2546" i="1"/>
  <c r="H2546" i="1" s="1"/>
  <c r="G2545" i="1"/>
  <c r="H2545" i="1" s="1"/>
  <c r="G2544" i="1"/>
  <c r="H2544" i="1" s="1"/>
  <c r="G2543" i="1"/>
  <c r="H2543" i="1" s="1"/>
  <c r="G2542" i="1"/>
  <c r="H2542" i="1" s="1"/>
  <c r="G2541" i="1"/>
  <c r="H2541" i="1" s="1"/>
  <c r="G2540" i="1"/>
  <c r="H2540" i="1" s="1"/>
  <c r="G2539" i="1"/>
  <c r="H2539" i="1" s="1"/>
  <c r="G2538" i="1"/>
  <c r="H2538" i="1" s="1"/>
  <c r="G2537" i="1"/>
  <c r="H2537" i="1" s="1"/>
  <c r="G2536" i="1"/>
  <c r="H2536" i="1" s="1"/>
  <c r="G2535" i="1"/>
  <c r="H2535" i="1" s="1"/>
  <c r="G2534" i="1"/>
  <c r="H2534" i="1" s="1"/>
  <c r="G2533" i="1"/>
  <c r="H2533" i="1" s="1"/>
  <c r="G2532" i="1"/>
  <c r="H2532" i="1" s="1"/>
  <c r="G2531" i="1"/>
  <c r="H2531" i="1" s="1"/>
  <c r="G2530" i="1"/>
  <c r="H2530" i="1" s="1"/>
  <c r="G2529" i="1"/>
  <c r="H2529" i="1" s="1"/>
  <c r="G2528" i="1"/>
  <c r="H2528" i="1" s="1"/>
  <c r="G2527" i="1"/>
  <c r="H2527" i="1" s="1"/>
  <c r="G2526" i="1"/>
  <c r="H2526" i="1" s="1"/>
  <c r="G2525" i="1"/>
  <c r="H2525" i="1" s="1"/>
  <c r="G2524" i="1"/>
  <c r="H2524" i="1" s="1"/>
  <c r="G2523" i="1"/>
  <c r="H2523" i="1" s="1"/>
  <c r="G2522" i="1"/>
  <c r="H2522" i="1" s="1"/>
  <c r="G2521" i="1"/>
  <c r="H2521" i="1" s="1"/>
  <c r="G2520" i="1"/>
  <c r="H2520" i="1" s="1"/>
  <c r="G2519" i="1"/>
  <c r="H2519" i="1" s="1"/>
  <c r="G2518" i="1"/>
  <c r="H2518" i="1" s="1"/>
  <c r="G2517" i="1"/>
  <c r="H2517" i="1" s="1"/>
  <c r="G2516" i="1"/>
  <c r="H2516" i="1" s="1"/>
  <c r="G2515" i="1"/>
  <c r="H2515" i="1" s="1"/>
  <c r="G2514" i="1"/>
  <c r="H2514" i="1" s="1"/>
  <c r="G2513" i="1"/>
  <c r="H2513" i="1" s="1"/>
  <c r="G2512" i="1"/>
  <c r="H2512" i="1" s="1"/>
  <c r="G2511" i="1"/>
  <c r="H2511" i="1" s="1"/>
  <c r="G2510" i="1"/>
  <c r="H2510" i="1" s="1"/>
  <c r="G2509" i="1"/>
  <c r="H2509" i="1" s="1"/>
  <c r="G2508" i="1"/>
  <c r="H2508" i="1" s="1"/>
  <c r="G2507" i="1"/>
  <c r="H2507" i="1" s="1"/>
  <c r="G2506" i="1"/>
  <c r="H2506" i="1" s="1"/>
  <c r="G2505" i="1"/>
  <c r="H2505" i="1" s="1"/>
  <c r="G2504" i="1"/>
  <c r="H2504" i="1" s="1"/>
  <c r="G2503" i="1"/>
  <c r="H2503" i="1" s="1"/>
  <c r="G2502" i="1"/>
  <c r="H2502" i="1" s="1"/>
  <c r="G2501" i="1"/>
  <c r="H2501" i="1" s="1"/>
  <c r="G2500" i="1"/>
  <c r="H2500" i="1" s="1"/>
  <c r="G2499" i="1"/>
  <c r="H2499" i="1" s="1"/>
  <c r="G2498" i="1"/>
  <c r="H2498" i="1" s="1"/>
  <c r="G2497" i="1"/>
  <c r="H2497" i="1" s="1"/>
  <c r="G2496" i="1"/>
  <c r="H2496" i="1" s="1"/>
  <c r="G2495" i="1"/>
  <c r="H2495" i="1" s="1"/>
  <c r="G2494" i="1"/>
  <c r="H2494" i="1" s="1"/>
  <c r="G2493" i="1"/>
  <c r="H2493" i="1" s="1"/>
  <c r="G2492" i="1"/>
  <c r="H2492" i="1" s="1"/>
  <c r="G2491" i="1"/>
  <c r="H2491" i="1" s="1"/>
  <c r="G2490" i="1"/>
  <c r="H2490" i="1" s="1"/>
  <c r="G2489" i="1"/>
  <c r="H2489" i="1" s="1"/>
  <c r="G2488" i="1"/>
  <c r="H2488" i="1" s="1"/>
  <c r="G2487" i="1"/>
  <c r="H2487" i="1" s="1"/>
  <c r="G2486" i="1"/>
  <c r="H2486" i="1" s="1"/>
  <c r="G2485" i="1"/>
  <c r="H2485" i="1" s="1"/>
  <c r="G2484" i="1"/>
  <c r="H2484" i="1" s="1"/>
  <c r="G2483" i="1"/>
  <c r="H2483" i="1" s="1"/>
  <c r="G2482" i="1"/>
  <c r="H2482" i="1" s="1"/>
  <c r="G2481" i="1"/>
  <c r="H2481" i="1" s="1"/>
  <c r="G2480" i="1"/>
  <c r="H2480" i="1" s="1"/>
  <c r="G2479" i="1"/>
  <c r="H2479" i="1" s="1"/>
  <c r="G2478" i="1"/>
  <c r="H2478" i="1" s="1"/>
  <c r="G2477" i="1"/>
  <c r="H2477" i="1" s="1"/>
  <c r="G2476" i="1"/>
  <c r="H2476" i="1" s="1"/>
  <c r="G2475" i="1"/>
  <c r="H2475" i="1" s="1"/>
  <c r="G2474" i="1"/>
  <c r="H2474" i="1" s="1"/>
  <c r="G2473" i="1"/>
  <c r="H2473" i="1" s="1"/>
  <c r="G2472" i="1"/>
  <c r="H2472" i="1" s="1"/>
  <c r="G2471" i="1"/>
  <c r="H2471" i="1" s="1"/>
  <c r="G2470" i="1"/>
  <c r="H2470" i="1" s="1"/>
  <c r="G2469" i="1"/>
  <c r="H2469" i="1" s="1"/>
  <c r="G2468" i="1"/>
  <c r="H2468" i="1" s="1"/>
  <c r="G2467" i="1"/>
  <c r="H2467" i="1" s="1"/>
  <c r="G2466" i="1"/>
  <c r="H2466" i="1" s="1"/>
  <c r="G2465" i="1"/>
  <c r="H2465" i="1" s="1"/>
  <c r="G2464" i="1"/>
  <c r="H2464" i="1" s="1"/>
  <c r="G2463" i="1"/>
  <c r="H2463" i="1" s="1"/>
  <c r="G2462" i="1"/>
  <c r="H2462" i="1" s="1"/>
  <c r="G2461" i="1"/>
  <c r="H2461" i="1" s="1"/>
  <c r="G2460" i="1"/>
  <c r="H2460" i="1" s="1"/>
  <c r="G2459" i="1"/>
  <c r="H2459" i="1" s="1"/>
  <c r="G2458" i="1"/>
  <c r="H2458" i="1" s="1"/>
  <c r="G2457" i="1"/>
  <c r="H2457" i="1" s="1"/>
  <c r="G2456" i="1"/>
  <c r="H2456" i="1" s="1"/>
  <c r="G2455" i="1"/>
  <c r="H2455" i="1" s="1"/>
  <c r="G2454" i="1"/>
  <c r="H2454" i="1" s="1"/>
  <c r="G2453" i="1"/>
  <c r="H2453" i="1" s="1"/>
  <c r="G2452" i="1"/>
  <c r="H2452" i="1" s="1"/>
  <c r="G2451" i="1"/>
  <c r="H2451" i="1" s="1"/>
  <c r="G2450" i="1"/>
  <c r="H2450" i="1" s="1"/>
  <c r="G2449" i="1"/>
  <c r="H2449" i="1" s="1"/>
  <c r="G2448" i="1"/>
  <c r="H2448" i="1" s="1"/>
  <c r="G2447" i="1"/>
  <c r="H2447" i="1" s="1"/>
  <c r="G2446" i="1"/>
  <c r="H2446" i="1" s="1"/>
  <c r="G2445" i="1"/>
  <c r="H2445" i="1" s="1"/>
  <c r="G2444" i="1"/>
  <c r="H2444" i="1" s="1"/>
  <c r="G2443" i="1"/>
  <c r="H2443" i="1" s="1"/>
  <c r="G2442" i="1"/>
  <c r="H2442" i="1" s="1"/>
  <c r="G2441" i="1"/>
  <c r="H2441" i="1" s="1"/>
  <c r="G2440" i="1"/>
  <c r="H2440" i="1" s="1"/>
  <c r="G2439" i="1"/>
  <c r="H2439" i="1" s="1"/>
  <c r="G2438" i="1"/>
  <c r="H2438" i="1" s="1"/>
  <c r="G2437" i="1"/>
  <c r="H2437" i="1" s="1"/>
  <c r="G2436" i="1"/>
  <c r="H2436" i="1" s="1"/>
  <c r="G2435" i="1"/>
  <c r="H2435" i="1" s="1"/>
  <c r="G2434" i="1"/>
  <c r="H2434" i="1" s="1"/>
  <c r="G2433" i="1"/>
  <c r="H2433" i="1" s="1"/>
  <c r="G2432" i="1"/>
  <c r="H2432" i="1" s="1"/>
  <c r="G2431" i="1"/>
  <c r="H2431" i="1" s="1"/>
  <c r="G2430" i="1"/>
  <c r="H2430" i="1" s="1"/>
  <c r="G2429" i="1"/>
  <c r="H2429" i="1" s="1"/>
  <c r="G2428" i="1"/>
  <c r="H2428" i="1" s="1"/>
  <c r="G2427" i="1"/>
  <c r="H2427" i="1" s="1"/>
  <c r="G2426" i="1"/>
  <c r="H2426" i="1" s="1"/>
  <c r="G2425" i="1"/>
  <c r="H2425" i="1" s="1"/>
  <c r="G2424" i="1"/>
  <c r="H2424" i="1" s="1"/>
  <c r="G2423" i="1"/>
  <c r="H2423" i="1" s="1"/>
  <c r="G2422" i="1"/>
  <c r="H2422" i="1" s="1"/>
  <c r="G2421" i="1"/>
  <c r="H2421" i="1" s="1"/>
  <c r="G2420" i="1"/>
  <c r="H2420" i="1" s="1"/>
  <c r="G2419" i="1"/>
  <c r="H2419" i="1" s="1"/>
  <c r="G2418" i="1"/>
  <c r="H2418" i="1" s="1"/>
  <c r="G2417" i="1"/>
  <c r="H2417" i="1" s="1"/>
  <c r="G2416" i="1"/>
  <c r="H2416" i="1" s="1"/>
  <c r="G2415" i="1"/>
  <c r="H2415" i="1" s="1"/>
  <c r="G2414" i="1"/>
  <c r="H2414" i="1" s="1"/>
  <c r="G2413" i="1"/>
  <c r="H2413" i="1" s="1"/>
  <c r="G2412" i="1"/>
  <c r="H2412" i="1" s="1"/>
  <c r="G2411" i="1"/>
  <c r="H2411" i="1" s="1"/>
  <c r="G2410" i="1"/>
  <c r="H2410" i="1" s="1"/>
  <c r="G2409" i="1"/>
  <c r="H2409" i="1" s="1"/>
  <c r="G2408" i="1"/>
  <c r="H2408" i="1" s="1"/>
  <c r="G2407" i="1"/>
  <c r="H2407" i="1" s="1"/>
  <c r="G2406" i="1"/>
  <c r="H2406" i="1" s="1"/>
  <c r="G2405" i="1"/>
  <c r="H2405" i="1" s="1"/>
  <c r="G2404" i="1"/>
  <c r="H2404" i="1" s="1"/>
  <c r="G2403" i="1"/>
  <c r="H2403" i="1" s="1"/>
  <c r="G2402" i="1"/>
  <c r="H2402" i="1" s="1"/>
  <c r="G2401" i="1"/>
  <c r="H2401" i="1" s="1"/>
  <c r="G2400" i="1"/>
  <c r="H2400" i="1" s="1"/>
  <c r="G2399" i="1"/>
  <c r="H2399" i="1" s="1"/>
  <c r="G2398" i="1"/>
  <c r="H2398" i="1" s="1"/>
  <c r="G2397" i="1"/>
  <c r="H2397" i="1" s="1"/>
  <c r="G2396" i="1"/>
  <c r="H2396" i="1" s="1"/>
  <c r="G2395" i="1"/>
  <c r="H2395" i="1" s="1"/>
  <c r="G2394" i="1"/>
  <c r="H2394" i="1" s="1"/>
  <c r="G2393" i="1"/>
  <c r="H2393" i="1" s="1"/>
  <c r="G2392" i="1"/>
  <c r="H2392" i="1" s="1"/>
  <c r="G2391" i="1"/>
  <c r="H2391" i="1" s="1"/>
  <c r="G2390" i="1"/>
  <c r="H2390" i="1" s="1"/>
  <c r="G2389" i="1"/>
  <c r="H2389" i="1" s="1"/>
  <c r="G2388" i="1"/>
  <c r="H2388" i="1" s="1"/>
  <c r="G2387" i="1"/>
  <c r="H2387" i="1" s="1"/>
  <c r="G2386" i="1"/>
  <c r="H2386" i="1" s="1"/>
  <c r="G2385" i="1"/>
  <c r="H2385" i="1" s="1"/>
  <c r="G2384" i="1"/>
  <c r="H2384" i="1" s="1"/>
  <c r="G2383" i="1"/>
  <c r="H2383" i="1" s="1"/>
  <c r="G2382" i="1"/>
  <c r="H2382" i="1" s="1"/>
  <c r="G2381" i="1"/>
  <c r="H2381" i="1" s="1"/>
  <c r="G2380" i="1"/>
  <c r="H2380" i="1" s="1"/>
  <c r="G2379" i="1"/>
  <c r="H2379" i="1" s="1"/>
  <c r="G2378" i="1"/>
  <c r="H2378" i="1" s="1"/>
  <c r="G2377" i="1"/>
  <c r="H2377" i="1" s="1"/>
  <c r="G2376" i="1"/>
  <c r="H2376" i="1" s="1"/>
  <c r="G2375" i="1"/>
  <c r="H2375" i="1" s="1"/>
  <c r="G2374" i="1"/>
  <c r="H2374" i="1" s="1"/>
  <c r="G2373" i="1"/>
  <c r="H2373" i="1" s="1"/>
  <c r="G2372" i="1"/>
  <c r="H2372" i="1" s="1"/>
  <c r="G2371" i="1"/>
  <c r="H2371" i="1" s="1"/>
  <c r="G2370" i="1"/>
  <c r="H2370" i="1" s="1"/>
  <c r="G2369" i="1"/>
  <c r="H2369" i="1" s="1"/>
  <c r="G2368" i="1"/>
  <c r="H2368" i="1" s="1"/>
  <c r="G2367" i="1"/>
  <c r="H2367" i="1" s="1"/>
  <c r="G2366" i="1"/>
  <c r="H2366" i="1" s="1"/>
  <c r="G2365" i="1"/>
  <c r="H2365" i="1" s="1"/>
  <c r="G2364" i="1"/>
  <c r="H2364" i="1" s="1"/>
  <c r="G2363" i="1"/>
  <c r="H2363" i="1" s="1"/>
  <c r="G2362" i="1"/>
  <c r="H2362" i="1" s="1"/>
  <c r="G2361" i="1"/>
  <c r="H2361" i="1" s="1"/>
  <c r="G2360" i="1"/>
  <c r="H2360" i="1" s="1"/>
  <c r="G2359" i="1"/>
  <c r="H2359" i="1" s="1"/>
  <c r="G2358" i="1"/>
  <c r="H2358" i="1" s="1"/>
  <c r="G2357" i="1"/>
  <c r="H2357" i="1" s="1"/>
  <c r="G2356" i="1"/>
  <c r="H2356" i="1" s="1"/>
  <c r="G2355" i="1"/>
  <c r="H2355" i="1" s="1"/>
  <c r="G2354" i="1"/>
  <c r="H2354" i="1" s="1"/>
  <c r="G2353" i="1"/>
  <c r="H2353" i="1" s="1"/>
  <c r="G2352" i="1"/>
  <c r="H2352" i="1" s="1"/>
  <c r="G2351" i="1"/>
  <c r="H2351" i="1" s="1"/>
  <c r="G2350" i="1"/>
  <c r="H2350" i="1" s="1"/>
  <c r="G2349" i="1"/>
  <c r="H2349" i="1" s="1"/>
  <c r="G2348" i="1"/>
  <c r="H2348" i="1" s="1"/>
  <c r="G2347" i="1"/>
  <c r="H2347" i="1" s="1"/>
  <c r="G2346" i="1"/>
  <c r="H2346" i="1" s="1"/>
  <c r="G2345" i="1"/>
  <c r="H2345" i="1" s="1"/>
  <c r="G2344" i="1"/>
  <c r="H2344" i="1" s="1"/>
  <c r="G2343" i="1"/>
  <c r="H2343" i="1" s="1"/>
  <c r="G2342" i="1"/>
  <c r="H2342" i="1" s="1"/>
  <c r="G2341" i="1"/>
  <c r="H2341" i="1" s="1"/>
  <c r="G2340" i="1"/>
  <c r="H2340" i="1" s="1"/>
  <c r="G2339" i="1"/>
  <c r="H2339" i="1" s="1"/>
  <c r="G2338" i="1"/>
  <c r="H2338" i="1" s="1"/>
  <c r="G2337" i="1"/>
  <c r="H2337" i="1" s="1"/>
  <c r="G2336" i="1"/>
  <c r="H2336" i="1" s="1"/>
  <c r="G2335" i="1"/>
  <c r="H2335" i="1" s="1"/>
  <c r="G2334" i="1"/>
  <c r="H2334" i="1" s="1"/>
  <c r="G2333" i="1"/>
  <c r="H2333" i="1" s="1"/>
  <c r="G2332" i="1"/>
  <c r="H2332" i="1" s="1"/>
  <c r="G2331" i="1"/>
  <c r="H2331" i="1" s="1"/>
  <c r="G2330" i="1"/>
  <c r="H2330" i="1" s="1"/>
  <c r="G2329" i="1"/>
  <c r="H2329" i="1" s="1"/>
  <c r="G2328" i="1"/>
  <c r="H2328" i="1" s="1"/>
  <c r="G2327" i="1"/>
  <c r="H2327" i="1" s="1"/>
  <c r="G2326" i="1"/>
  <c r="H2326" i="1" s="1"/>
  <c r="G2325" i="1"/>
  <c r="H2325" i="1" s="1"/>
  <c r="G2324" i="1"/>
  <c r="H2324" i="1" s="1"/>
  <c r="G2323" i="1"/>
  <c r="H2323" i="1" s="1"/>
  <c r="G2322" i="1"/>
  <c r="H2322" i="1" s="1"/>
  <c r="G2321" i="1"/>
  <c r="H2321" i="1" s="1"/>
  <c r="G2320" i="1"/>
  <c r="H2320" i="1" s="1"/>
  <c r="G2319" i="1"/>
  <c r="H2319" i="1" s="1"/>
  <c r="G2318" i="1"/>
  <c r="H2318" i="1" s="1"/>
  <c r="G2317" i="1"/>
  <c r="H2317" i="1" s="1"/>
  <c r="G2316" i="1"/>
  <c r="H2316" i="1" s="1"/>
  <c r="G2315" i="1"/>
  <c r="H2315" i="1" s="1"/>
  <c r="G2314" i="1"/>
  <c r="H2314" i="1" s="1"/>
  <c r="G2313" i="1"/>
  <c r="H2313" i="1" s="1"/>
  <c r="G2312" i="1"/>
  <c r="H2312" i="1" s="1"/>
  <c r="G2311" i="1"/>
  <c r="H2311" i="1" s="1"/>
  <c r="G2310" i="1"/>
  <c r="H2310" i="1" s="1"/>
  <c r="G2309" i="1"/>
  <c r="H2309" i="1" s="1"/>
  <c r="G2308" i="1"/>
  <c r="H2308" i="1" s="1"/>
  <c r="G2307" i="1"/>
  <c r="H2307" i="1" s="1"/>
  <c r="G2306" i="1"/>
  <c r="H2306" i="1" s="1"/>
  <c r="G2305" i="1"/>
  <c r="H2305" i="1" s="1"/>
  <c r="G2304" i="1"/>
  <c r="H2304" i="1" s="1"/>
  <c r="G2303" i="1"/>
  <c r="H2303" i="1" s="1"/>
  <c r="G2302" i="1"/>
  <c r="H2302" i="1" s="1"/>
  <c r="G2301" i="1"/>
  <c r="H2301" i="1" s="1"/>
  <c r="G2300" i="1"/>
  <c r="H2300" i="1" s="1"/>
  <c r="G2299" i="1"/>
  <c r="H2299" i="1" s="1"/>
  <c r="G2298" i="1"/>
  <c r="H2298" i="1" s="1"/>
  <c r="G2297" i="1"/>
  <c r="H2297" i="1" s="1"/>
  <c r="G2296" i="1"/>
  <c r="H2296" i="1" s="1"/>
  <c r="G2295" i="1"/>
  <c r="H2295" i="1" s="1"/>
  <c r="G2294" i="1"/>
  <c r="H2294" i="1" s="1"/>
  <c r="G2293" i="1"/>
  <c r="H2293" i="1" s="1"/>
  <c r="G2292" i="1"/>
  <c r="H2292" i="1" s="1"/>
  <c r="G2291" i="1"/>
  <c r="H2291" i="1" s="1"/>
  <c r="G2290" i="1"/>
  <c r="H2290" i="1" s="1"/>
  <c r="G2289" i="1"/>
  <c r="H2289" i="1" s="1"/>
  <c r="G2288" i="1"/>
  <c r="H2288" i="1" s="1"/>
  <c r="G2287" i="1"/>
  <c r="H2287" i="1" s="1"/>
  <c r="G2286" i="1"/>
  <c r="H2286" i="1" s="1"/>
  <c r="G2285" i="1"/>
  <c r="H2285" i="1" s="1"/>
  <c r="G2284" i="1"/>
  <c r="H2284" i="1" s="1"/>
  <c r="G2283" i="1"/>
  <c r="H2283" i="1" s="1"/>
  <c r="G2282" i="1"/>
  <c r="H2282" i="1" s="1"/>
  <c r="G2281" i="1"/>
  <c r="H2281" i="1" s="1"/>
  <c r="G2280" i="1"/>
  <c r="H2280" i="1" s="1"/>
  <c r="G2279" i="1"/>
  <c r="H2279" i="1" s="1"/>
  <c r="G2278" i="1"/>
  <c r="H2278" i="1" s="1"/>
  <c r="G2277" i="1"/>
  <c r="H2277" i="1" s="1"/>
  <c r="G2276" i="1"/>
  <c r="H2276" i="1" s="1"/>
  <c r="G2275" i="1"/>
  <c r="H2275" i="1" s="1"/>
  <c r="G2274" i="1"/>
  <c r="H2274" i="1" s="1"/>
  <c r="G2273" i="1"/>
  <c r="H2273" i="1" s="1"/>
  <c r="G2272" i="1"/>
  <c r="H2272" i="1" s="1"/>
  <c r="G2271" i="1"/>
  <c r="H2271" i="1" s="1"/>
  <c r="G2270" i="1"/>
  <c r="H2270" i="1" s="1"/>
  <c r="G2269" i="1"/>
  <c r="H2269" i="1" s="1"/>
  <c r="G2268" i="1"/>
  <c r="H2268" i="1" s="1"/>
  <c r="G2267" i="1"/>
  <c r="H2267" i="1" s="1"/>
  <c r="G2266" i="1"/>
  <c r="H2266" i="1" s="1"/>
  <c r="G2265" i="1"/>
  <c r="H2265" i="1" s="1"/>
  <c r="G2264" i="1"/>
  <c r="H2264" i="1" s="1"/>
  <c r="G2263" i="1"/>
  <c r="H2263" i="1" s="1"/>
  <c r="G2262" i="1"/>
  <c r="H2262" i="1" s="1"/>
  <c r="G2261" i="1"/>
  <c r="H2261" i="1" s="1"/>
  <c r="G2260" i="1"/>
  <c r="H2260" i="1" s="1"/>
  <c r="G2259" i="1"/>
  <c r="H2259" i="1" s="1"/>
  <c r="G2258" i="1"/>
  <c r="H2258" i="1" s="1"/>
  <c r="G2257" i="1"/>
  <c r="H2257" i="1" s="1"/>
  <c r="G2256" i="1"/>
  <c r="H2256" i="1" s="1"/>
  <c r="G2255" i="1"/>
  <c r="H2255" i="1" s="1"/>
  <c r="G2254" i="1"/>
  <c r="H2254" i="1" s="1"/>
  <c r="G2253" i="1"/>
  <c r="H2253" i="1" s="1"/>
  <c r="G2252" i="1"/>
  <c r="H2252" i="1" s="1"/>
  <c r="G2251" i="1"/>
  <c r="H2251" i="1" s="1"/>
  <c r="G2250" i="1"/>
  <c r="H2250" i="1" s="1"/>
  <c r="G2249" i="1"/>
  <c r="H2249" i="1" s="1"/>
  <c r="G2248" i="1"/>
  <c r="H2248" i="1" s="1"/>
  <c r="G2247" i="1"/>
  <c r="H2247" i="1" s="1"/>
  <c r="G2246" i="1"/>
  <c r="H2246" i="1" s="1"/>
  <c r="G2245" i="1"/>
  <c r="H2245" i="1" s="1"/>
  <c r="G2244" i="1"/>
  <c r="H2244" i="1" s="1"/>
  <c r="G2243" i="1"/>
  <c r="H2243" i="1" s="1"/>
  <c r="G2242" i="1"/>
  <c r="H2242" i="1" s="1"/>
  <c r="G2241" i="1"/>
  <c r="H2241" i="1" s="1"/>
  <c r="G2240" i="1"/>
  <c r="H2240" i="1" s="1"/>
  <c r="G2239" i="1"/>
  <c r="H2239" i="1" s="1"/>
  <c r="G2238" i="1"/>
  <c r="H2238" i="1" s="1"/>
  <c r="G2237" i="1"/>
  <c r="H2237" i="1" s="1"/>
  <c r="G2236" i="1"/>
  <c r="H2236" i="1" s="1"/>
  <c r="G2235" i="1"/>
  <c r="H2235" i="1" s="1"/>
  <c r="G2234" i="1"/>
  <c r="H2234" i="1" s="1"/>
  <c r="G2233" i="1"/>
  <c r="H2233" i="1" s="1"/>
  <c r="G2232" i="1"/>
  <c r="H2232" i="1" s="1"/>
  <c r="G2231" i="1"/>
  <c r="H2231" i="1" s="1"/>
  <c r="G2230" i="1"/>
  <c r="H2230" i="1" s="1"/>
  <c r="G2229" i="1"/>
  <c r="H2229" i="1" s="1"/>
  <c r="G2228" i="1"/>
  <c r="H2228" i="1" s="1"/>
  <c r="G2227" i="1"/>
  <c r="H2227" i="1" s="1"/>
  <c r="G2226" i="1"/>
  <c r="H2226" i="1" s="1"/>
  <c r="G2225" i="1"/>
  <c r="H2225" i="1" s="1"/>
  <c r="G2224" i="1"/>
  <c r="H2224" i="1" s="1"/>
  <c r="G2223" i="1"/>
  <c r="H2223" i="1" s="1"/>
  <c r="G2222" i="1"/>
  <c r="H2222" i="1" s="1"/>
  <c r="G2221" i="1"/>
  <c r="H2221" i="1" s="1"/>
  <c r="G2220" i="1"/>
  <c r="H2220" i="1" s="1"/>
  <c r="G2219" i="1"/>
  <c r="H2219" i="1" s="1"/>
  <c r="G2218" i="1"/>
  <c r="H2218" i="1" s="1"/>
  <c r="G2217" i="1"/>
  <c r="H2217" i="1" s="1"/>
  <c r="G2216" i="1"/>
  <c r="H2216" i="1" s="1"/>
  <c r="G2215" i="1"/>
  <c r="H2215" i="1" s="1"/>
  <c r="G2214" i="1"/>
  <c r="H2214" i="1" s="1"/>
  <c r="G2213" i="1"/>
  <c r="H2213" i="1" s="1"/>
  <c r="G2212" i="1"/>
  <c r="H2212" i="1" s="1"/>
  <c r="G2211" i="1"/>
  <c r="H2211" i="1" s="1"/>
  <c r="G2210" i="1"/>
  <c r="H2210" i="1" s="1"/>
  <c r="G2209" i="1"/>
  <c r="H2209" i="1" s="1"/>
  <c r="G2208" i="1"/>
  <c r="H2208" i="1" s="1"/>
  <c r="G2207" i="1"/>
  <c r="H2207" i="1" s="1"/>
  <c r="G2206" i="1"/>
  <c r="H2206" i="1" s="1"/>
  <c r="G2205" i="1"/>
  <c r="H2205" i="1" s="1"/>
  <c r="G2204" i="1"/>
  <c r="H2204" i="1" s="1"/>
  <c r="G2203" i="1"/>
  <c r="H2203" i="1" s="1"/>
  <c r="G2202" i="1"/>
  <c r="H2202" i="1" s="1"/>
  <c r="G2201" i="1"/>
  <c r="H2201" i="1" s="1"/>
  <c r="G2200" i="1"/>
  <c r="H2200" i="1" s="1"/>
  <c r="G2199" i="1"/>
  <c r="H2199" i="1" s="1"/>
  <c r="G2198" i="1"/>
  <c r="H2198" i="1" s="1"/>
  <c r="G2197" i="1"/>
  <c r="H2197" i="1" s="1"/>
  <c r="G2196" i="1"/>
  <c r="H2196" i="1" s="1"/>
  <c r="G2195" i="1"/>
  <c r="H2195" i="1" s="1"/>
  <c r="G2194" i="1"/>
  <c r="H2194" i="1" s="1"/>
  <c r="G2193" i="1"/>
  <c r="H2193" i="1" s="1"/>
  <c r="G2192" i="1"/>
  <c r="H2192" i="1" s="1"/>
  <c r="G2191" i="1"/>
  <c r="H2191" i="1" s="1"/>
  <c r="G2190" i="1"/>
  <c r="H2190" i="1" s="1"/>
  <c r="G2189" i="1"/>
  <c r="H2189" i="1" s="1"/>
  <c r="G2188" i="1"/>
  <c r="H2188" i="1" s="1"/>
  <c r="G2187" i="1"/>
  <c r="H2187" i="1" s="1"/>
  <c r="G2186" i="1"/>
  <c r="H2186" i="1" s="1"/>
  <c r="G2185" i="1"/>
  <c r="H2185" i="1" s="1"/>
  <c r="G2184" i="1"/>
  <c r="H2184" i="1" s="1"/>
  <c r="G2183" i="1"/>
  <c r="H2183" i="1" s="1"/>
  <c r="G2182" i="1"/>
  <c r="H2182" i="1" s="1"/>
  <c r="G2181" i="1"/>
  <c r="H2181" i="1" s="1"/>
  <c r="G2180" i="1"/>
  <c r="H2180" i="1" s="1"/>
  <c r="G2179" i="1"/>
  <c r="H2179" i="1" s="1"/>
  <c r="G2178" i="1"/>
  <c r="H2178" i="1" s="1"/>
  <c r="G2177" i="1"/>
  <c r="H2177" i="1" s="1"/>
  <c r="G2176" i="1"/>
  <c r="H2176" i="1" s="1"/>
  <c r="G2175" i="1"/>
  <c r="H2175" i="1" s="1"/>
  <c r="G2174" i="1"/>
  <c r="H2174" i="1" s="1"/>
  <c r="G2173" i="1"/>
  <c r="H2173" i="1" s="1"/>
  <c r="G2172" i="1"/>
  <c r="H2172" i="1" s="1"/>
  <c r="G2171" i="1"/>
  <c r="H2171" i="1" s="1"/>
  <c r="G2170" i="1"/>
  <c r="H2170" i="1" s="1"/>
  <c r="G2169" i="1"/>
  <c r="H2169" i="1" s="1"/>
  <c r="G2168" i="1"/>
  <c r="H2168" i="1" s="1"/>
  <c r="G2167" i="1"/>
  <c r="H2167" i="1" s="1"/>
  <c r="G2166" i="1"/>
  <c r="H2166" i="1" s="1"/>
  <c r="G2165" i="1"/>
  <c r="H2165" i="1" s="1"/>
  <c r="G2164" i="1"/>
  <c r="H2164" i="1" s="1"/>
  <c r="G2163" i="1"/>
  <c r="H2163" i="1" s="1"/>
  <c r="G2162" i="1"/>
  <c r="H2162" i="1" s="1"/>
  <c r="G2161" i="1"/>
  <c r="H2161" i="1" s="1"/>
  <c r="G2160" i="1"/>
  <c r="H2160" i="1" s="1"/>
  <c r="G2159" i="1"/>
  <c r="H2159" i="1" s="1"/>
  <c r="G2158" i="1"/>
  <c r="H2158" i="1" s="1"/>
  <c r="G2157" i="1"/>
  <c r="H2157" i="1" s="1"/>
  <c r="G2156" i="1"/>
  <c r="H2156" i="1" s="1"/>
  <c r="G2155" i="1"/>
  <c r="H2155" i="1" s="1"/>
  <c r="G2154" i="1"/>
  <c r="H2154" i="1" s="1"/>
  <c r="G2153" i="1"/>
  <c r="H2153" i="1" s="1"/>
  <c r="G2152" i="1"/>
  <c r="H2152" i="1" s="1"/>
  <c r="G2151" i="1"/>
  <c r="H2151" i="1" s="1"/>
  <c r="G2150" i="1"/>
  <c r="H2150" i="1" s="1"/>
  <c r="G2149" i="1"/>
  <c r="H2149" i="1" s="1"/>
  <c r="G2148" i="1"/>
  <c r="H2148" i="1" s="1"/>
  <c r="G2147" i="1"/>
  <c r="H2147" i="1" s="1"/>
  <c r="G2146" i="1"/>
  <c r="H2146" i="1" s="1"/>
  <c r="G2145" i="1"/>
  <c r="H2145" i="1" s="1"/>
  <c r="G2144" i="1"/>
  <c r="H2144" i="1" s="1"/>
  <c r="G2143" i="1"/>
  <c r="H2143" i="1" s="1"/>
  <c r="G2142" i="1"/>
  <c r="H2142" i="1" s="1"/>
  <c r="G2141" i="1"/>
  <c r="H2141" i="1" s="1"/>
  <c r="G2140" i="1"/>
  <c r="H2140" i="1" s="1"/>
  <c r="G2139" i="1"/>
  <c r="H2139" i="1" s="1"/>
  <c r="G2138" i="1"/>
  <c r="H2138" i="1" s="1"/>
  <c r="G2137" i="1"/>
  <c r="H2137" i="1" s="1"/>
  <c r="G2136" i="1"/>
  <c r="H2136" i="1" s="1"/>
  <c r="G2135" i="1"/>
  <c r="H2135" i="1" s="1"/>
  <c r="G2134" i="1"/>
  <c r="H2134" i="1" s="1"/>
  <c r="G2133" i="1"/>
  <c r="H2133" i="1" s="1"/>
  <c r="G2132" i="1"/>
  <c r="H2132" i="1" s="1"/>
  <c r="G2131" i="1"/>
  <c r="H2131" i="1" s="1"/>
  <c r="G2130" i="1"/>
  <c r="H2130" i="1" s="1"/>
  <c r="G2129" i="1"/>
  <c r="H2129" i="1" s="1"/>
  <c r="G2128" i="1"/>
  <c r="H2128" i="1" s="1"/>
  <c r="G2127" i="1"/>
  <c r="H2127" i="1" s="1"/>
  <c r="G2126" i="1"/>
  <c r="H2126" i="1" s="1"/>
  <c r="G2125" i="1"/>
  <c r="H2125" i="1" s="1"/>
  <c r="G2124" i="1"/>
  <c r="H2124" i="1" s="1"/>
  <c r="G2123" i="1"/>
  <c r="H2123" i="1" s="1"/>
  <c r="G2122" i="1"/>
  <c r="H2122" i="1" s="1"/>
  <c r="G2121" i="1"/>
  <c r="H2121" i="1" s="1"/>
  <c r="G2120" i="1"/>
  <c r="H2120" i="1" s="1"/>
  <c r="G2119" i="1"/>
  <c r="H2119" i="1" s="1"/>
  <c r="G2118" i="1"/>
  <c r="H2118" i="1" s="1"/>
  <c r="G2117" i="1"/>
  <c r="H2117" i="1" s="1"/>
  <c r="G2116" i="1"/>
  <c r="H2116" i="1" s="1"/>
  <c r="G2115" i="1"/>
  <c r="H2115" i="1" s="1"/>
  <c r="G2114" i="1"/>
  <c r="H2114" i="1" s="1"/>
  <c r="G2113" i="1"/>
  <c r="H2113" i="1" s="1"/>
  <c r="G2112" i="1"/>
  <c r="H2112" i="1" s="1"/>
  <c r="G2111" i="1"/>
  <c r="H2111" i="1" s="1"/>
  <c r="G2110" i="1"/>
  <c r="H2110" i="1" s="1"/>
  <c r="G2109" i="1"/>
  <c r="H2109" i="1" s="1"/>
  <c r="G2108" i="1"/>
  <c r="H2108" i="1" s="1"/>
  <c r="G2107" i="1"/>
  <c r="H2107" i="1" s="1"/>
  <c r="G2106" i="1"/>
  <c r="H2106" i="1" s="1"/>
  <c r="G2105" i="1"/>
  <c r="H2105" i="1" s="1"/>
  <c r="G2104" i="1"/>
  <c r="H2104" i="1" s="1"/>
  <c r="G2103" i="1"/>
  <c r="H2103" i="1" s="1"/>
  <c r="G2102" i="1"/>
  <c r="H2102" i="1" s="1"/>
  <c r="G2101" i="1"/>
  <c r="H2101" i="1" s="1"/>
  <c r="G2100" i="1"/>
  <c r="H2100" i="1" s="1"/>
  <c r="G2099" i="1"/>
  <c r="H2099" i="1" s="1"/>
  <c r="G2098" i="1"/>
  <c r="H2098" i="1" s="1"/>
  <c r="G2097" i="1"/>
  <c r="H2097" i="1" s="1"/>
  <c r="G2096" i="1"/>
  <c r="H2096" i="1" s="1"/>
  <c r="G2095" i="1"/>
  <c r="H2095" i="1" s="1"/>
  <c r="G2094" i="1"/>
  <c r="H2094" i="1" s="1"/>
  <c r="G2093" i="1"/>
  <c r="H2093" i="1" s="1"/>
  <c r="G2092" i="1"/>
  <c r="H2092" i="1" s="1"/>
  <c r="G2091" i="1"/>
  <c r="H2091" i="1" s="1"/>
  <c r="G2090" i="1"/>
  <c r="H2090" i="1" s="1"/>
  <c r="G2089" i="1"/>
  <c r="H2089" i="1" s="1"/>
  <c r="G2088" i="1"/>
  <c r="H2088" i="1" s="1"/>
  <c r="G2087" i="1"/>
  <c r="H2087" i="1" s="1"/>
  <c r="G2086" i="1"/>
  <c r="H2086" i="1" s="1"/>
  <c r="G2085" i="1"/>
  <c r="H2085" i="1" s="1"/>
  <c r="G2084" i="1"/>
  <c r="H2084" i="1" s="1"/>
  <c r="G2083" i="1"/>
  <c r="H2083" i="1" s="1"/>
  <c r="G2082" i="1"/>
  <c r="H2082" i="1" s="1"/>
  <c r="G2081" i="1"/>
  <c r="H2081" i="1" s="1"/>
  <c r="G2080" i="1"/>
  <c r="H2080" i="1" s="1"/>
  <c r="G2079" i="1"/>
  <c r="H2079" i="1" s="1"/>
  <c r="G2078" i="1"/>
  <c r="H2078" i="1" s="1"/>
  <c r="G2077" i="1"/>
  <c r="H2077" i="1" s="1"/>
  <c r="G2076" i="1"/>
  <c r="H2076" i="1" s="1"/>
  <c r="G2075" i="1"/>
  <c r="H2075" i="1" s="1"/>
  <c r="G2074" i="1"/>
  <c r="H2074" i="1" s="1"/>
  <c r="G2073" i="1"/>
  <c r="H2073" i="1" s="1"/>
  <c r="G2072" i="1"/>
  <c r="H2072" i="1" s="1"/>
  <c r="G2071" i="1"/>
  <c r="H2071" i="1" s="1"/>
  <c r="G2070" i="1"/>
  <c r="H2070" i="1" s="1"/>
  <c r="G2069" i="1"/>
  <c r="H2069" i="1" s="1"/>
  <c r="G2068" i="1"/>
  <c r="H2068" i="1" s="1"/>
  <c r="G2067" i="1"/>
  <c r="H2067" i="1" s="1"/>
  <c r="G2066" i="1"/>
  <c r="H2066" i="1" s="1"/>
  <c r="G2065" i="1"/>
  <c r="H2065" i="1" s="1"/>
  <c r="G2064" i="1"/>
  <c r="H2064" i="1" s="1"/>
  <c r="G2063" i="1"/>
  <c r="H2063" i="1" s="1"/>
  <c r="G2062" i="1"/>
  <c r="H2062" i="1" s="1"/>
  <c r="G2061" i="1"/>
  <c r="H2061" i="1" s="1"/>
  <c r="G2060" i="1"/>
  <c r="H2060" i="1" s="1"/>
  <c r="G2059" i="1"/>
  <c r="H2059" i="1" s="1"/>
  <c r="G2058" i="1"/>
  <c r="H2058" i="1" s="1"/>
  <c r="G2057" i="1"/>
  <c r="H2057" i="1" s="1"/>
  <c r="G2056" i="1"/>
  <c r="H2056" i="1" s="1"/>
  <c r="G2055" i="1"/>
  <c r="H2055" i="1" s="1"/>
  <c r="G2054" i="1"/>
  <c r="H2054" i="1" s="1"/>
  <c r="G2053" i="1"/>
  <c r="H2053" i="1" s="1"/>
  <c r="G2052" i="1"/>
  <c r="H2052" i="1" s="1"/>
  <c r="G2051" i="1"/>
  <c r="H2051" i="1" s="1"/>
  <c r="G2050" i="1"/>
  <c r="H2050" i="1" s="1"/>
  <c r="G2049" i="1"/>
  <c r="H2049" i="1" s="1"/>
  <c r="G2048" i="1"/>
  <c r="H2048" i="1" s="1"/>
  <c r="G2047" i="1"/>
  <c r="H2047" i="1" s="1"/>
  <c r="G2046" i="1"/>
  <c r="H2046" i="1" s="1"/>
  <c r="G2045" i="1"/>
  <c r="H2045" i="1" s="1"/>
  <c r="G2044" i="1"/>
  <c r="H2044" i="1" s="1"/>
  <c r="G2043" i="1"/>
  <c r="H2043" i="1" s="1"/>
  <c r="G2042" i="1"/>
  <c r="H2042" i="1" s="1"/>
  <c r="G2041" i="1"/>
  <c r="H2041" i="1" s="1"/>
  <c r="G2040" i="1"/>
  <c r="H2040" i="1" s="1"/>
  <c r="G2039" i="1"/>
  <c r="H2039" i="1" s="1"/>
  <c r="G2038" i="1"/>
  <c r="H2038" i="1" s="1"/>
  <c r="G2037" i="1"/>
  <c r="H2037" i="1" s="1"/>
  <c r="G2036" i="1"/>
  <c r="H2036" i="1" s="1"/>
  <c r="G2035" i="1"/>
  <c r="H2035" i="1" s="1"/>
  <c r="G2034" i="1"/>
  <c r="H2034" i="1" s="1"/>
  <c r="G2033" i="1"/>
  <c r="H2033" i="1" s="1"/>
  <c r="G2032" i="1"/>
  <c r="H2032" i="1" s="1"/>
  <c r="G2031" i="1"/>
  <c r="H2031" i="1" s="1"/>
  <c r="G2030" i="1"/>
  <c r="H2030" i="1" s="1"/>
  <c r="G2029" i="1"/>
  <c r="H2029" i="1" s="1"/>
  <c r="G2028" i="1"/>
  <c r="H2028" i="1" s="1"/>
  <c r="G2027" i="1"/>
  <c r="H2027" i="1" s="1"/>
  <c r="G2026" i="1"/>
  <c r="H2026" i="1" s="1"/>
  <c r="G2025" i="1"/>
  <c r="H2025" i="1" s="1"/>
  <c r="G2024" i="1"/>
  <c r="H2024" i="1" s="1"/>
  <c r="G2023" i="1"/>
  <c r="H2023" i="1" s="1"/>
  <c r="G2022" i="1"/>
  <c r="H2022" i="1" s="1"/>
  <c r="G2021" i="1"/>
  <c r="H2021" i="1" s="1"/>
  <c r="G2020" i="1"/>
  <c r="H2020" i="1" s="1"/>
  <c r="G2019" i="1"/>
  <c r="H2019" i="1" s="1"/>
  <c r="G2018" i="1"/>
  <c r="H2018" i="1" s="1"/>
  <c r="G2017" i="1"/>
  <c r="H2017" i="1" s="1"/>
  <c r="G2016" i="1"/>
  <c r="H2016" i="1" s="1"/>
  <c r="G2015" i="1"/>
  <c r="H2015" i="1" s="1"/>
  <c r="G2014" i="1"/>
  <c r="H2014" i="1" s="1"/>
  <c r="G2013" i="1"/>
  <c r="H2013" i="1" s="1"/>
  <c r="G2012" i="1"/>
  <c r="H2012" i="1" s="1"/>
  <c r="G2011" i="1"/>
  <c r="H2011" i="1" s="1"/>
  <c r="G2010" i="1"/>
  <c r="H2010" i="1" s="1"/>
  <c r="G2009" i="1"/>
  <c r="H2009" i="1" s="1"/>
  <c r="G2008" i="1"/>
  <c r="H2008" i="1" s="1"/>
  <c r="G2007" i="1"/>
  <c r="H2007" i="1" s="1"/>
  <c r="G2006" i="1"/>
  <c r="H2006" i="1" s="1"/>
  <c r="G2005" i="1"/>
  <c r="H2005" i="1" s="1"/>
  <c r="G2004" i="1"/>
  <c r="H2004" i="1" s="1"/>
  <c r="G2003" i="1"/>
  <c r="H2003" i="1" s="1"/>
  <c r="G2002" i="1"/>
  <c r="H2002" i="1" s="1"/>
  <c r="G2001" i="1"/>
  <c r="H2001" i="1" s="1"/>
  <c r="G2000" i="1"/>
  <c r="H2000" i="1" s="1"/>
  <c r="G1999" i="1"/>
  <c r="H1999" i="1" s="1"/>
  <c r="G1998" i="1"/>
  <c r="H1998" i="1" s="1"/>
  <c r="G1997" i="1"/>
  <c r="H1997" i="1" s="1"/>
  <c r="G1996" i="1"/>
  <c r="H1996" i="1" s="1"/>
  <c r="G1995" i="1"/>
  <c r="H1995" i="1" s="1"/>
  <c r="G1994" i="1"/>
  <c r="H1994" i="1" s="1"/>
  <c r="G1993" i="1"/>
  <c r="H1993" i="1" s="1"/>
  <c r="G1992" i="1"/>
  <c r="H1992" i="1" s="1"/>
  <c r="G1991" i="1"/>
  <c r="H1991" i="1" s="1"/>
  <c r="G1990" i="1"/>
  <c r="H1990" i="1" s="1"/>
  <c r="G1989" i="1"/>
  <c r="H1989" i="1" s="1"/>
  <c r="G1988" i="1"/>
  <c r="H1988" i="1" s="1"/>
  <c r="G1987" i="1"/>
  <c r="H1987" i="1" s="1"/>
  <c r="G1986" i="1"/>
  <c r="H1986" i="1" s="1"/>
  <c r="G1985" i="1"/>
  <c r="H1985" i="1" s="1"/>
  <c r="G1984" i="1"/>
  <c r="H1984" i="1" s="1"/>
  <c r="G1983" i="1"/>
  <c r="H1983" i="1" s="1"/>
  <c r="G1982" i="1"/>
  <c r="H1982" i="1" s="1"/>
  <c r="G1981" i="1"/>
  <c r="H1981" i="1" s="1"/>
  <c r="G1980" i="1"/>
  <c r="H1980" i="1" s="1"/>
  <c r="G1979" i="1"/>
  <c r="H1979" i="1" s="1"/>
  <c r="G1978" i="1"/>
  <c r="H1978" i="1" s="1"/>
  <c r="G1977" i="1"/>
  <c r="H1977" i="1" s="1"/>
  <c r="G1976" i="1"/>
  <c r="H1976" i="1" s="1"/>
  <c r="G1975" i="1"/>
  <c r="H1975" i="1" s="1"/>
  <c r="G1974" i="1"/>
  <c r="H1974" i="1" s="1"/>
  <c r="G1973" i="1"/>
  <c r="H1973" i="1" s="1"/>
  <c r="G1972" i="1"/>
  <c r="H1972" i="1" s="1"/>
  <c r="G1971" i="1"/>
  <c r="H1971" i="1" s="1"/>
  <c r="G1970" i="1"/>
  <c r="H1970" i="1" s="1"/>
  <c r="G1969" i="1"/>
  <c r="H1969" i="1" s="1"/>
  <c r="G1968" i="1"/>
  <c r="H1968" i="1" s="1"/>
  <c r="G1967" i="1"/>
  <c r="H1967" i="1" s="1"/>
  <c r="G1966" i="1"/>
  <c r="H1966" i="1" s="1"/>
  <c r="G1965" i="1"/>
  <c r="H1965" i="1" s="1"/>
  <c r="G1964" i="1"/>
  <c r="H1964" i="1" s="1"/>
  <c r="G1963" i="1"/>
  <c r="H1963" i="1" s="1"/>
  <c r="G1962" i="1"/>
  <c r="H1962" i="1" s="1"/>
  <c r="G1961" i="1"/>
  <c r="H1961" i="1" s="1"/>
  <c r="G1960" i="1"/>
  <c r="H1960" i="1" s="1"/>
  <c r="G1959" i="1"/>
  <c r="H1959" i="1" s="1"/>
  <c r="G1958" i="1"/>
  <c r="H1958" i="1" s="1"/>
  <c r="G1957" i="1"/>
  <c r="H1957" i="1" s="1"/>
  <c r="G1956" i="1"/>
  <c r="H1956" i="1" s="1"/>
  <c r="G1955" i="1"/>
  <c r="H1955" i="1" s="1"/>
  <c r="G1954" i="1"/>
  <c r="H1954" i="1" s="1"/>
  <c r="G1953" i="1"/>
  <c r="H1953" i="1" s="1"/>
  <c r="G1952" i="1"/>
  <c r="H1952" i="1" s="1"/>
  <c r="G1951" i="1"/>
  <c r="H1951" i="1" s="1"/>
  <c r="G1950" i="1"/>
  <c r="H1950" i="1" s="1"/>
  <c r="G1949" i="1"/>
  <c r="H1949" i="1" s="1"/>
  <c r="G1948" i="1"/>
  <c r="H1948" i="1" s="1"/>
  <c r="G1947" i="1"/>
  <c r="H1947" i="1" s="1"/>
  <c r="G1946" i="1"/>
  <c r="H1946" i="1" s="1"/>
  <c r="G1945" i="1"/>
  <c r="H1945" i="1" s="1"/>
  <c r="G1944" i="1"/>
  <c r="H1944" i="1" s="1"/>
  <c r="G1943" i="1"/>
  <c r="H1943" i="1" s="1"/>
  <c r="G1942" i="1"/>
  <c r="H1942" i="1" s="1"/>
  <c r="G1941" i="1"/>
  <c r="H1941" i="1" s="1"/>
  <c r="G1940" i="1"/>
  <c r="H1940" i="1" s="1"/>
  <c r="G1939" i="1"/>
  <c r="H1939" i="1" s="1"/>
  <c r="G1938" i="1"/>
  <c r="H1938" i="1" s="1"/>
  <c r="G1937" i="1"/>
  <c r="H1937" i="1" s="1"/>
  <c r="G1936" i="1"/>
  <c r="H1936" i="1" s="1"/>
  <c r="G1935" i="1"/>
  <c r="H1935" i="1" s="1"/>
  <c r="G1934" i="1"/>
  <c r="H1934" i="1" s="1"/>
  <c r="G1933" i="1"/>
  <c r="H1933" i="1" s="1"/>
  <c r="G1932" i="1"/>
  <c r="H1932" i="1" s="1"/>
  <c r="G1931" i="1"/>
  <c r="H1931" i="1" s="1"/>
  <c r="G1930" i="1"/>
  <c r="H1930" i="1" s="1"/>
  <c r="G1929" i="1"/>
  <c r="H1929" i="1" s="1"/>
  <c r="G1928" i="1"/>
  <c r="H1928" i="1" s="1"/>
  <c r="G1927" i="1"/>
  <c r="H1927" i="1" s="1"/>
  <c r="G1926" i="1"/>
  <c r="H1926" i="1" s="1"/>
  <c r="G1925" i="1"/>
  <c r="H1925" i="1" s="1"/>
  <c r="G1924" i="1"/>
  <c r="H1924" i="1" s="1"/>
  <c r="G1923" i="1"/>
  <c r="H1923" i="1" s="1"/>
  <c r="G1922" i="1"/>
  <c r="H1922" i="1" s="1"/>
  <c r="G1921" i="1"/>
  <c r="H1921" i="1" s="1"/>
  <c r="G1920" i="1"/>
  <c r="H1920" i="1" s="1"/>
  <c r="G1919" i="1"/>
  <c r="H1919" i="1" s="1"/>
  <c r="G1918" i="1"/>
  <c r="H1918" i="1" s="1"/>
  <c r="G1917" i="1"/>
  <c r="H1917" i="1" s="1"/>
  <c r="G1916" i="1"/>
  <c r="H1916" i="1" s="1"/>
  <c r="G1915" i="1"/>
  <c r="H1915" i="1" s="1"/>
  <c r="G1914" i="1"/>
  <c r="H1914" i="1" s="1"/>
  <c r="G1913" i="1"/>
  <c r="H1913" i="1" s="1"/>
  <c r="G1912" i="1"/>
  <c r="H1912" i="1" s="1"/>
  <c r="G1911" i="1"/>
  <c r="H1911" i="1" s="1"/>
  <c r="G1910" i="1"/>
  <c r="H1910" i="1" s="1"/>
  <c r="G1909" i="1"/>
  <c r="H1909" i="1" s="1"/>
  <c r="G1908" i="1"/>
  <c r="H1908" i="1" s="1"/>
  <c r="G1907" i="1"/>
  <c r="H1907" i="1" s="1"/>
  <c r="G1906" i="1"/>
  <c r="H1906" i="1" s="1"/>
  <c r="G1905" i="1"/>
  <c r="H1905" i="1" s="1"/>
  <c r="G1904" i="1"/>
  <c r="H1904" i="1" s="1"/>
  <c r="G1903" i="1"/>
  <c r="H1903" i="1" s="1"/>
  <c r="G1902" i="1"/>
  <c r="H1902" i="1" s="1"/>
  <c r="G1901" i="1"/>
  <c r="H1901" i="1" s="1"/>
  <c r="G1900" i="1"/>
  <c r="H1900" i="1" s="1"/>
  <c r="G1899" i="1"/>
  <c r="H1899" i="1" s="1"/>
  <c r="G1898" i="1"/>
  <c r="H1898" i="1" s="1"/>
  <c r="G1897" i="1"/>
  <c r="H1897" i="1" s="1"/>
  <c r="G1896" i="1"/>
  <c r="H1896" i="1" s="1"/>
  <c r="G1895" i="1"/>
  <c r="H1895" i="1" s="1"/>
  <c r="G1894" i="1"/>
  <c r="H1894" i="1" s="1"/>
  <c r="G1893" i="1"/>
  <c r="H1893" i="1" s="1"/>
  <c r="G1892" i="1"/>
  <c r="H1892" i="1" s="1"/>
  <c r="G1891" i="1"/>
  <c r="H1891" i="1" s="1"/>
  <c r="G1890" i="1"/>
  <c r="H1890" i="1" s="1"/>
  <c r="G1889" i="1"/>
  <c r="H1889" i="1" s="1"/>
  <c r="G1888" i="1"/>
  <c r="H1888" i="1" s="1"/>
  <c r="G1887" i="1"/>
  <c r="H1887" i="1" s="1"/>
  <c r="G1886" i="1"/>
  <c r="H1886" i="1" s="1"/>
  <c r="G1885" i="1"/>
  <c r="H1885" i="1" s="1"/>
  <c r="G1884" i="1"/>
  <c r="H1884" i="1" s="1"/>
  <c r="G1883" i="1"/>
  <c r="H1883" i="1" s="1"/>
  <c r="G1882" i="1"/>
  <c r="H1882" i="1" s="1"/>
  <c r="G1881" i="1"/>
  <c r="H1881" i="1" s="1"/>
  <c r="G1880" i="1"/>
  <c r="H1880" i="1" s="1"/>
  <c r="G1879" i="1"/>
  <c r="H1879" i="1" s="1"/>
  <c r="G1878" i="1"/>
  <c r="H1878" i="1" s="1"/>
  <c r="G1877" i="1"/>
  <c r="H1877" i="1" s="1"/>
  <c r="G1876" i="1"/>
  <c r="H1876" i="1" s="1"/>
  <c r="G1875" i="1"/>
  <c r="H1875" i="1" s="1"/>
  <c r="G1874" i="1"/>
  <c r="H1874" i="1" s="1"/>
  <c r="G1873" i="1"/>
  <c r="H1873" i="1" s="1"/>
  <c r="G1872" i="1"/>
  <c r="H1872" i="1" s="1"/>
  <c r="G1871" i="1"/>
  <c r="H1871" i="1" s="1"/>
  <c r="G1870" i="1"/>
  <c r="H1870" i="1" s="1"/>
  <c r="G1869" i="1"/>
  <c r="H1869" i="1" s="1"/>
  <c r="G1868" i="1"/>
  <c r="H1868" i="1" s="1"/>
  <c r="G1867" i="1"/>
  <c r="H1867" i="1" s="1"/>
  <c r="G1866" i="1"/>
  <c r="H1866" i="1" s="1"/>
  <c r="G1865" i="1"/>
  <c r="H1865" i="1" s="1"/>
  <c r="G1864" i="1"/>
  <c r="H1864" i="1" s="1"/>
  <c r="G1863" i="1"/>
  <c r="H1863" i="1" s="1"/>
  <c r="G1862" i="1"/>
  <c r="H1862" i="1" s="1"/>
  <c r="G1861" i="1"/>
  <c r="H1861" i="1" s="1"/>
  <c r="G1860" i="1"/>
  <c r="H1860" i="1" s="1"/>
  <c r="G1859" i="1"/>
  <c r="H1859" i="1" s="1"/>
  <c r="G1858" i="1"/>
  <c r="H1858" i="1" s="1"/>
  <c r="G1857" i="1"/>
  <c r="H1857" i="1" s="1"/>
  <c r="G1856" i="1"/>
  <c r="H1856" i="1" s="1"/>
  <c r="G1855" i="1"/>
  <c r="H1855" i="1" s="1"/>
  <c r="G1854" i="1"/>
  <c r="H1854" i="1" s="1"/>
  <c r="G1853" i="1"/>
  <c r="H1853" i="1" s="1"/>
  <c r="G1852" i="1"/>
  <c r="H1852" i="1" s="1"/>
  <c r="G1851" i="1"/>
  <c r="H1851" i="1" s="1"/>
  <c r="G1850" i="1"/>
  <c r="H1850" i="1" s="1"/>
  <c r="G1849" i="1"/>
  <c r="H1849" i="1" s="1"/>
  <c r="G1848" i="1"/>
  <c r="H1848" i="1" s="1"/>
  <c r="G1847" i="1"/>
  <c r="H1847" i="1" s="1"/>
  <c r="G1846" i="1"/>
  <c r="H1846" i="1" s="1"/>
  <c r="G1845" i="1"/>
  <c r="H1845" i="1" s="1"/>
  <c r="G1844" i="1"/>
  <c r="H1844" i="1" s="1"/>
  <c r="G1843" i="1"/>
  <c r="H1843" i="1" s="1"/>
  <c r="G1842" i="1"/>
  <c r="H1842" i="1" s="1"/>
  <c r="G1841" i="1"/>
  <c r="H1841" i="1" s="1"/>
  <c r="G1840" i="1"/>
  <c r="H1840" i="1" s="1"/>
  <c r="G1839" i="1"/>
  <c r="H1839" i="1" s="1"/>
  <c r="G1838" i="1"/>
  <c r="H1838" i="1" s="1"/>
  <c r="G1837" i="1"/>
  <c r="H1837" i="1" s="1"/>
  <c r="G1836" i="1"/>
  <c r="H1836" i="1" s="1"/>
  <c r="G1835" i="1"/>
  <c r="H1835" i="1" s="1"/>
  <c r="G1834" i="1"/>
  <c r="H1834" i="1" s="1"/>
  <c r="G1833" i="1"/>
  <c r="H1833" i="1" s="1"/>
  <c r="G1832" i="1"/>
  <c r="H1832" i="1" s="1"/>
  <c r="G1831" i="1"/>
  <c r="H1831" i="1" s="1"/>
  <c r="G1830" i="1"/>
  <c r="H1830" i="1" s="1"/>
  <c r="G1829" i="1"/>
  <c r="H1829" i="1" s="1"/>
  <c r="G1828" i="1"/>
  <c r="H1828" i="1" s="1"/>
  <c r="G1827" i="1"/>
  <c r="H1827" i="1" s="1"/>
  <c r="G1826" i="1"/>
  <c r="H1826" i="1" s="1"/>
  <c r="G1825" i="1"/>
  <c r="H1825" i="1" s="1"/>
  <c r="G1824" i="1"/>
  <c r="H1824" i="1" s="1"/>
  <c r="G1823" i="1"/>
  <c r="H1823" i="1" s="1"/>
  <c r="G1822" i="1"/>
  <c r="H1822" i="1" s="1"/>
  <c r="G1821" i="1"/>
  <c r="H1821" i="1" s="1"/>
  <c r="G1820" i="1"/>
  <c r="H1820" i="1" s="1"/>
  <c r="G1819" i="1"/>
  <c r="H1819" i="1" s="1"/>
  <c r="G1818" i="1"/>
  <c r="H1818" i="1" s="1"/>
  <c r="G1817" i="1"/>
  <c r="H1817" i="1" s="1"/>
  <c r="G1816" i="1"/>
  <c r="H1816" i="1" s="1"/>
  <c r="G1815" i="1"/>
  <c r="H1815" i="1" s="1"/>
  <c r="G1814" i="1"/>
  <c r="H1814" i="1" s="1"/>
  <c r="G1813" i="1"/>
  <c r="H1813" i="1" s="1"/>
  <c r="G1812" i="1"/>
  <c r="H1812" i="1" s="1"/>
  <c r="G1811" i="1"/>
  <c r="H1811" i="1" s="1"/>
  <c r="G1810" i="1"/>
  <c r="H1810" i="1" s="1"/>
  <c r="G1809" i="1"/>
  <c r="H1809" i="1" s="1"/>
  <c r="G1808" i="1"/>
  <c r="H1808" i="1" s="1"/>
  <c r="G1807" i="1"/>
  <c r="H1807" i="1" s="1"/>
  <c r="G1806" i="1"/>
  <c r="H1806" i="1" s="1"/>
  <c r="G1805" i="1"/>
  <c r="H1805" i="1" s="1"/>
  <c r="G1804" i="1"/>
  <c r="H1804" i="1" s="1"/>
  <c r="G1803" i="1"/>
  <c r="H1803" i="1" s="1"/>
  <c r="G1802" i="1"/>
  <c r="H1802" i="1" s="1"/>
  <c r="G1801" i="1"/>
  <c r="H1801" i="1" s="1"/>
  <c r="G1800" i="1"/>
  <c r="H1800" i="1" s="1"/>
  <c r="G1799" i="1"/>
  <c r="H1799" i="1" s="1"/>
  <c r="G1798" i="1"/>
  <c r="H1798" i="1" s="1"/>
  <c r="G1797" i="1"/>
  <c r="H1797" i="1" s="1"/>
  <c r="G1796" i="1"/>
  <c r="H1796" i="1" s="1"/>
  <c r="G1795" i="1"/>
  <c r="H1795" i="1" s="1"/>
  <c r="G1794" i="1"/>
  <c r="H1794" i="1" s="1"/>
  <c r="G1793" i="1"/>
  <c r="H1793" i="1" s="1"/>
  <c r="G1792" i="1"/>
  <c r="H1792" i="1" s="1"/>
  <c r="G1791" i="1"/>
  <c r="H1791" i="1" s="1"/>
  <c r="G1790" i="1"/>
  <c r="H1790" i="1" s="1"/>
  <c r="G1789" i="1"/>
  <c r="H1789" i="1" s="1"/>
  <c r="G1788" i="1"/>
  <c r="H1788" i="1" s="1"/>
  <c r="G1787" i="1"/>
  <c r="H1787" i="1" s="1"/>
  <c r="G1786" i="1"/>
  <c r="H1786" i="1" s="1"/>
  <c r="G1785" i="1"/>
  <c r="H1785" i="1" s="1"/>
  <c r="G1784" i="1"/>
  <c r="H1784" i="1" s="1"/>
  <c r="G1783" i="1"/>
  <c r="H1783" i="1" s="1"/>
  <c r="G1782" i="1"/>
  <c r="H1782" i="1" s="1"/>
  <c r="G1781" i="1"/>
  <c r="H1781" i="1" s="1"/>
  <c r="G1780" i="1"/>
  <c r="H1780" i="1" s="1"/>
  <c r="G1779" i="1"/>
  <c r="H1779" i="1" s="1"/>
  <c r="G1778" i="1"/>
  <c r="H1778" i="1" s="1"/>
  <c r="G1777" i="1"/>
  <c r="H1777" i="1" s="1"/>
  <c r="G1776" i="1"/>
  <c r="H1776" i="1" s="1"/>
  <c r="G1775" i="1"/>
  <c r="H1775" i="1" s="1"/>
  <c r="G1774" i="1"/>
  <c r="H1774" i="1" s="1"/>
  <c r="G1773" i="1"/>
  <c r="H1773" i="1" s="1"/>
  <c r="G1772" i="1"/>
  <c r="H1772" i="1" s="1"/>
  <c r="G1771" i="1"/>
  <c r="H1771" i="1" s="1"/>
  <c r="G1770" i="1"/>
  <c r="H1770" i="1" s="1"/>
  <c r="G1769" i="1"/>
  <c r="H1769" i="1" s="1"/>
  <c r="G1768" i="1"/>
  <c r="H1768" i="1" s="1"/>
  <c r="G1767" i="1"/>
  <c r="H1767" i="1" s="1"/>
  <c r="G1766" i="1"/>
  <c r="H1766" i="1" s="1"/>
  <c r="G1765" i="1"/>
  <c r="H1765" i="1" s="1"/>
  <c r="G1764" i="1"/>
  <c r="H1764" i="1" s="1"/>
  <c r="G1763" i="1"/>
  <c r="H1763" i="1" s="1"/>
  <c r="G1762" i="1"/>
  <c r="H1762" i="1" s="1"/>
  <c r="G1761" i="1"/>
  <c r="H1761" i="1" s="1"/>
  <c r="G1760" i="1"/>
  <c r="H1760" i="1" s="1"/>
  <c r="G1759" i="1"/>
  <c r="H1759" i="1" s="1"/>
  <c r="G1758" i="1"/>
  <c r="H1758" i="1" s="1"/>
  <c r="G1757" i="1"/>
  <c r="H1757" i="1" s="1"/>
  <c r="G1756" i="1"/>
  <c r="H1756" i="1" s="1"/>
  <c r="G1755" i="1"/>
  <c r="H1755" i="1" s="1"/>
  <c r="G1754" i="1"/>
  <c r="H1754" i="1" s="1"/>
  <c r="G1753" i="1"/>
  <c r="H1753" i="1" s="1"/>
  <c r="G1752" i="1"/>
  <c r="H1752" i="1" s="1"/>
  <c r="G1751" i="1"/>
  <c r="H1751" i="1" s="1"/>
  <c r="G1750" i="1"/>
  <c r="H1750" i="1" s="1"/>
  <c r="G1749" i="1"/>
  <c r="H1749" i="1" s="1"/>
  <c r="G1748" i="1"/>
  <c r="H1748" i="1" s="1"/>
  <c r="G1747" i="1"/>
  <c r="H1747" i="1" s="1"/>
  <c r="G1746" i="1"/>
  <c r="H1746" i="1" s="1"/>
  <c r="G1745" i="1"/>
  <c r="H1745" i="1" s="1"/>
  <c r="G1744" i="1"/>
  <c r="H1744" i="1" s="1"/>
  <c r="G1743" i="1"/>
  <c r="H1743" i="1" s="1"/>
  <c r="G1742" i="1"/>
  <c r="H1742" i="1" s="1"/>
  <c r="G1741" i="1"/>
  <c r="H1741" i="1" s="1"/>
  <c r="G1740" i="1"/>
  <c r="H1740" i="1" s="1"/>
  <c r="G1739" i="1"/>
  <c r="H1739" i="1" s="1"/>
  <c r="G1738" i="1"/>
  <c r="H1738" i="1" s="1"/>
  <c r="G1737" i="1"/>
  <c r="H1737" i="1" s="1"/>
  <c r="G1736" i="1"/>
  <c r="H1736" i="1" s="1"/>
  <c r="G1735" i="1"/>
  <c r="H1735" i="1" s="1"/>
  <c r="G1734" i="1"/>
  <c r="H1734" i="1" s="1"/>
  <c r="G1733" i="1"/>
  <c r="H1733" i="1" s="1"/>
  <c r="G1732" i="1"/>
  <c r="H1732" i="1" s="1"/>
  <c r="G1731" i="1"/>
  <c r="H1731" i="1" s="1"/>
  <c r="G1730" i="1"/>
  <c r="H1730" i="1" s="1"/>
  <c r="G1729" i="1"/>
  <c r="H1729" i="1" s="1"/>
  <c r="G1728" i="1"/>
  <c r="H1728" i="1" s="1"/>
  <c r="G1727" i="1"/>
  <c r="H1727" i="1" s="1"/>
  <c r="G1726" i="1"/>
  <c r="H1726" i="1" s="1"/>
  <c r="G1725" i="1"/>
  <c r="H1725" i="1" s="1"/>
  <c r="G1724" i="1"/>
  <c r="H1724" i="1" s="1"/>
  <c r="G1723" i="1"/>
  <c r="H1723" i="1" s="1"/>
  <c r="G1722" i="1"/>
  <c r="H1722" i="1" s="1"/>
  <c r="G1721" i="1"/>
  <c r="H1721" i="1" s="1"/>
  <c r="G1720" i="1"/>
  <c r="H1720" i="1" s="1"/>
  <c r="G1719" i="1"/>
  <c r="H1719" i="1" s="1"/>
  <c r="G1718" i="1"/>
  <c r="H1718" i="1" s="1"/>
  <c r="G1717" i="1"/>
  <c r="H1717" i="1" s="1"/>
  <c r="G1716" i="1"/>
  <c r="H1716" i="1" s="1"/>
  <c r="G1715" i="1"/>
  <c r="H1715" i="1" s="1"/>
  <c r="G1714" i="1"/>
  <c r="H1714" i="1" s="1"/>
  <c r="G1713" i="1"/>
  <c r="H1713" i="1" s="1"/>
  <c r="G1712" i="1"/>
  <c r="H1712" i="1" s="1"/>
  <c r="G1711" i="1"/>
  <c r="H1711" i="1" s="1"/>
  <c r="G1710" i="1"/>
  <c r="H1710" i="1" s="1"/>
  <c r="G1709" i="1"/>
  <c r="H1709" i="1" s="1"/>
  <c r="G1708" i="1"/>
  <c r="H1708" i="1" s="1"/>
  <c r="G1707" i="1"/>
  <c r="H1707" i="1" s="1"/>
  <c r="G1706" i="1"/>
  <c r="H1706" i="1" s="1"/>
  <c r="G1705" i="1"/>
  <c r="H1705" i="1" s="1"/>
  <c r="G1704" i="1"/>
  <c r="H1704" i="1" s="1"/>
  <c r="G1703" i="1"/>
  <c r="H1703" i="1" s="1"/>
  <c r="G1702" i="1"/>
  <c r="H1702" i="1" s="1"/>
  <c r="G1701" i="1"/>
  <c r="H1701" i="1" s="1"/>
  <c r="G1700" i="1"/>
  <c r="H1700" i="1" s="1"/>
  <c r="G1699" i="1"/>
  <c r="H1699" i="1" s="1"/>
  <c r="G1698" i="1"/>
  <c r="H1698" i="1" s="1"/>
  <c r="G1697" i="1"/>
  <c r="H1697" i="1" s="1"/>
  <c r="G1696" i="1"/>
  <c r="H1696" i="1" s="1"/>
  <c r="G1695" i="1"/>
  <c r="H1695" i="1" s="1"/>
  <c r="G1694" i="1"/>
  <c r="H1694" i="1" s="1"/>
  <c r="G1693" i="1"/>
  <c r="H1693" i="1" s="1"/>
  <c r="G1692" i="1"/>
  <c r="H1692" i="1" s="1"/>
  <c r="G1691" i="1"/>
  <c r="H1691" i="1" s="1"/>
  <c r="G1690" i="1"/>
  <c r="H1690" i="1" s="1"/>
  <c r="G1689" i="1"/>
  <c r="H1689" i="1" s="1"/>
  <c r="G1688" i="1"/>
  <c r="H1688" i="1" s="1"/>
  <c r="G1687" i="1"/>
  <c r="H1687" i="1" s="1"/>
  <c r="G1686" i="1"/>
  <c r="H1686" i="1" s="1"/>
  <c r="G1685" i="1"/>
  <c r="H1685" i="1" s="1"/>
  <c r="G1684" i="1"/>
  <c r="H1684" i="1" s="1"/>
  <c r="G1683" i="1"/>
  <c r="H1683" i="1" s="1"/>
  <c r="G1682" i="1"/>
  <c r="H1682" i="1" s="1"/>
  <c r="G1681" i="1"/>
  <c r="H1681" i="1" s="1"/>
  <c r="G1680" i="1"/>
  <c r="H1680" i="1" s="1"/>
  <c r="G1679" i="1"/>
  <c r="H1679" i="1" s="1"/>
  <c r="G1678" i="1"/>
  <c r="H1678" i="1" s="1"/>
  <c r="G1677" i="1"/>
  <c r="H1677" i="1" s="1"/>
  <c r="G1676" i="1"/>
  <c r="H1676" i="1" s="1"/>
  <c r="G1675" i="1"/>
  <c r="H1675" i="1" s="1"/>
  <c r="G1674" i="1"/>
  <c r="H1674" i="1" s="1"/>
  <c r="G1673" i="1"/>
  <c r="H1673" i="1" s="1"/>
  <c r="G1672" i="1"/>
  <c r="H1672" i="1" s="1"/>
  <c r="G1671" i="1"/>
  <c r="H1671" i="1" s="1"/>
  <c r="G1670" i="1"/>
  <c r="H1670" i="1" s="1"/>
  <c r="G1669" i="1"/>
  <c r="H1669" i="1" s="1"/>
  <c r="G1668" i="1"/>
  <c r="H1668" i="1" s="1"/>
  <c r="G1667" i="1"/>
  <c r="H1667" i="1" s="1"/>
  <c r="G1666" i="1"/>
  <c r="H1666" i="1" s="1"/>
  <c r="G1665" i="1"/>
  <c r="H1665" i="1" s="1"/>
  <c r="G1664" i="1"/>
  <c r="H1664" i="1" s="1"/>
  <c r="G1663" i="1"/>
  <c r="H1663" i="1" s="1"/>
  <c r="G1662" i="1"/>
  <c r="H1662" i="1" s="1"/>
  <c r="G1661" i="1"/>
  <c r="H1661" i="1" s="1"/>
  <c r="G1660" i="1"/>
  <c r="H1660" i="1" s="1"/>
  <c r="G1659" i="1"/>
  <c r="H1659" i="1" s="1"/>
  <c r="G1658" i="1"/>
  <c r="H1658" i="1" s="1"/>
  <c r="G1657" i="1"/>
  <c r="H1657" i="1" s="1"/>
  <c r="G1656" i="1"/>
  <c r="H1656" i="1" s="1"/>
  <c r="G1655" i="1"/>
  <c r="H1655" i="1" s="1"/>
  <c r="G1654" i="1"/>
  <c r="H1654" i="1" s="1"/>
  <c r="G1653" i="1"/>
  <c r="H1653" i="1" s="1"/>
  <c r="G1652" i="1"/>
  <c r="H1652" i="1" s="1"/>
  <c r="G1651" i="1"/>
  <c r="H1651" i="1" s="1"/>
  <c r="G1650" i="1"/>
  <c r="H1650" i="1" s="1"/>
  <c r="G1649" i="1"/>
  <c r="H1649" i="1" s="1"/>
  <c r="G1648" i="1"/>
  <c r="H1648" i="1" s="1"/>
  <c r="G1647" i="1"/>
  <c r="G1646" i="1"/>
  <c r="H1646" i="1" s="1"/>
  <c r="G1645" i="1"/>
  <c r="H1645" i="1" s="1"/>
  <c r="G1644" i="1"/>
  <c r="H1644" i="1" s="1"/>
  <c r="G1643" i="1"/>
  <c r="H1643" i="1" s="1"/>
  <c r="G1642" i="1"/>
  <c r="H1642" i="1" s="1"/>
  <c r="G1641" i="1"/>
  <c r="H1641" i="1" s="1"/>
  <c r="G1640" i="1"/>
  <c r="H1640" i="1" s="1"/>
  <c r="G1639" i="1"/>
  <c r="H1639" i="1" s="1"/>
  <c r="G1638" i="1"/>
  <c r="H1638" i="1" s="1"/>
  <c r="G1637" i="1"/>
  <c r="H1637" i="1" s="1"/>
  <c r="G1636" i="1"/>
  <c r="H1636" i="1" s="1"/>
  <c r="G1635" i="1"/>
  <c r="H1635" i="1" s="1"/>
  <c r="G1634" i="1"/>
  <c r="H1634" i="1" s="1"/>
  <c r="G1633" i="1"/>
  <c r="H1633" i="1" s="1"/>
  <c r="G1632" i="1"/>
  <c r="H1632" i="1" s="1"/>
  <c r="G1631" i="1"/>
  <c r="H1631" i="1" s="1"/>
  <c r="G1630" i="1"/>
  <c r="H1630" i="1" s="1"/>
  <c r="G1629" i="1"/>
  <c r="H1629" i="1" s="1"/>
  <c r="G1628" i="1"/>
  <c r="H1628" i="1" s="1"/>
  <c r="G1627" i="1"/>
  <c r="H1627" i="1" s="1"/>
  <c r="G1626" i="1"/>
  <c r="H1626" i="1" s="1"/>
  <c r="G1625" i="1"/>
  <c r="H1625" i="1" s="1"/>
  <c r="G1624" i="1"/>
  <c r="H1624" i="1" s="1"/>
  <c r="G1623" i="1"/>
  <c r="H1623" i="1" s="1"/>
  <c r="G1622" i="1"/>
  <c r="H1622" i="1" s="1"/>
  <c r="G1621" i="1"/>
  <c r="H1621" i="1" s="1"/>
  <c r="G1620" i="1"/>
  <c r="H1620" i="1" s="1"/>
  <c r="G1619" i="1"/>
  <c r="H1619" i="1" s="1"/>
  <c r="G1618" i="1"/>
  <c r="H1618" i="1" s="1"/>
  <c r="G1617" i="1"/>
  <c r="H1617" i="1" s="1"/>
  <c r="G1616" i="1"/>
  <c r="H1616" i="1" s="1"/>
  <c r="G1615" i="1"/>
  <c r="H1615" i="1" s="1"/>
  <c r="G1614" i="1"/>
  <c r="H1614" i="1" s="1"/>
  <c r="G1613" i="1"/>
  <c r="H1613" i="1" s="1"/>
  <c r="G1612" i="1"/>
  <c r="H1612" i="1" s="1"/>
  <c r="G1611" i="1"/>
  <c r="H1611" i="1" s="1"/>
  <c r="G1610" i="1"/>
  <c r="H1610" i="1" s="1"/>
  <c r="G1609" i="1"/>
  <c r="H1609" i="1" s="1"/>
  <c r="G1608" i="1"/>
  <c r="H1608" i="1" s="1"/>
  <c r="G1607" i="1"/>
  <c r="H1607" i="1" s="1"/>
  <c r="G1606" i="1"/>
  <c r="H1606" i="1" s="1"/>
  <c r="G1605" i="1"/>
  <c r="H1605" i="1" s="1"/>
  <c r="G1604" i="1"/>
  <c r="H1604" i="1" s="1"/>
  <c r="G1603" i="1"/>
  <c r="H1603" i="1" s="1"/>
  <c r="G1602" i="1"/>
  <c r="H1602" i="1" s="1"/>
  <c r="G1601" i="1"/>
  <c r="H1601" i="1" s="1"/>
  <c r="G1600" i="1"/>
  <c r="H1600" i="1" s="1"/>
  <c r="G1599" i="1"/>
  <c r="H1599" i="1" s="1"/>
  <c r="G1598" i="1"/>
  <c r="H1598" i="1" s="1"/>
  <c r="G1597" i="1"/>
  <c r="H1597" i="1" s="1"/>
  <c r="G1596" i="1"/>
  <c r="H1596" i="1" s="1"/>
  <c r="G1595" i="1"/>
  <c r="H1595" i="1" s="1"/>
  <c r="G1594" i="1"/>
  <c r="H1594" i="1" s="1"/>
  <c r="G1593" i="1"/>
  <c r="H1593" i="1" s="1"/>
  <c r="G1592" i="1"/>
  <c r="H1592" i="1" s="1"/>
  <c r="G1591" i="1"/>
  <c r="H1591" i="1" s="1"/>
  <c r="G1590" i="1"/>
  <c r="H1590" i="1" s="1"/>
  <c r="G1589" i="1"/>
  <c r="H1589" i="1" s="1"/>
  <c r="G1588" i="1"/>
  <c r="H1588" i="1" s="1"/>
  <c r="G1587" i="1"/>
  <c r="H1587" i="1" s="1"/>
  <c r="G1586" i="1"/>
  <c r="H1586" i="1" s="1"/>
  <c r="G1585" i="1"/>
  <c r="H1585" i="1" s="1"/>
  <c r="G1584" i="1"/>
  <c r="H1584" i="1" s="1"/>
  <c r="G1583" i="1"/>
  <c r="H1583" i="1" s="1"/>
  <c r="G1582" i="1"/>
  <c r="H1582" i="1" s="1"/>
  <c r="G1581" i="1"/>
  <c r="H1581" i="1" s="1"/>
  <c r="G1580" i="1"/>
  <c r="H1580" i="1" s="1"/>
  <c r="G1579" i="1"/>
  <c r="H1579" i="1" s="1"/>
  <c r="G1578" i="1"/>
  <c r="H1578" i="1" s="1"/>
  <c r="G1577" i="1"/>
  <c r="H1577" i="1" s="1"/>
  <c r="G1576" i="1"/>
  <c r="H1576" i="1" s="1"/>
  <c r="G1575" i="1"/>
  <c r="H1575" i="1" s="1"/>
  <c r="G1574" i="1"/>
  <c r="H1574" i="1" s="1"/>
  <c r="G1573" i="1"/>
  <c r="H1573" i="1" s="1"/>
  <c r="G1572" i="1"/>
  <c r="H1572" i="1" s="1"/>
  <c r="G1571" i="1"/>
  <c r="H1571" i="1" s="1"/>
  <c r="G1570" i="1"/>
  <c r="H1570" i="1" s="1"/>
  <c r="G1569" i="1"/>
  <c r="H1569" i="1" s="1"/>
  <c r="G1568" i="1"/>
  <c r="H1568" i="1" s="1"/>
  <c r="G1567" i="1"/>
  <c r="H1567" i="1" s="1"/>
  <c r="G1566" i="1"/>
  <c r="H1566" i="1" s="1"/>
  <c r="G1565" i="1"/>
  <c r="H1565" i="1" s="1"/>
  <c r="G1564" i="1"/>
  <c r="H1564" i="1" s="1"/>
  <c r="G1563" i="1"/>
  <c r="H1563" i="1" s="1"/>
  <c r="G1562" i="1"/>
  <c r="H1562" i="1" s="1"/>
  <c r="G1561" i="1"/>
  <c r="H1561" i="1" s="1"/>
  <c r="G1560" i="1"/>
  <c r="H1560" i="1" s="1"/>
  <c r="G1559" i="1"/>
  <c r="H1559" i="1" s="1"/>
  <c r="G1558" i="1"/>
  <c r="H1558" i="1" s="1"/>
  <c r="G1557" i="1"/>
  <c r="H1557" i="1" s="1"/>
  <c r="G1556" i="1"/>
  <c r="H1556" i="1" s="1"/>
  <c r="G1555" i="1"/>
  <c r="H1555" i="1" s="1"/>
  <c r="G1554" i="1"/>
  <c r="H1554" i="1" s="1"/>
  <c r="G1553" i="1"/>
  <c r="H1553" i="1" s="1"/>
  <c r="G1552" i="1"/>
  <c r="H1552" i="1" s="1"/>
  <c r="G1551" i="1"/>
  <c r="H1551" i="1" s="1"/>
  <c r="G1550" i="1"/>
  <c r="H1550" i="1" s="1"/>
  <c r="G1549" i="1"/>
  <c r="H1549" i="1" s="1"/>
  <c r="G1548" i="1"/>
  <c r="H1548" i="1" s="1"/>
  <c r="G1547" i="1"/>
  <c r="H1547" i="1" s="1"/>
  <c r="G1546" i="1"/>
  <c r="H1546" i="1" s="1"/>
  <c r="G1545" i="1"/>
  <c r="H1545" i="1" s="1"/>
  <c r="G1544" i="1"/>
  <c r="H1544" i="1" s="1"/>
  <c r="G1543" i="1"/>
  <c r="H1543" i="1" s="1"/>
  <c r="G1542" i="1"/>
  <c r="H1542" i="1" s="1"/>
  <c r="G1541" i="1"/>
  <c r="H1541" i="1" s="1"/>
  <c r="G1540" i="1"/>
  <c r="H1540" i="1" s="1"/>
  <c r="G1539" i="1"/>
  <c r="H1539" i="1" s="1"/>
  <c r="G1538" i="1"/>
  <c r="H1538" i="1" s="1"/>
  <c r="G1537" i="1"/>
  <c r="H1537" i="1" s="1"/>
  <c r="G1536" i="1"/>
  <c r="H1536" i="1" s="1"/>
  <c r="G1535" i="1"/>
  <c r="H1535" i="1" s="1"/>
  <c r="G1534" i="1"/>
  <c r="H1534" i="1" s="1"/>
  <c r="G1533" i="1"/>
  <c r="H1533" i="1" s="1"/>
  <c r="G1532" i="1"/>
  <c r="H1532" i="1" s="1"/>
  <c r="G1531" i="1"/>
  <c r="H1531" i="1" s="1"/>
  <c r="G1530" i="1"/>
  <c r="H1530" i="1" s="1"/>
  <c r="G1529" i="1"/>
  <c r="H1529" i="1" s="1"/>
  <c r="G1528" i="1"/>
  <c r="H1528" i="1" s="1"/>
  <c r="G1527" i="1"/>
  <c r="H1527" i="1" s="1"/>
  <c r="G1526" i="1"/>
  <c r="H1526" i="1" s="1"/>
  <c r="G1525" i="1"/>
  <c r="H1525" i="1" s="1"/>
  <c r="G1524" i="1"/>
  <c r="H1524" i="1" s="1"/>
  <c r="G1523" i="1"/>
  <c r="H1523" i="1" s="1"/>
  <c r="G1522" i="1"/>
  <c r="H1522" i="1" s="1"/>
  <c r="G1521" i="1"/>
  <c r="H1521" i="1" s="1"/>
  <c r="G1520" i="1"/>
  <c r="H1520" i="1" s="1"/>
  <c r="G1519" i="1"/>
  <c r="H1519" i="1" s="1"/>
  <c r="G1518" i="1"/>
  <c r="H1518" i="1" s="1"/>
  <c r="G1517" i="1"/>
  <c r="H1517" i="1" s="1"/>
  <c r="G1516" i="1"/>
  <c r="H1516" i="1" s="1"/>
  <c r="G1515" i="1"/>
  <c r="H1515" i="1" s="1"/>
  <c r="G1514" i="1"/>
  <c r="H1514" i="1" s="1"/>
  <c r="G1513" i="1"/>
  <c r="H1513" i="1" s="1"/>
  <c r="G1512" i="1"/>
  <c r="H1512" i="1" s="1"/>
  <c r="G1511" i="1"/>
  <c r="H1511" i="1" s="1"/>
  <c r="G1510" i="1"/>
  <c r="H1510" i="1" s="1"/>
  <c r="G1509" i="1"/>
  <c r="H1509" i="1" s="1"/>
  <c r="G1508" i="1"/>
  <c r="H1508" i="1" s="1"/>
  <c r="G1507" i="1"/>
  <c r="H1507" i="1" s="1"/>
  <c r="G1506" i="1"/>
  <c r="H1506" i="1" s="1"/>
  <c r="G1505" i="1"/>
  <c r="H1505" i="1" s="1"/>
  <c r="G1504" i="1"/>
  <c r="H1504" i="1" s="1"/>
  <c r="G1503" i="1"/>
  <c r="H1503" i="1" s="1"/>
  <c r="G1502" i="1"/>
  <c r="H1502" i="1" s="1"/>
  <c r="G1501" i="1"/>
  <c r="H1501" i="1" s="1"/>
  <c r="G1500" i="1"/>
  <c r="H1500" i="1" s="1"/>
  <c r="G1499" i="1"/>
  <c r="H1499" i="1" s="1"/>
  <c r="G1498" i="1"/>
  <c r="H1498" i="1" s="1"/>
  <c r="G1497" i="1"/>
  <c r="H1497" i="1" s="1"/>
  <c r="G1496" i="1"/>
  <c r="H1496" i="1" s="1"/>
  <c r="G1495" i="1"/>
  <c r="H1495" i="1" s="1"/>
  <c r="G1494" i="1"/>
  <c r="H1494" i="1" s="1"/>
  <c r="G1493" i="1"/>
  <c r="H1493" i="1" s="1"/>
  <c r="G1492" i="1"/>
  <c r="H1492" i="1" s="1"/>
  <c r="G1491" i="1"/>
  <c r="H1491" i="1" s="1"/>
  <c r="G1490" i="1"/>
  <c r="H1490" i="1" s="1"/>
  <c r="G1489" i="1"/>
  <c r="H1489" i="1" s="1"/>
  <c r="G1488" i="1"/>
  <c r="H1488" i="1" s="1"/>
  <c r="G1487" i="1"/>
  <c r="H1487" i="1" s="1"/>
  <c r="G1486" i="1"/>
  <c r="H1486" i="1" s="1"/>
  <c r="G1485" i="1"/>
  <c r="H1485" i="1" s="1"/>
  <c r="G1484" i="1"/>
  <c r="H1484" i="1" s="1"/>
  <c r="G1483" i="1"/>
  <c r="H1483" i="1" s="1"/>
  <c r="G1482" i="1"/>
  <c r="H1482" i="1" s="1"/>
  <c r="G1481" i="1"/>
  <c r="H1481" i="1" s="1"/>
  <c r="G1480" i="1"/>
  <c r="H1480" i="1" s="1"/>
  <c r="G1479" i="1"/>
  <c r="H1479" i="1" s="1"/>
  <c r="G1478" i="1"/>
  <c r="H1478" i="1" s="1"/>
  <c r="G1477" i="1"/>
  <c r="H1477" i="1" s="1"/>
  <c r="G1476" i="1"/>
  <c r="H1476" i="1" s="1"/>
  <c r="G1475" i="1"/>
  <c r="H1475" i="1" s="1"/>
  <c r="G1474" i="1"/>
  <c r="H1474" i="1" s="1"/>
  <c r="G1473" i="1"/>
  <c r="H1473" i="1" s="1"/>
  <c r="G1472" i="1"/>
  <c r="H1472" i="1" s="1"/>
  <c r="G1471" i="1"/>
  <c r="H1471" i="1" s="1"/>
  <c r="G1470" i="1"/>
  <c r="H1470" i="1" s="1"/>
  <c r="G1469" i="1"/>
  <c r="H1469" i="1" s="1"/>
  <c r="G1468" i="1"/>
  <c r="H1468" i="1" s="1"/>
  <c r="G1467" i="1"/>
  <c r="H1467" i="1" s="1"/>
  <c r="G1466" i="1"/>
  <c r="H1466" i="1" s="1"/>
  <c r="G1465" i="1"/>
  <c r="H1465" i="1" s="1"/>
  <c r="G1464" i="1"/>
  <c r="H1464" i="1" s="1"/>
  <c r="G1463" i="1"/>
  <c r="H1463" i="1" s="1"/>
  <c r="G1462" i="1"/>
  <c r="H1462" i="1" s="1"/>
  <c r="G1461" i="1"/>
  <c r="H1461" i="1" s="1"/>
  <c r="G1460" i="1"/>
  <c r="H1460" i="1" s="1"/>
  <c r="G1459" i="1"/>
  <c r="H1459" i="1" s="1"/>
  <c r="G1458" i="1"/>
  <c r="H1458" i="1" s="1"/>
  <c r="G1457" i="1"/>
  <c r="H1457" i="1" s="1"/>
  <c r="G1456" i="1"/>
  <c r="H1456" i="1" s="1"/>
  <c r="G1455" i="1"/>
  <c r="H1455" i="1" s="1"/>
  <c r="G1454" i="1"/>
  <c r="H1454" i="1" s="1"/>
  <c r="G1453" i="1"/>
  <c r="H1453" i="1" s="1"/>
  <c r="G1452" i="1"/>
  <c r="H1452" i="1" s="1"/>
  <c r="G1451" i="1"/>
  <c r="H1451" i="1" s="1"/>
  <c r="G1450" i="1"/>
  <c r="H1450" i="1" s="1"/>
  <c r="G1449" i="1"/>
  <c r="H1449" i="1" s="1"/>
  <c r="G1448" i="1"/>
  <c r="H1448" i="1" s="1"/>
  <c r="G1447" i="1"/>
  <c r="H1447" i="1" s="1"/>
  <c r="G1446" i="1"/>
  <c r="H1446" i="1" s="1"/>
  <c r="G1445" i="1"/>
  <c r="H1445" i="1" s="1"/>
  <c r="G1444" i="1"/>
  <c r="H1444" i="1" s="1"/>
  <c r="G1443" i="1"/>
  <c r="H1443" i="1" s="1"/>
  <c r="G1442" i="1"/>
  <c r="H1442" i="1" s="1"/>
  <c r="G1441" i="1"/>
  <c r="H1441" i="1" s="1"/>
  <c r="G1440" i="1"/>
  <c r="H1440" i="1" s="1"/>
  <c r="G1439" i="1"/>
  <c r="H1439" i="1" s="1"/>
  <c r="G1438" i="1"/>
  <c r="H1438" i="1" s="1"/>
  <c r="G1437" i="1"/>
  <c r="H1437" i="1" s="1"/>
  <c r="G1436" i="1"/>
  <c r="H1436" i="1" s="1"/>
  <c r="G1435" i="1"/>
  <c r="H1435" i="1" s="1"/>
  <c r="G1434" i="1"/>
  <c r="H1434" i="1" s="1"/>
  <c r="G1433" i="1"/>
  <c r="H1433" i="1" s="1"/>
  <c r="G1432" i="1"/>
  <c r="H1432" i="1" s="1"/>
  <c r="G1431" i="1"/>
  <c r="H1431" i="1" s="1"/>
  <c r="G1430" i="1"/>
  <c r="H1430" i="1" s="1"/>
  <c r="G1429" i="1"/>
  <c r="H1429" i="1" s="1"/>
  <c r="G1428" i="1"/>
  <c r="H1428" i="1" s="1"/>
  <c r="G1427" i="1"/>
  <c r="H1427" i="1" s="1"/>
  <c r="G1426" i="1"/>
  <c r="H1426" i="1" s="1"/>
  <c r="G1425" i="1"/>
  <c r="H1425" i="1" s="1"/>
  <c r="G1424" i="1"/>
  <c r="H1424" i="1" s="1"/>
  <c r="G1423" i="1"/>
  <c r="H1423" i="1" s="1"/>
  <c r="G1422" i="1"/>
  <c r="H1422" i="1" s="1"/>
  <c r="G1421" i="1"/>
  <c r="H1421" i="1" s="1"/>
  <c r="G1420" i="1"/>
  <c r="H1420" i="1" s="1"/>
  <c r="G1419" i="1"/>
  <c r="H1419" i="1" s="1"/>
  <c r="G1418" i="1"/>
  <c r="H1418" i="1" s="1"/>
  <c r="G1417" i="1"/>
  <c r="H1417" i="1" s="1"/>
  <c r="G1416" i="1"/>
  <c r="H1416" i="1" s="1"/>
  <c r="G1415" i="1"/>
  <c r="H1415" i="1" s="1"/>
  <c r="G1414" i="1"/>
  <c r="H1414" i="1" s="1"/>
  <c r="G1413" i="1"/>
  <c r="H1413" i="1" s="1"/>
  <c r="G1412" i="1"/>
  <c r="H1412" i="1" s="1"/>
  <c r="G1411" i="1"/>
  <c r="H1411" i="1" s="1"/>
  <c r="G1410" i="1"/>
  <c r="H1410" i="1" s="1"/>
  <c r="G1409" i="1"/>
  <c r="H1409" i="1" s="1"/>
  <c r="G1408" i="1"/>
  <c r="H1408" i="1" s="1"/>
  <c r="G1407" i="1"/>
  <c r="H1407" i="1" s="1"/>
  <c r="G1406" i="1"/>
  <c r="H1406" i="1" s="1"/>
  <c r="G1405" i="1"/>
  <c r="H1405" i="1" s="1"/>
  <c r="G1404" i="1"/>
  <c r="H1404" i="1" s="1"/>
  <c r="G1403" i="1"/>
  <c r="H1403" i="1" s="1"/>
  <c r="G1402" i="1"/>
  <c r="H1402" i="1" s="1"/>
  <c r="G1401" i="1"/>
  <c r="H1401" i="1" s="1"/>
  <c r="G1400" i="1"/>
  <c r="H1400" i="1" s="1"/>
  <c r="G1399" i="1"/>
  <c r="H1399" i="1" s="1"/>
  <c r="G1398" i="1"/>
  <c r="H1398" i="1" s="1"/>
  <c r="G1397" i="1"/>
  <c r="H1397" i="1" s="1"/>
  <c r="G1396" i="1"/>
  <c r="H1396" i="1" s="1"/>
  <c r="G1395" i="1"/>
  <c r="H1395" i="1" s="1"/>
  <c r="G1394" i="1"/>
  <c r="H1394" i="1" s="1"/>
  <c r="G1393" i="1"/>
  <c r="H1393" i="1" s="1"/>
  <c r="G1392" i="1"/>
  <c r="H1392" i="1" s="1"/>
  <c r="G1391" i="1"/>
  <c r="H1391" i="1" s="1"/>
  <c r="G1390" i="1"/>
  <c r="H1390" i="1" s="1"/>
  <c r="G1389" i="1"/>
  <c r="H1389" i="1" s="1"/>
  <c r="G1388" i="1"/>
  <c r="H1388" i="1" s="1"/>
  <c r="G1387" i="1"/>
  <c r="H1387" i="1" s="1"/>
  <c r="G1386" i="1"/>
  <c r="H1386" i="1" s="1"/>
  <c r="G1385" i="1"/>
  <c r="H1385" i="1" s="1"/>
  <c r="G1384" i="1"/>
  <c r="H1384" i="1" s="1"/>
  <c r="G1383" i="1"/>
  <c r="H1383" i="1" s="1"/>
  <c r="G1382" i="1"/>
  <c r="H1382" i="1" s="1"/>
  <c r="G1381" i="1"/>
  <c r="H1381" i="1" s="1"/>
  <c r="G1380" i="1"/>
  <c r="H1380" i="1" s="1"/>
  <c r="G1379" i="1"/>
  <c r="H1379" i="1" s="1"/>
  <c r="G1378" i="1"/>
  <c r="H1378" i="1" s="1"/>
  <c r="G1377" i="1"/>
  <c r="H1377" i="1" s="1"/>
  <c r="G1376" i="1"/>
  <c r="H1376" i="1" s="1"/>
  <c r="G1375" i="1"/>
  <c r="H1375" i="1" s="1"/>
  <c r="G1374" i="1"/>
  <c r="H1374" i="1" s="1"/>
  <c r="G1373" i="1"/>
  <c r="H1373" i="1" s="1"/>
  <c r="G1372" i="1"/>
  <c r="H1372" i="1" s="1"/>
  <c r="G1371" i="1"/>
  <c r="H1371" i="1" s="1"/>
  <c r="G1370" i="1"/>
  <c r="H1370" i="1" s="1"/>
  <c r="G1369" i="1"/>
  <c r="H1369" i="1" s="1"/>
  <c r="G1368" i="1"/>
  <c r="H1368" i="1" s="1"/>
  <c r="G1367" i="1"/>
  <c r="H1367" i="1" s="1"/>
  <c r="G1366" i="1"/>
  <c r="H1366" i="1" s="1"/>
  <c r="G1365" i="1"/>
  <c r="H1365" i="1" s="1"/>
  <c r="G1364" i="1"/>
  <c r="H1364" i="1" s="1"/>
  <c r="G1363" i="1"/>
  <c r="H1363" i="1" s="1"/>
  <c r="G1362" i="1"/>
  <c r="H1362" i="1" s="1"/>
  <c r="G1361" i="1"/>
  <c r="H1361" i="1" s="1"/>
  <c r="G1360" i="1"/>
  <c r="H1360" i="1" s="1"/>
  <c r="G1359" i="1"/>
  <c r="H1359" i="1" s="1"/>
  <c r="G1358" i="1"/>
  <c r="H1358" i="1" s="1"/>
  <c r="G1357" i="1"/>
  <c r="H1357" i="1" s="1"/>
  <c r="G1356" i="1"/>
  <c r="H1356" i="1" s="1"/>
  <c r="G1355" i="1"/>
  <c r="H1355" i="1" s="1"/>
  <c r="G1354" i="1"/>
  <c r="H1354" i="1" s="1"/>
  <c r="G1353" i="1"/>
  <c r="H1353" i="1" s="1"/>
  <c r="G1352" i="1"/>
  <c r="H1352" i="1" s="1"/>
  <c r="G1351" i="1"/>
  <c r="H1351" i="1" s="1"/>
  <c r="G1350" i="1"/>
  <c r="H1350" i="1" s="1"/>
  <c r="G1349" i="1"/>
  <c r="H1349" i="1" s="1"/>
  <c r="G1348" i="1"/>
  <c r="H1348" i="1" s="1"/>
  <c r="G1347" i="1"/>
  <c r="H1347" i="1" s="1"/>
  <c r="G1346" i="1"/>
  <c r="H1346" i="1" s="1"/>
  <c r="G1345" i="1"/>
  <c r="H1345" i="1" s="1"/>
  <c r="G1344" i="1"/>
  <c r="H1344" i="1" s="1"/>
  <c r="G1343" i="1"/>
  <c r="H1343" i="1" s="1"/>
  <c r="G1342" i="1"/>
  <c r="H1342" i="1" s="1"/>
  <c r="G1341" i="1"/>
  <c r="H1341" i="1" s="1"/>
  <c r="G1340" i="1"/>
  <c r="H1340" i="1" s="1"/>
  <c r="G1339" i="1"/>
  <c r="H1339" i="1" s="1"/>
  <c r="G1338" i="1"/>
  <c r="H1338" i="1" s="1"/>
  <c r="G1337" i="1"/>
  <c r="H1337" i="1" s="1"/>
  <c r="G1336" i="1"/>
  <c r="H1336" i="1" s="1"/>
  <c r="G1335" i="1"/>
  <c r="H1335" i="1" s="1"/>
  <c r="G1334" i="1"/>
  <c r="H1334" i="1" s="1"/>
  <c r="G1333" i="1"/>
  <c r="H1333" i="1" s="1"/>
  <c r="G1332" i="1"/>
  <c r="H1332" i="1" s="1"/>
  <c r="G1331" i="1"/>
  <c r="H1331" i="1" s="1"/>
  <c r="G1330" i="1"/>
  <c r="H1330" i="1" s="1"/>
  <c r="G1329" i="1"/>
  <c r="H1329" i="1" s="1"/>
  <c r="G1328" i="1"/>
  <c r="H1328" i="1" s="1"/>
  <c r="G1327" i="1"/>
  <c r="H1327" i="1" s="1"/>
  <c r="G1326" i="1"/>
  <c r="H1326" i="1" s="1"/>
  <c r="G1325" i="1"/>
  <c r="H1325" i="1" s="1"/>
  <c r="G1324" i="1"/>
  <c r="H1324" i="1" s="1"/>
  <c r="G1323" i="1"/>
  <c r="H1323" i="1" s="1"/>
  <c r="G1322" i="1"/>
  <c r="H1322" i="1" s="1"/>
  <c r="G1321" i="1"/>
  <c r="H1321" i="1" s="1"/>
  <c r="G1320" i="1"/>
  <c r="H1320" i="1" s="1"/>
  <c r="G1319" i="1"/>
  <c r="H1319" i="1" s="1"/>
  <c r="G1318" i="1"/>
  <c r="H1318" i="1" s="1"/>
  <c r="G1317" i="1"/>
  <c r="H1317" i="1" s="1"/>
  <c r="G1316" i="1"/>
  <c r="H1316" i="1" s="1"/>
  <c r="G1315" i="1"/>
  <c r="H1315" i="1" s="1"/>
  <c r="G1314" i="1"/>
  <c r="H1314" i="1" s="1"/>
  <c r="G1313" i="1"/>
  <c r="H1313" i="1" s="1"/>
  <c r="G1312" i="1"/>
  <c r="H1312" i="1" s="1"/>
  <c r="G1311" i="1"/>
  <c r="H1311" i="1" s="1"/>
  <c r="G1310" i="1"/>
  <c r="H1310" i="1" s="1"/>
  <c r="G1309" i="1"/>
  <c r="H1309" i="1" s="1"/>
  <c r="G1308" i="1"/>
  <c r="H1308" i="1" s="1"/>
  <c r="G1307" i="1"/>
  <c r="H1307" i="1" s="1"/>
  <c r="G1306" i="1"/>
  <c r="H1306" i="1" s="1"/>
  <c r="G1305" i="1"/>
  <c r="H1305" i="1" s="1"/>
  <c r="G1304" i="1"/>
  <c r="H1304" i="1" s="1"/>
  <c r="G1303" i="1"/>
  <c r="H1303" i="1" s="1"/>
  <c r="G1302" i="1"/>
  <c r="H1302" i="1" s="1"/>
  <c r="G1301" i="1"/>
  <c r="H1301" i="1" s="1"/>
  <c r="G1300" i="1"/>
  <c r="H1300" i="1" s="1"/>
  <c r="G1299" i="1"/>
  <c r="H1299" i="1" s="1"/>
  <c r="G1298" i="1"/>
  <c r="H1298" i="1" s="1"/>
  <c r="G1297" i="1"/>
  <c r="H1297" i="1" s="1"/>
  <c r="G1296" i="1"/>
  <c r="H1296" i="1" s="1"/>
  <c r="G1295" i="1"/>
  <c r="H1295" i="1" s="1"/>
  <c r="G1294" i="1"/>
  <c r="H1294" i="1" s="1"/>
  <c r="G1293" i="1"/>
  <c r="H1293" i="1" s="1"/>
  <c r="G1292" i="1"/>
  <c r="H1292" i="1" s="1"/>
  <c r="G1291" i="1"/>
  <c r="H1291" i="1" s="1"/>
  <c r="G1290" i="1"/>
  <c r="H1290" i="1" s="1"/>
  <c r="G1289" i="1"/>
  <c r="H1289" i="1" s="1"/>
  <c r="G1288" i="1"/>
  <c r="H1288" i="1" s="1"/>
  <c r="G1287" i="1"/>
  <c r="H1287" i="1" s="1"/>
  <c r="G1286" i="1"/>
  <c r="H1286" i="1" s="1"/>
  <c r="G1285" i="1"/>
  <c r="H1285" i="1" s="1"/>
  <c r="G1284" i="1"/>
  <c r="H1284" i="1" s="1"/>
  <c r="G1283" i="1"/>
  <c r="H1283" i="1" s="1"/>
  <c r="G1282" i="1"/>
  <c r="H1282" i="1" s="1"/>
  <c r="G1281" i="1"/>
  <c r="H1281" i="1" s="1"/>
  <c r="G1280" i="1"/>
  <c r="H1280" i="1" s="1"/>
  <c r="G1279" i="1"/>
  <c r="H1279" i="1" s="1"/>
  <c r="G1278" i="1"/>
  <c r="H1278" i="1" s="1"/>
  <c r="G1277" i="1"/>
  <c r="H1277" i="1" s="1"/>
  <c r="G1276" i="1"/>
  <c r="H1276" i="1" s="1"/>
  <c r="G1275" i="1"/>
  <c r="H1275" i="1" s="1"/>
  <c r="G1274" i="1"/>
  <c r="H1274" i="1" s="1"/>
  <c r="G1273" i="1"/>
  <c r="H1273" i="1" s="1"/>
  <c r="G1272" i="1"/>
  <c r="H1272" i="1" s="1"/>
  <c r="G1271" i="1"/>
  <c r="H1271" i="1" s="1"/>
  <c r="G1270" i="1"/>
  <c r="H1270" i="1" s="1"/>
  <c r="G1269" i="1"/>
  <c r="H1269" i="1" s="1"/>
  <c r="G1268" i="1"/>
  <c r="H1268" i="1" s="1"/>
  <c r="G1267" i="1"/>
  <c r="H1267" i="1" s="1"/>
  <c r="G1266" i="1"/>
  <c r="H1266" i="1" s="1"/>
  <c r="G1265" i="1"/>
  <c r="H1265" i="1" s="1"/>
  <c r="G1264" i="1"/>
  <c r="H1264" i="1" s="1"/>
  <c r="G1263" i="1"/>
  <c r="H1263" i="1" s="1"/>
  <c r="G1262" i="1"/>
  <c r="H1262" i="1" s="1"/>
  <c r="G1261" i="1"/>
  <c r="H1261" i="1" s="1"/>
  <c r="G1260" i="1"/>
  <c r="H1260" i="1" s="1"/>
  <c r="G1259" i="1"/>
  <c r="H1259" i="1" s="1"/>
  <c r="G1258" i="1"/>
  <c r="H1258" i="1" s="1"/>
  <c r="G1257" i="1"/>
  <c r="H1257" i="1" s="1"/>
  <c r="G1256" i="1"/>
  <c r="H1256" i="1" s="1"/>
  <c r="G1255" i="1"/>
  <c r="H1255" i="1" s="1"/>
  <c r="G1254" i="1"/>
  <c r="H1254" i="1" s="1"/>
  <c r="G1253" i="1"/>
  <c r="H1253" i="1" s="1"/>
  <c r="G1252" i="1"/>
  <c r="H1252" i="1" s="1"/>
  <c r="G1251" i="1"/>
  <c r="H1251" i="1" s="1"/>
  <c r="G1250" i="1"/>
  <c r="H1250" i="1" s="1"/>
  <c r="G1249" i="1"/>
  <c r="H1249" i="1" s="1"/>
  <c r="G1248" i="1"/>
  <c r="H1248" i="1" s="1"/>
  <c r="G1247" i="1"/>
  <c r="H1247" i="1" s="1"/>
  <c r="G1246" i="1"/>
  <c r="H1246" i="1" s="1"/>
  <c r="G1245" i="1"/>
  <c r="H1245" i="1" s="1"/>
  <c r="G1244" i="1"/>
  <c r="H1244" i="1" s="1"/>
  <c r="G1243" i="1"/>
  <c r="H1243" i="1" s="1"/>
  <c r="G1242" i="1"/>
  <c r="H1242" i="1" s="1"/>
  <c r="G1241" i="1"/>
  <c r="H1241" i="1" s="1"/>
  <c r="G1240" i="1"/>
  <c r="H1240" i="1" s="1"/>
  <c r="G1239" i="1"/>
  <c r="H1239" i="1" s="1"/>
  <c r="G1238" i="1"/>
  <c r="H1238" i="1" s="1"/>
  <c r="G1237" i="1"/>
  <c r="H1237" i="1" s="1"/>
  <c r="G1236" i="1"/>
  <c r="H1236" i="1" s="1"/>
  <c r="G1235" i="1"/>
  <c r="H1235" i="1" s="1"/>
  <c r="G1234" i="1"/>
  <c r="H1234" i="1" s="1"/>
  <c r="G1233" i="1"/>
  <c r="H1233" i="1" s="1"/>
  <c r="G1232" i="1"/>
  <c r="H1232" i="1" s="1"/>
  <c r="G1231" i="1"/>
  <c r="H1231" i="1" s="1"/>
  <c r="G1230" i="1"/>
  <c r="H1230" i="1" s="1"/>
  <c r="G1229" i="1"/>
  <c r="H1229" i="1" s="1"/>
  <c r="G1228" i="1"/>
  <c r="H1228" i="1" s="1"/>
  <c r="G1227" i="1"/>
  <c r="H1227" i="1" s="1"/>
  <c r="G1226" i="1"/>
  <c r="H1226" i="1" s="1"/>
  <c r="G1225" i="1"/>
  <c r="H1225" i="1" s="1"/>
  <c r="G1224" i="1"/>
  <c r="H1224" i="1" s="1"/>
  <c r="G1223" i="1"/>
  <c r="H1223" i="1" s="1"/>
  <c r="G1222" i="1"/>
  <c r="H1222" i="1" s="1"/>
  <c r="G1221" i="1"/>
  <c r="H1221" i="1" s="1"/>
  <c r="G1220" i="1"/>
  <c r="H1220" i="1" s="1"/>
  <c r="G1219" i="1"/>
  <c r="H1219" i="1" s="1"/>
  <c r="G1218" i="1"/>
  <c r="H1218" i="1" s="1"/>
  <c r="G1217" i="1"/>
  <c r="H1217" i="1" s="1"/>
  <c r="G1216" i="1"/>
  <c r="H1216" i="1" s="1"/>
  <c r="G1215" i="1"/>
  <c r="H1215" i="1" s="1"/>
  <c r="G1214" i="1"/>
  <c r="H1214" i="1" s="1"/>
  <c r="G1213" i="1"/>
  <c r="H1213" i="1" s="1"/>
  <c r="G1212" i="1"/>
  <c r="H1212" i="1" s="1"/>
  <c r="G1211" i="1"/>
  <c r="H1211" i="1" s="1"/>
  <c r="G1210" i="1"/>
  <c r="H1210" i="1" s="1"/>
  <c r="G1209" i="1"/>
  <c r="H1209" i="1" s="1"/>
  <c r="G1208" i="1"/>
  <c r="H1208" i="1" s="1"/>
  <c r="G1207" i="1"/>
  <c r="H1207" i="1" s="1"/>
  <c r="G1206" i="1"/>
  <c r="H1206" i="1" s="1"/>
  <c r="G1205" i="1"/>
  <c r="H1205" i="1" s="1"/>
  <c r="G1204" i="1"/>
  <c r="H1204" i="1" s="1"/>
  <c r="G1203" i="1"/>
  <c r="H1203" i="1" s="1"/>
  <c r="G1202" i="1"/>
  <c r="H1202" i="1" s="1"/>
  <c r="G1201" i="1"/>
  <c r="H1201" i="1" s="1"/>
  <c r="G1200" i="1"/>
  <c r="H1200" i="1" s="1"/>
  <c r="G1199" i="1"/>
  <c r="H1199" i="1" s="1"/>
  <c r="G1198" i="1"/>
  <c r="H1198" i="1" s="1"/>
  <c r="G1197" i="1"/>
  <c r="H1197" i="1" s="1"/>
  <c r="G1196" i="1"/>
  <c r="H1196" i="1" s="1"/>
  <c r="G1195" i="1"/>
  <c r="H1195" i="1" s="1"/>
  <c r="G1194" i="1"/>
  <c r="H1194" i="1" s="1"/>
  <c r="G1193" i="1"/>
  <c r="H1193" i="1" s="1"/>
  <c r="G1192" i="1"/>
  <c r="H1192" i="1" s="1"/>
  <c r="G1191" i="1"/>
  <c r="H1191" i="1" s="1"/>
  <c r="G1190" i="1"/>
  <c r="H1190" i="1" s="1"/>
  <c r="G1189" i="1"/>
  <c r="H1189" i="1" s="1"/>
  <c r="G1188" i="1"/>
  <c r="H1188" i="1" s="1"/>
  <c r="G1187" i="1"/>
  <c r="H1187" i="1" s="1"/>
  <c r="G1186" i="1"/>
  <c r="H1186" i="1" s="1"/>
  <c r="G1185" i="1"/>
  <c r="H1185" i="1" s="1"/>
  <c r="G1184" i="1"/>
  <c r="H1184" i="1" s="1"/>
  <c r="G1183" i="1"/>
  <c r="H1183" i="1" s="1"/>
  <c r="G1182" i="1"/>
  <c r="H1182" i="1" s="1"/>
  <c r="G1181" i="1"/>
  <c r="H1181" i="1" s="1"/>
  <c r="G1180" i="1"/>
  <c r="H1180" i="1" s="1"/>
  <c r="G1179" i="1"/>
  <c r="H1179" i="1" s="1"/>
  <c r="G1178" i="1"/>
  <c r="H1178" i="1" s="1"/>
  <c r="G1177" i="1"/>
  <c r="H1177" i="1" s="1"/>
  <c r="G1176" i="1"/>
  <c r="H1176" i="1" s="1"/>
  <c r="G1175" i="1"/>
  <c r="H1175" i="1" s="1"/>
  <c r="G1174" i="1"/>
  <c r="H1174" i="1" s="1"/>
  <c r="G1173" i="1"/>
  <c r="H1173" i="1" s="1"/>
  <c r="G1172" i="1"/>
  <c r="H1172" i="1" s="1"/>
  <c r="G1171" i="1"/>
  <c r="H1171" i="1" s="1"/>
  <c r="G1170" i="1"/>
  <c r="H1170" i="1" s="1"/>
  <c r="G1169" i="1"/>
  <c r="H1169" i="1" s="1"/>
  <c r="G1168" i="1"/>
  <c r="H1168" i="1" s="1"/>
  <c r="G1167" i="1"/>
  <c r="H1167" i="1" s="1"/>
  <c r="G1166" i="1"/>
  <c r="H1166" i="1" s="1"/>
  <c r="G1165" i="1"/>
  <c r="H1165" i="1" s="1"/>
  <c r="G1164" i="1"/>
  <c r="H1164" i="1" s="1"/>
  <c r="G1163" i="1"/>
  <c r="H1163" i="1" s="1"/>
  <c r="G1162" i="1"/>
  <c r="H1162" i="1" s="1"/>
  <c r="G1161" i="1"/>
  <c r="H1161" i="1" s="1"/>
  <c r="G1160" i="1"/>
  <c r="H1160" i="1" s="1"/>
  <c r="G1159" i="1"/>
  <c r="H1159" i="1" s="1"/>
  <c r="G1158" i="1"/>
  <c r="H1158" i="1" s="1"/>
  <c r="G1157" i="1"/>
  <c r="H1157" i="1" s="1"/>
  <c r="G1156" i="1"/>
  <c r="H1156" i="1" s="1"/>
  <c r="G1155" i="1"/>
  <c r="H1155" i="1" s="1"/>
  <c r="G1154" i="1"/>
  <c r="H1154" i="1" s="1"/>
  <c r="G1153" i="1"/>
  <c r="H1153" i="1" s="1"/>
  <c r="G1152" i="1"/>
  <c r="H1152" i="1" s="1"/>
  <c r="G1151" i="1"/>
  <c r="H1151" i="1" s="1"/>
  <c r="G1150" i="1"/>
  <c r="H1150" i="1" s="1"/>
  <c r="G1149" i="1"/>
  <c r="H1149" i="1" s="1"/>
  <c r="G1148" i="1"/>
  <c r="H1148" i="1" s="1"/>
  <c r="G1147" i="1"/>
  <c r="H1147" i="1" s="1"/>
  <c r="G1146" i="1"/>
  <c r="H1146" i="1" s="1"/>
  <c r="G1145" i="1"/>
  <c r="H1145" i="1" s="1"/>
  <c r="G1144" i="1"/>
  <c r="H1144" i="1" s="1"/>
  <c r="G1143" i="1"/>
  <c r="H1143" i="1" s="1"/>
  <c r="G1142" i="1"/>
  <c r="H1142" i="1" s="1"/>
  <c r="G1141" i="1"/>
  <c r="H1141" i="1" s="1"/>
  <c r="G1140" i="1"/>
  <c r="H1140" i="1" s="1"/>
  <c r="G1139" i="1"/>
  <c r="H1139" i="1" s="1"/>
  <c r="G1138" i="1"/>
  <c r="H1138" i="1" s="1"/>
  <c r="G1137" i="1"/>
  <c r="H1137" i="1" s="1"/>
  <c r="G1136" i="1"/>
  <c r="H1136" i="1" s="1"/>
  <c r="G1135" i="1"/>
  <c r="H1135" i="1" s="1"/>
  <c r="G1134" i="1"/>
  <c r="H1134" i="1" s="1"/>
  <c r="G1133" i="1"/>
  <c r="H1133" i="1" s="1"/>
  <c r="G1132" i="1"/>
  <c r="H1132" i="1" s="1"/>
  <c r="G1131" i="1"/>
  <c r="H1131" i="1" s="1"/>
  <c r="G1130" i="1"/>
  <c r="H1130" i="1" s="1"/>
  <c r="G1129" i="1"/>
  <c r="H1129" i="1" s="1"/>
  <c r="G1128" i="1"/>
  <c r="H1128" i="1" s="1"/>
  <c r="G1127" i="1"/>
  <c r="H1127" i="1" s="1"/>
  <c r="G1126" i="1"/>
  <c r="H1126" i="1" s="1"/>
  <c r="G1125" i="1"/>
  <c r="H1125" i="1" s="1"/>
  <c r="G1124" i="1"/>
  <c r="H1124" i="1" s="1"/>
  <c r="G1123" i="1"/>
  <c r="H1123" i="1" s="1"/>
  <c r="G1122" i="1"/>
  <c r="H1122" i="1" s="1"/>
  <c r="G1121" i="1"/>
  <c r="H1121" i="1" s="1"/>
  <c r="G1120" i="1"/>
  <c r="H1120" i="1" s="1"/>
  <c r="G1119" i="1"/>
  <c r="H1119" i="1" s="1"/>
  <c r="G1118" i="1"/>
  <c r="H1118" i="1" s="1"/>
  <c r="G1117" i="1"/>
  <c r="H1117" i="1" s="1"/>
  <c r="G1116" i="1"/>
  <c r="H1116" i="1" s="1"/>
  <c r="G1115" i="1"/>
  <c r="H1115" i="1" s="1"/>
  <c r="G1114" i="1"/>
  <c r="H1114" i="1" s="1"/>
  <c r="G1113" i="1"/>
  <c r="H1113" i="1" s="1"/>
  <c r="G1112" i="1"/>
  <c r="H1112" i="1" s="1"/>
  <c r="G1111" i="1"/>
  <c r="H1111" i="1" s="1"/>
  <c r="G1110" i="1"/>
  <c r="H1110" i="1" s="1"/>
  <c r="G1109" i="1"/>
  <c r="H1109" i="1" s="1"/>
  <c r="G1108" i="1"/>
  <c r="H1108" i="1" s="1"/>
  <c r="G1107" i="1"/>
  <c r="H1107" i="1" s="1"/>
  <c r="G1106" i="1"/>
  <c r="H1106" i="1" s="1"/>
  <c r="G1105" i="1"/>
  <c r="H1105" i="1" s="1"/>
  <c r="G1104" i="1"/>
  <c r="H1104" i="1" s="1"/>
  <c r="G1103" i="1"/>
  <c r="H1103" i="1" s="1"/>
  <c r="G1102" i="1"/>
  <c r="H1102" i="1" s="1"/>
  <c r="G1101" i="1"/>
  <c r="H1101" i="1" s="1"/>
  <c r="G1100" i="1"/>
  <c r="H1100" i="1" s="1"/>
  <c r="G1099" i="1"/>
  <c r="H1099" i="1" s="1"/>
  <c r="G1098" i="1"/>
  <c r="H1098" i="1" s="1"/>
  <c r="G1097" i="1"/>
  <c r="H1097" i="1" s="1"/>
  <c r="G1096" i="1"/>
  <c r="H1096" i="1" s="1"/>
  <c r="G1095" i="1"/>
  <c r="H1095" i="1" s="1"/>
  <c r="G1094" i="1"/>
  <c r="H1094" i="1" s="1"/>
  <c r="G1093" i="1"/>
  <c r="H1093" i="1" s="1"/>
  <c r="G1092" i="1"/>
  <c r="H1092" i="1" s="1"/>
  <c r="G1091" i="1"/>
  <c r="H1091" i="1" s="1"/>
  <c r="G1090" i="1"/>
  <c r="H1090" i="1" s="1"/>
  <c r="G1089" i="1"/>
  <c r="H1089" i="1" s="1"/>
  <c r="G1088" i="1"/>
  <c r="H1088" i="1" s="1"/>
  <c r="G1087" i="1"/>
  <c r="H1087" i="1" s="1"/>
  <c r="G1086" i="1"/>
  <c r="H1086" i="1" s="1"/>
  <c r="G1085" i="1"/>
  <c r="H1085" i="1" s="1"/>
  <c r="G1084" i="1"/>
  <c r="H1084" i="1" s="1"/>
  <c r="G1083" i="1"/>
  <c r="H1083" i="1" s="1"/>
  <c r="G1082" i="1"/>
  <c r="H1082" i="1" s="1"/>
  <c r="G1081" i="1"/>
  <c r="H1081" i="1" s="1"/>
  <c r="G1080" i="1"/>
  <c r="H1080" i="1" s="1"/>
  <c r="G1079" i="1"/>
  <c r="H1079" i="1" s="1"/>
  <c r="G1078" i="1"/>
  <c r="H1078" i="1" s="1"/>
  <c r="G1077" i="1"/>
  <c r="H1077" i="1" s="1"/>
  <c r="G1076" i="1"/>
  <c r="H1076" i="1" s="1"/>
  <c r="G1075" i="1"/>
  <c r="H1075" i="1" s="1"/>
  <c r="G1074" i="1"/>
  <c r="H1074" i="1" s="1"/>
  <c r="G1073" i="1"/>
  <c r="H1073" i="1" s="1"/>
  <c r="G1072" i="1"/>
  <c r="H1072" i="1" s="1"/>
  <c r="G1071" i="1"/>
  <c r="H1071" i="1" s="1"/>
  <c r="G1070" i="1"/>
  <c r="H1070" i="1" s="1"/>
  <c r="G1069" i="1"/>
  <c r="H1069" i="1" s="1"/>
  <c r="G1068" i="1"/>
  <c r="H1068" i="1" s="1"/>
  <c r="G1067" i="1"/>
  <c r="H1067" i="1" s="1"/>
  <c r="G1066" i="1"/>
  <c r="H1066" i="1" s="1"/>
  <c r="G1065" i="1"/>
  <c r="H1065" i="1" s="1"/>
  <c r="G1064" i="1"/>
  <c r="H1064" i="1" s="1"/>
  <c r="G1063" i="1"/>
  <c r="H1063" i="1" s="1"/>
  <c r="G1062" i="1"/>
  <c r="H1062" i="1" s="1"/>
  <c r="G1061" i="1"/>
  <c r="H1061" i="1" s="1"/>
  <c r="G1060" i="1"/>
  <c r="H1060" i="1" s="1"/>
  <c r="G1059" i="1"/>
  <c r="H1059" i="1" s="1"/>
  <c r="G1058" i="1"/>
  <c r="H1058" i="1" s="1"/>
  <c r="G1057" i="1"/>
  <c r="H1057" i="1" s="1"/>
  <c r="G1056" i="1"/>
  <c r="H1056" i="1" s="1"/>
  <c r="G1055" i="1"/>
  <c r="H1055" i="1" s="1"/>
  <c r="G1054" i="1"/>
  <c r="H1054" i="1" s="1"/>
  <c r="G1053" i="1"/>
  <c r="H1053" i="1" s="1"/>
  <c r="G1052" i="1"/>
  <c r="H1052" i="1" s="1"/>
  <c r="G1051" i="1"/>
  <c r="H1051" i="1" s="1"/>
  <c r="G1050" i="1"/>
  <c r="H1050" i="1" s="1"/>
  <c r="G1049" i="1"/>
  <c r="H1049" i="1" s="1"/>
  <c r="G1048" i="1"/>
  <c r="H1048" i="1" s="1"/>
  <c r="G1047" i="1"/>
  <c r="H1047" i="1" s="1"/>
  <c r="G1046" i="1"/>
  <c r="H1046" i="1" s="1"/>
  <c r="G1045" i="1"/>
  <c r="H1045" i="1" s="1"/>
  <c r="G1044" i="1"/>
  <c r="H1044" i="1" s="1"/>
  <c r="G1043" i="1"/>
  <c r="H1043" i="1" s="1"/>
  <c r="G1042" i="1"/>
  <c r="H1042" i="1" s="1"/>
  <c r="G1041" i="1"/>
  <c r="H1041" i="1" s="1"/>
  <c r="G1040" i="1"/>
  <c r="H1040" i="1" s="1"/>
  <c r="G1039" i="1"/>
  <c r="H1039" i="1" s="1"/>
  <c r="G1038" i="1"/>
  <c r="H1038" i="1" s="1"/>
  <c r="G1037" i="1"/>
  <c r="H1037" i="1" s="1"/>
  <c r="G1036" i="1"/>
  <c r="H1036" i="1" s="1"/>
  <c r="G1035" i="1"/>
  <c r="H1035" i="1" s="1"/>
  <c r="G1034" i="1"/>
  <c r="H1034" i="1" s="1"/>
  <c r="G1033" i="1"/>
  <c r="H1033" i="1" s="1"/>
  <c r="G1032" i="1"/>
  <c r="H1032" i="1" s="1"/>
  <c r="G1031" i="1"/>
  <c r="H1031" i="1" s="1"/>
  <c r="G1030" i="1"/>
  <c r="H1030" i="1" s="1"/>
  <c r="G1029" i="1"/>
  <c r="H1029" i="1" s="1"/>
  <c r="G1028" i="1"/>
  <c r="H1028" i="1" s="1"/>
  <c r="G1027" i="1"/>
  <c r="H1027" i="1" s="1"/>
  <c r="G1026" i="1"/>
  <c r="H1026" i="1" s="1"/>
  <c r="G1025" i="1"/>
  <c r="H1025" i="1" s="1"/>
  <c r="G1024" i="1"/>
  <c r="H1024" i="1" s="1"/>
  <c r="G1023" i="1"/>
  <c r="H1023" i="1" s="1"/>
  <c r="G1022" i="1"/>
  <c r="H1022" i="1" s="1"/>
  <c r="G1021" i="1"/>
  <c r="H1021" i="1" s="1"/>
  <c r="G1020" i="1"/>
  <c r="H1020" i="1" s="1"/>
  <c r="G1019" i="1"/>
  <c r="H1019" i="1" s="1"/>
  <c r="G1018" i="1"/>
  <c r="H1018" i="1" s="1"/>
  <c r="G1017" i="1"/>
  <c r="H1017" i="1" s="1"/>
  <c r="G1016" i="1"/>
  <c r="H1016" i="1" s="1"/>
  <c r="G1015" i="1"/>
  <c r="H1015" i="1" s="1"/>
  <c r="G1014" i="1"/>
  <c r="H1014" i="1" s="1"/>
  <c r="G1013" i="1"/>
  <c r="H1013" i="1" s="1"/>
  <c r="G1012" i="1"/>
  <c r="H1012" i="1" s="1"/>
  <c r="G1011" i="1"/>
  <c r="H1011" i="1" s="1"/>
  <c r="G1010" i="1"/>
  <c r="H1010" i="1" s="1"/>
  <c r="G1009" i="1"/>
  <c r="H1009" i="1" s="1"/>
  <c r="G1008" i="1"/>
  <c r="H1008" i="1" s="1"/>
  <c r="G1007" i="1"/>
  <c r="H1007" i="1" s="1"/>
  <c r="G1006" i="1"/>
  <c r="H1006" i="1" s="1"/>
  <c r="G1005" i="1"/>
  <c r="H1005" i="1" s="1"/>
  <c r="G1004" i="1"/>
  <c r="H1004" i="1" s="1"/>
  <c r="G1003" i="1"/>
  <c r="H1003" i="1" s="1"/>
  <c r="G1002" i="1"/>
  <c r="H1002" i="1" s="1"/>
  <c r="G1001" i="1"/>
  <c r="H1001" i="1" s="1"/>
  <c r="G1000" i="1"/>
  <c r="H1000" i="1" s="1"/>
  <c r="G999" i="1"/>
  <c r="H999" i="1" s="1"/>
  <c r="G998" i="1"/>
  <c r="H998" i="1" s="1"/>
  <c r="G997" i="1"/>
  <c r="H997" i="1" s="1"/>
  <c r="G996" i="1"/>
  <c r="H996" i="1" s="1"/>
  <c r="G995" i="1"/>
  <c r="H995" i="1" s="1"/>
  <c r="G994" i="1"/>
  <c r="H994" i="1" s="1"/>
  <c r="G993" i="1"/>
  <c r="H993" i="1" s="1"/>
  <c r="G992" i="1"/>
  <c r="H992" i="1" s="1"/>
  <c r="G991" i="1"/>
  <c r="H991" i="1" s="1"/>
  <c r="G990" i="1"/>
  <c r="H990" i="1" s="1"/>
  <c r="G989" i="1"/>
  <c r="H989" i="1" s="1"/>
  <c r="G988" i="1"/>
  <c r="H988" i="1" s="1"/>
  <c r="G987" i="1"/>
  <c r="H987" i="1" s="1"/>
  <c r="G986" i="1"/>
  <c r="H986" i="1" s="1"/>
  <c r="G985" i="1"/>
  <c r="H985" i="1" s="1"/>
  <c r="G984" i="1"/>
  <c r="H984" i="1" s="1"/>
  <c r="G983" i="1"/>
  <c r="H983" i="1" s="1"/>
  <c r="G982" i="1"/>
  <c r="H982" i="1" s="1"/>
  <c r="G981" i="1"/>
  <c r="H981" i="1" s="1"/>
  <c r="G980" i="1"/>
  <c r="H980" i="1" s="1"/>
  <c r="G979" i="1"/>
  <c r="H979" i="1" s="1"/>
  <c r="G978" i="1"/>
  <c r="H978" i="1" s="1"/>
  <c r="G977" i="1"/>
  <c r="H977" i="1" s="1"/>
  <c r="G976" i="1"/>
  <c r="H976" i="1" s="1"/>
  <c r="G975" i="1"/>
  <c r="H975" i="1" s="1"/>
  <c r="G974" i="1"/>
  <c r="H974" i="1" s="1"/>
  <c r="G973" i="1"/>
  <c r="H973" i="1" s="1"/>
  <c r="G972" i="1"/>
  <c r="H972" i="1" s="1"/>
  <c r="G971" i="1"/>
  <c r="H971" i="1" s="1"/>
  <c r="G970" i="1"/>
  <c r="H970" i="1" s="1"/>
  <c r="G969" i="1"/>
  <c r="H969" i="1" s="1"/>
  <c r="G968" i="1"/>
  <c r="H968" i="1" s="1"/>
  <c r="G967" i="1"/>
  <c r="H967" i="1" s="1"/>
  <c r="G966" i="1"/>
  <c r="H966" i="1" s="1"/>
  <c r="G965" i="1"/>
  <c r="H965" i="1" s="1"/>
  <c r="G964" i="1"/>
  <c r="H964" i="1" s="1"/>
  <c r="G963" i="1"/>
  <c r="H963" i="1" s="1"/>
  <c r="G962" i="1"/>
  <c r="H962" i="1" s="1"/>
  <c r="G961" i="1"/>
  <c r="H961" i="1" s="1"/>
  <c r="G960" i="1"/>
  <c r="H960" i="1" s="1"/>
  <c r="G959" i="1"/>
  <c r="H959" i="1" s="1"/>
  <c r="G958" i="1"/>
  <c r="H958" i="1" s="1"/>
  <c r="G957" i="1"/>
  <c r="H957" i="1" s="1"/>
  <c r="G956" i="1"/>
  <c r="H956" i="1" s="1"/>
  <c r="G955" i="1"/>
  <c r="H955" i="1" s="1"/>
  <c r="G954" i="1"/>
  <c r="H954" i="1" s="1"/>
  <c r="G953" i="1"/>
  <c r="H953" i="1" s="1"/>
  <c r="G952" i="1"/>
  <c r="H952" i="1" s="1"/>
  <c r="G951" i="1"/>
  <c r="H951" i="1" s="1"/>
  <c r="G950" i="1"/>
  <c r="H950" i="1" s="1"/>
  <c r="G949" i="1"/>
  <c r="H949" i="1" s="1"/>
  <c r="G948" i="1"/>
  <c r="H948" i="1" s="1"/>
  <c r="G947" i="1"/>
  <c r="H947" i="1" s="1"/>
  <c r="G946" i="1"/>
  <c r="H946" i="1" s="1"/>
  <c r="G945" i="1"/>
  <c r="H945" i="1" s="1"/>
  <c r="G944" i="1"/>
  <c r="H944" i="1" s="1"/>
  <c r="G943" i="1"/>
  <c r="H943" i="1" s="1"/>
  <c r="G942" i="1"/>
  <c r="H942" i="1" s="1"/>
  <c r="G941" i="1"/>
  <c r="H941" i="1" s="1"/>
  <c r="G940" i="1"/>
  <c r="H940" i="1" s="1"/>
  <c r="G939" i="1"/>
  <c r="H939" i="1" s="1"/>
  <c r="G938" i="1"/>
  <c r="H938" i="1" s="1"/>
  <c r="G937" i="1"/>
  <c r="H937" i="1" s="1"/>
  <c r="G936" i="1"/>
  <c r="H936" i="1" s="1"/>
  <c r="G935" i="1"/>
  <c r="H935" i="1" s="1"/>
  <c r="G934" i="1"/>
  <c r="H934" i="1" s="1"/>
  <c r="G933" i="1"/>
  <c r="H933" i="1" s="1"/>
  <c r="G932" i="1"/>
  <c r="H932" i="1" s="1"/>
  <c r="G931" i="1"/>
  <c r="H931" i="1" s="1"/>
  <c r="G930" i="1"/>
  <c r="H930" i="1" s="1"/>
  <c r="G929" i="1"/>
  <c r="H929" i="1" s="1"/>
  <c r="G928" i="1"/>
  <c r="H928" i="1" s="1"/>
  <c r="G927" i="1"/>
  <c r="H927" i="1" s="1"/>
  <c r="G926" i="1"/>
  <c r="H926" i="1" s="1"/>
  <c r="G925" i="1"/>
  <c r="H925" i="1" s="1"/>
  <c r="G924" i="1"/>
  <c r="H924" i="1" s="1"/>
  <c r="G923" i="1"/>
  <c r="H923" i="1" s="1"/>
  <c r="G922" i="1"/>
  <c r="H922" i="1" s="1"/>
  <c r="G921" i="1"/>
  <c r="H921" i="1" s="1"/>
  <c r="G920" i="1"/>
  <c r="H920" i="1" s="1"/>
  <c r="G919" i="1"/>
  <c r="H919" i="1" s="1"/>
  <c r="G918" i="1"/>
  <c r="H918" i="1" s="1"/>
  <c r="G917" i="1"/>
  <c r="H917" i="1" s="1"/>
  <c r="G916" i="1"/>
  <c r="H916" i="1" s="1"/>
  <c r="G915" i="1"/>
  <c r="H915" i="1" s="1"/>
  <c r="G914" i="1"/>
  <c r="H914" i="1" s="1"/>
  <c r="G913" i="1"/>
  <c r="H913" i="1" s="1"/>
  <c r="G912" i="1"/>
  <c r="H912" i="1" s="1"/>
  <c r="G911" i="1"/>
  <c r="H911" i="1" s="1"/>
  <c r="G910" i="1"/>
  <c r="H910" i="1" s="1"/>
  <c r="G909" i="1"/>
  <c r="H909" i="1" s="1"/>
  <c r="G908" i="1"/>
  <c r="H908" i="1" s="1"/>
  <c r="G907" i="1"/>
  <c r="H907" i="1" s="1"/>
  <c r="G906" i="1"/>
  <c r="H906" i="1" s="1"/>
  <c r="G905" i="1"/>
  <c r="H905" i="1" s="1"/>
  <c r="G904" i="1"/>
  <c r="H904" i="1" s="1"/>
  <c r="G903" i="1"/>
  <c r="H903" i="1" s="1"/>
  <c r="G902" i="1"/>
  <c r="H902" i="1" s="1"/>
  <c r="G901" i="1"/>
  <c r="H901" i="1" s="1"/>
  <c r="G900" i="1"/>
  <c r="H900" i="1" s="1"/>
  <c r="G899" i="1"/>
  <c r="H899" i="1" s="1"/>
  <c r="G898" i="1"/>
  <c r="H898" i="1" s="1"/>
  <c r="G897" i="1"/>
  <c r="H897" i="1" s="1"/>
  <c r="G896" i="1"/>
  <c r="H896" i="1" s="1"/>
  <c r="G895" i="1"/>
  <c r="H895" i="1" s="1"/>
  <c r="G894" i="1"/>
  <c r="H894" i="1" s="1"/>
  <c r="G893" i="1"/>
  <c r="H893" i="1" s="1"/>
  <c r="G892" i="1"/>
  <c r="H892" i="1" s="1"/>
  <c r="G891" i="1"/>
  <c r="H891" i="1" s="1"/>
  <c r="G890" i="1"/>
  <c r="H890" i="1" s="1"/>
  <c r="G889" i="1"/>
  <c r="H889" i="1" s="1"/>
  <c r="G888" i="1"/>
  <c r="H888" i="1" s="1"/>
  <c r="G887" i="1"/>
  <c r="H887" i="1" s="1"/>
  <c r="G886" i="1"/>
  <c r="H886" i="1" s="1"/>
  <c r="G885" i="1"/>
  <c r="H885" i="1" s="1"/>
  <c r="G884" i="1"/>
  <c r="H884" i="1" s="1"/>
  <c r="G883" i="1"/>
  <c r="H883" i="1" s="1"/>
  <c r="G882" i="1"/>
  <c r="H882" i="1" s="1"/>
  <c r="G881" i="1"/>
  <c r="H881" i="1" s="1"/>
  <c r="G880" i="1"/>
  <c r="H880" i="1" s="1"/>
  <c r="G879" i="1"/>
  <c r="H879" i="1" s="1"/>
  <c r="G878" i="1"/>
  <c r="H878" i="1" s="1"/>
  <c r="G877" i="1"/>
  <c r="H877" i="1" s="1"/>
  <c r="G876" i="1"/>
  <c r="H876" i="1" s="1"/>
  <c r="G875" i="1"/>
  <c r="H875" i="1" s="1"/>
  <c r="G874" i="1"/>
  <c r="H874" i="1" s="1"/>
  <c r="G873" i="1"/>
  <c r="H873" i="1" s="1"/>
  <c r="G872" i="1"/>
  <c r="H872" i="1" s="1"/>
  <c r="G871" i="1"/>
  <c r="H871" i="1" s="1"/>
  <c r="G870" i="1"/>
  <c r="H870" i="1" s="1"/>
  <c r="G869" i="1"/>
  <c r="H869" i="1" s="1"/>
  <c r="G868" i="1"/>
  <c r="H868" i="1" s="1"/>
  <c r="G867" i="1"/>
  <c r="H867" i="1" s="1"/>
  <c r="G866" i="1"/>
  <c r="H866" i="1" s="1"/>
  <c r="G865" i="1"/>
  <c r="H865" i="1" s="1"/>
  <c r="G864" i="1"/>
  <c r="H864" i="1" s="1"/>
  <c r="G863" i="1"/>
  <c r="H863" i="1" s="1"/>
  <c r="G862" i="1"/>
  <c r="H862" i="1" s="1"/>
  <c r="G861" i="1"/>
  <c r="H861" i="1" s="1"/>
  <c r="G860" i="1"/>
  <c r="H860" i="1" s="1"/>
  <c r="G859" i="1"/>
  <c r="H859" i="1" s="1"/>
  <c r="G858" i="1"/>
  <c r="H858" i="1" s="1"/>
  <c r="G857" i="1"/>
  <c r="H857" i="1" s="1"/>
  <c r="G856" i="1"/>
  <c r="H856" i="1" s="1"/>
  <c r="G855" i="1"/>
  <c r="H855" i="1" s="1"/>
  <c r="G854" i="1"/>
  <c r="H854" i="1" s="1"/>
  <c r="G853" i="1"/>
  <c r="H853" i="1" s="1"/>
  <c r="G852" i="1"/>
  <c r="H852" i="1" s="1"/>
  <c r="G851" i="1"/>
  <c r="H851" i="1" s="1"/>
  <c r="G850" i="1"/>
  <c r="H850" i="1" s="1"/>
  <c r="G849" i="1"/>
  <c r="H849" i="1" s="1"/>
  <c r="G848" i="1"/>
  <c r="H848" i="1" s="1"/>
  <c r="G847" i="1"/>
  <c r="H847" i="1" s="1"/>
  <c r="G846" i="1"/>
  <c r="H846" i="1" s="1"/>
  <c r="G845" i="1"/>
  <c r="H845" i="1" s="1"/>
  <c r="G844" i="1"/>
  <c r="H844" i="1" s="1"/>
  <c r="G843" i="1"/>
  <c r="H843" i="1" s="1"/>
  <c r="G842" i="1"/>
  <c r="H842" i="1" s="1"/>
  <c r="G841" i="1"/>
  <c r="H841" i="1" s="1"/>
  <c r="G840" i="1"/>
  <c r="H840" i="1" s="1"/>
  <c r="G839" i="1"/>
  <c r="H839" i="1" s="1"/>
  <c r="G838" i="1"/>
  <c r="H838" i="1" s="1"/>
  <c r="G837" i="1"/>
  <c r="H837" i="1" s="1"/>
  <c r="G836" i="1"/>
  <c r="H836" i="1" s="1"/>
  <c r="G835" i="1"/>
  <c r="H835" i="1" s="1"/>
  <c r="G834" i="1"/>
  <c r="H834" i="1" s="1"/>
  <c r="G833" i="1"/>
  <c r="H833" i="1" s="1"/>
  <c r="G832" i="1"/>
  <c r="H832" i="1" s="1"/>
  <c r="G831" i="1"/>
  <c r="H831" i="1" s="1"/>
  <c r="G830" i="1"/>
  <c r="H830" i="1" s="1"/>
  <c r="G829" i="1"/>
  <c r="H829" i="1" s="1"/>
  <c r="G828" i="1"/>
  <c r="H828" i="1" s="1"/>
  <c r="G827" i="1"/>
  <c r="H827" i="1" s="1"/>
  <c r="G826" i="1"/>
  <c r="H826" i="1" s="1"/>
  <c r="G825" i="1"/>
  <c r="H825" i="1" s="1"/>
  <c r="G824" i="1"/>
  <c r="H824" i="1" s="1"/>
  <c r="G823" i="1"/>
  <c r="H823" i="1" s="1"/>
  <c r="G822" i="1"/>
  <c r="H822" i="1" s="1"/>
  <c r="G821" i="1"/>
  <c r="H821" i="1" s="1"/>
  <c r="G820" i="1"/>
  <c r="H820" i="1" s="1"/>
  <c r="G819" i="1"/>
  <c r="H819" i="1" s="1"/>
  <c r="G818" i="1"/>
  <c r="H818" i="1" s="1"/>
  <c r="G817" i="1"/>
  <c r="H817" i="1" s="1"/>
  <c r="G816" i="1"/>
  <c r="H816" i="1" s="1"/>
  <c r="G815" i="1"/>
  <c r="H815" i="1" s="1"/>
  <c r="G814" i="1"/>
  <c r="H814" i="1" s="1"/>
  <c r="G813" i="1"/>
  <c r="H813" i="1" s="1"/>
  <c r="G812" i="1"/>
  <c r="H812" i="1" s="1"/>
  <c r="G811" i="1"/>
  <c r="H811" i="1" s="1"/>
  <c r="G810" i="1"/>
  <c r="H810" i="1" s="1"/>
  <c r="G809" i="1"/>
  <c r="H809" i="1" s="1"/>
  <c r="G808" i="1"/>
  <c r="H808" i="1" s="1"/>
  <c r="G807" i="1"/>
  <c r="H807" i="1" s="1"/>
  <c r="G806" i="1"/>
  <c r="H806" i="1" s="1"/>
  <c r="G805" i="1"/>
  <c r="H805" i="1" s="1"/>
  <c r="G804" i="1"/>
  <c r="H804" i="1" s="1"/>
  <c r="G803" i="1"/>
  <c r="H803" i="1" s="1"/>
  <c r="G802" i="1"/>
  <c r="H802" i="1" s="1"/>
  <c r="G801" i="1"/>
  <c r="H801" i="1" s="1"/>
  <c r="G800" i="1"/>
  <c r="H800" i="1" s="1"/>
  <c r="G799" i="1"/>
  <c r="H799" i="1" s="1"/>
  <c r="G798" i="1"/>
  <c r="H798" i="1" s="1"/>
  <c r="G797" i="1"/>
  <c r="H797" i="1" s="1"/>
  <c r="G796" i="1"/>
  <c r="H796" i="1" s="1"/>
  <c r="G795" i="1"/>
  <c r="H795" i="1" s="1"/>
  <c r="G794" i="1"/>
  <c r="H794" i="1" s="1"/>
  <c r="G793" i="1"/>
  <c r="H793" i="1" s="1"/>
  <c r="G792" i="1"/>
  <c r="H792" i="1" s="1"/>
  <c r="G791" i="1"/>
  <c r="H791" i="1" s="1"/>
  <c r="G790" i="1"/>
  <c r="H790" i="1" s="1"/>
  <c r="G789" i="1"/>
  <c r="H789" i="1" s="1"/>
  <c r="G788" i="1"/>
  <c r="H788" i="1" s="1"/>
  <c r="G787" i="1"/>
  <c r="H787" i="1" s="1"/>
  <c r="G786" i="1"/>
  <c r="H786" i="1" s="1"/>
  <c r="G785" i="1"/>
  <c r="H785" i="1" s="1"/>
  <c r="G784" i="1"/>
  <c r="H784" i="1" s="1"/>
  <c r="G783" i="1"/>
  <c r="H783" i="1" s="1"/>
  <c r="G782" i="1"/>
  <c r="H782" i="1" s="1"/>
  <c r="G781" i="1"/>
  <c r="H781" i="1" s="1"/>
  <c r="G780" i="1"/>
  <c r="H780" i="1" s="1"/>
  <c r="G779" i="1"/>
  <c r="H779" i="1" s="1"/>
  <c r="G778" i="1"/>
  <c r="H778" i="1" s="1"/>
  <c r="G777" i="1"/>
  <c r="H777" i="1" s="1"/>
  <c r="G776" i="1"/>
  <c r="H776" i="1" s="1"/>
  <c r="G775" i="1"/>
  <c r="H775" i="1" s="1"/>
  <c r="G774" i="1"/>
  <c r="H774" i="1" s="1"/>
  <c r="G773" i="1"/>
  <c r="H773" i="1" s="1"/>
  <c r="G772" i="1"/>
  <c r="H772" i="1" s="1"/>
  <c r="G771" i="1"/>
  <c r="H771" i="1" s="1"/>
  <c r="G770" i="1"/>
  <c r="H770" i="1" s="1"/>
  <c r="G769" i="1"/>
  <c r="H769" i="1" s="1"/>
  <c r="G768" i="1"/>
  <c r="H768" i="1" s="1"/>
  <c r="G767" i="1"/>
  <c r="H767" i="1" s="1"/>
  <c r="G766" i="1"/>
  <c r="H766" i="1" s="1"/>
  <c r="G765" i="1"/>
  <c r="H765" i="1" s="1"/>
  <c r="G764" i="1"/>
  <c r="H764" i="1" s="1"/>
  <c r="G763" i="1"/>
  <c r="H763" i="1" s="1"/>
  <c r="G762" i="1"/>
  <c r="H762" i="1" s="1"/>
  <c r="G761" i="1"/>
  <c r="H761" i="1" s="1"/>
  <c r="G760" i="1"/>
  <c r="H760" i="1" s="1"/>
  <c r="G759" i="1"/>
  <c r="H759" i="1" s="1"/>
  <c r="G758" i="1"/>
  <c r="H758" i="1" s="1"/>
  <c r="G757" i="1"/>
  <c r="H757" i="1" s="1"/>
  <c r="G756" i="1"/>
  <c r="H756" i="1" s="1"/>
  <c r="G755" i="1"/>
  <c r="H755" i="1" s="1"/>
  <c r="G754" i="1"/>
  <c r="H754" i="1" s="1"/>
  <c r="G753" i="1"/>
  <c r="H753" i="1" s="1"/>
  <c r="G752" i="1"/>
  <c r="H752" i="1" s="1"/>
  <c r="G751" i="1"/>
  <c r="H751" i="1" s="1"/>
  <c r="G750" i="1"/>
  <c r="H750" i="1" s="1"/>
  <c r="G749" i="1"/>
  <c r="H749" i="1" s="1"/>
  <c r="G748" i="1"/>
  <c r="H748" i="1" s="1"/>
  <c r="G747" i="1"/>
  <c r="H747" i="1" s="1"/>
  <c r="G746" i="1"/>
  <c r="H746" i="1" s="1"/>
  <c r="G745" i="1"/>
  <c r="H745" i="1" s="1"/>
  <c r="G744" i="1"/>
  <c r="H744" i="1" s="1"/>
  <c r="G743" i="1"/>
  <c r="H743" i="1" s="1"/>
  <c r="G742" i="1"/>
  <c r="H742" i="1" s="1"/>
  <c r="G741" i="1"/>
  <c r="H741" i="1" s="1"/>
  <c r="G740" i="1"/>
  <c r="H740" i="1" s="1"/>
  <c r="G739" i="1"/>
  <c r="H739" i="1" s="1"/>
  <c r="G738" i="1"/>
  <c r="H738" i="1" s="1"/>
  <c r="G737" i="1"/>
  <c r="H737" i="1" s="1"/>
  <c r="G736" i="1"/>
  <c r="H736" i="1" s="1"/>
  <c r="G735" i="1"/>
  <c r="H735" i="1" s="1"/>
  <c r="G734" i="1"/>
  <c r="H734" i="1" s="1"/>
  <c r="G733" i="1"/>
  <c r="H733" i="1" s="1"/>
  <c r="G732" i="1"/>
  <c r="H732" i="1" s="1"/>
  <c r="G731" i="1"/>
  <c r="H731" i="1" s="1"/>
  <c r="G730" i="1"/>
  <c r="H730" i="1" s="1"/>
  <c r="G729" i="1"/>
  <c r="H729" i="1" s="1"/>
  <c r="G728" i="1"/>
  <c r="H728" i="1" s="1"/>
  <c r="G727" i="1"/>
  <c r="H727" i="1" s="1"/>
  <c r="G726" i="1"/>
  <c r="H726" i="1" s="1"/>
  <c r="G725" i="1"/>
  <c r="H725" i="1" s="1"/>
  <c r="G724" i="1"/>
  <c r="H724" i="1" s="1"/>
  <c r="G723" i="1"/>
  <c r="H723" i="1" s="1"/>
  <c r="G722" i="1"/>
  <c r="H722" i="1" s="1"/>
  <c r="G721" i="1"/>
  <c r="H721" i="1" s="1"/>
  <c r="G720" i="1"/>
  <c r="H720" i="1" s="1"/>
  <c r="G719" i="1"/>
  <c r="H719" i="1" s="1"/>
  <c r="G718" i="1"/>
  <c r="H718" i="1" s="1"/>
  <c r="G717" i="1"/>
  <c r="H717" i="1" s="1"/>
  <c r="G716" i="1"/>
  <c r="H716" i="1" s="1"/>
  <c r="G715" i="1"/>
  <c r="H715" i="1" s="1"/>
  <c r="G714" i="1"/>
  <c r="H714" i="1" s="1"/>
  <c r="G713" i="1"/>
  <c r="H713" i="1" s="1"/>
  <c r="G712" i="1"/>
  <c r="H712" i="1" s="1"/>
  <c r="G711" i="1"/>
  <c r="H711" i="1" s="1"/>
  <c r="G710" i="1"/>
  <c r="H710" i="1" s="1"/>
  <c r="G709" i="1"/>
  <c r="H709" i="1" s="1"/>
  <c r="G708" i="1"/>
  <c r="H708" i="1" s="1"/>
  <c r="G707" i="1"/>
  <c r="H707" i="1" s="1"/>
  <c r="G706" i="1"/>
  <c r="H706" i="1" s="1"/>
  <c r="G705" i="1"/>
  <c r="H705" i="1" s="1"/>
  <c r="G704" i="1"/>
  <c r="H704" i="1" s="1"/>
  <c r="G703" i="1"/>
  <c r="H703" i="1" s="1"/>
  <c r="G702" i="1"/>
  <c r="H702" i="1" s="1"/>
  <c r="G701" i="1"/>
  <c r="H701" i="1" s="1"/>
  <c r="G700" i="1"/>
  <c r="H700" i="1" s="1"/>
  <c r="G699" i="1"/>
  <c r="H699" i="1" s="1"/>
  <c r="G698" i="1"/>
  <c r="H698" i="1" s="1"/>
  <c r="G697" i="1"/>
  <c r="H697" i="1" s="1"/>
  <c r="G696" i="1"/>
  <c r="H696" i="1" s="1"/>
  <c r="G695" i="1"/>
  <c r="H695" i="1" s="1"/>
  <c r="G694" i="1"/>
  <c r="H694" i="1" s="1"/>
  <c r="G693" i="1"/>
  <c r="H693" i="1" s="1"/>
  <c r="G692" i="1"/>
  <c r="H692" i="1" s="1"/>
  <c r="G691" i="1"/>
  <c r="H691" i="1" s="1"/>
  <c r="G690" i="1"/>
  <c r="H690" i="1" s="1"/>
  <c r="G689" i="1"/>
  <c r="H689" i="1" s="1"/>
  <c r="G688" i="1"/>
  <c r="H688" i="1" s="1"/>
  <c r="G687" i="1"/>
  <c r="H687" i="1" s="1"/>
  <c r="G686" i="1"/>
  <c r="H686" i="1" s="1"/>
  <c r="G685" i="1"/>
  <c r="H685" i="1" s="1"/>
  <c r="G684" i="1"/>
  <c r="H684" i="1" s="1"/>
  <c r="G683" i="1"/>
  <c r="H683" i="1" s="1"/>
  <c r="G682" i="1"/>
  <c r="H682" i="1" s="1"/>
  <c r="G681" i="1"/>
  <c r="H681" i="1" s="1"/>
  <c r="G680" i="1"/>
  <c r="H680" i="1" s="1"/>
  <c r="G679" i="1"/>
  <c r="H679" i="1" s="1"/>
  <c r="G678" i="1"/>
  <c r="H678" i="1" s="1"/>
  <c r="G677" i="1"/>
  <c r="H677" i="1" s="1"/>
  <c r="G676" i="1"/>
  <c r="H676" i="1" s="1"/>
  <c r="G675" i="1"/>
  <c r="H675" i="1" s="1"/>
  <c r="G674" i="1"/>
  <c r="H674" i="1" s="1"/>
  <c r="G673" i="1"/>
  <c r="H673" i="1" s="1"/>
  <c r="G672" i="1"/>
  <c r="H672" i="1" s="1"/>
  <c r="G671" i="1"/>
  <c r="H671" i="1" s="1"/>
  <c r="G670" i="1"/>
  <c r="H670" i="1" s="1"/>
  <c r="G669" i="1"/>
  <c r="H669" i="1" s="1"/>
  <c r="G668" i="1"/>
  <c r="H668" i="1" s="1"/>
  <c r="G667" i="1"/>
  <c r="H667" i="1" s="1"/>
  <c r="G666" i="1"/>
  <c r="H666" i="1" s="1"/>
  <c r="G665" i="1"/>
  <c r="H665" i="1" s="1"/>
  <c r="G664" i="1"/>
  <c r="H664" i="1" s="1"/>
  <c r="G663" i="1"/>
  <c r="H663" i="1" s="1"/>
  <c r="G662" i="1"/>
  <c r="H662" i="1" s="1"/>
  <c r="G661" i="1"/>
  <c r="H661" i="1" s="1"/>
  <c r="G660" i="1"/>
  <c r="H660" i="1" s="1"/>
  <c r="G659" i="1"/>
  <c r="H659" i="1" s="1"/>
  <c r="G658" i="1"/>
  <c r="H658" i="1" s="1"/>
  <c r="G657" i="1"/>
  <c r="H657" i="1" s="1"/>
  <c r="G656" i="1"/>
  <c r="H656" i="1" s="1"/>
  <c r="G655" i="1"/>
  <c r="H655" i="1" s="1"/>
  <c r="G654" i="1"/>
  <c r="H654" i="1" s="1"/>
  <c r="G653" i="1"/>
  <c r="H653" i="1" s="1"/>
  <c r="G652" i="1"/>
  <c r="H652" i="1" s="1"/>
  <c r="G651" i="1"/>
  <c r="H651" i="1" s="1"/>
  <c r="G650" i="1"/>
  <c r="H650" i="1" s="1"/>
  <c r="G649" i="1"/>
  <c r="H649" i="1" s="1"/>
  <c r="G648" i="1"/>
  <c r="H648" i="1" s="1"/>
  <c r="G647" i="1"/>
  <c r="H647" i="1" s="1"/>
  <c r="G646" i="1"/>
  <c r="H646" i="1" s="1"/>
  <c r="G645" i="1"/>
  <c r="H645" i="1" s="1"/>
  <c r="G644" i="1"/>
  <c r="H644" i="1" s="1"/>
  <c r="G643" i="1"/>
  <c r="H643" i="1" s="1"/>
  <c r="G642" i="1"/>
  <c r="H642" i="1" s="1"/>
  <c r="G641" i="1"/>
  <c r="H641" i="1" s="1"/>
  <c r="G640" i="1"/>
  <c r="H640" i="1" s="1"/>
  <c r="G639" i="1"/>
  <c r="H639" i="1" s="1"/>
  <c r="G638" i="1"/>
  <c r="H638" i="1" s="1"/>
  <c r="G637" i="1"/>
  <c r="H637" i="1" s="1"/>
  <c r="G636" i="1"/>
  <c r="H636" i="1" s="1"/>
  <c r="G635" i="1"/>
  <c r="H635" i="1" s="1"/>
  <c r="G634" i="1"/>
  <c r="H634" i="1" s="1"/>
  <c r="G633" i="1"/>
  <c r="H633" i="1" s="1"/>
  <c r="G632" i="1"/>
  <c r="H632" i="1" s="1"/>
  <c r="G631" i="1"/>
  <c r="H631" i="1" s="1"/>
  <c r="G630" i="1"/>
  <c r="H630" i="1" s="1"/>
  <c r="G629" i="1"/>
  <c r="H629" i="1" s="1"/>
  <c r="G628" i="1"/>
  <c r="H628" i="1" s="1"/>
  <c r="G627" i="1"/>
  <c r="H627" i="1" s="1"/>
  <c r="G626" i="1"/>
  <c r="H626" i="1" s="1"/>
  <c r="G625" i="1"/>
  <c r="H625" i="1" s="1"/>
  <c r="G624" i="1"/>
  <c r="H624" i="1" s="1"/>
  <c r="G623" i="1"/>
  <c r="H623" i="1" s="1"/>
  <c r="G622" i="1"/>
  <c r="H622" i="1" s="1"/>
  <c r="G621" i="1"/>
  <c r="H621" i="1" s="1"/>
  <c r="G620" i="1"/>
  <c r="H620" i="1" s="1"/>
  <c r="G619" i="1"/>
  <c r="H619" i="1" s="1"/>
  <c r="G618" i="1"/>
  <c r="H618" i="1" s="1"/>
  <c r="G617" i="1"/>
  <c r="H617" i="1" s="1"/>
  <c r="G616" i="1"/>
  <c r="H616" i="1" s="1"/>
  <c r="G615" i="1"/>
  <c r="H615" i="1" s="1"/>
  <c r="G614" i="1"/>
  <c r="H614" i="1" s="1"/>
  <c r="G613" i="1"/>
  <c r="H613" i="1" s="1"/>
  <c r="G612" i="1"/>
  <c r="H612" i="1" s="1"/>
  <c r="G611" i="1"/>
  <c r="H611" i="1" s="1"/>
  <c r="G610" i="1"/>
  <c r="H610" i="1" s="1"/>
  <c r="G609" i="1"/>
  <c r="H609" i="1" s="1"/>
  <c r="G608" i="1"/>
  <c r="H608" i="1" s="1"/>
  <c r="G607" i="1"/>
  <c r="H607" i="1" s="1"/>
  <c r="G606" i="1"/>
  <c r="H606" i="1" s="1"/>
  <c r="G605" i="1"/>
  <c r="H605" i="1" s="1"/>
  <c r="G604" i="1"/>
  <c r="H604" i="1" s="1"/>
  <c r="G603" i="1"/>
  <c r="H603" i="1" s="1"/>
  <c r="G602" i="1"/>
  <c r="H602" i="1" s="1"/>
  <c r="G601" i="1"/>
  <c r="H601" i="1" s="1"/>
  <c r="G600" i="1"/>
  <c r="H600" i="1" s="1"/>
  <c r="G599" i="1"/>
  <c r="H599" i="1" s="1"/>
  <c r="G598" i="1"/>
  <c r="H598" i="1" s="1"/>
  <c r="G597" i="1"/>
  <c r="G596" i="1"/>
  <c r="G595" i="1"/>
  <c r="H595" i="1" s="1"/>
  <c r="G594" i="1"/>
  <c r="H594" i="1" s="1"/>
  <c r="G593" i="1"/>
  <c r="H593" i="1" s="1"/>
  <c r="G592" i="1"/>
  <c r="H592" i="1" s="1"/>
  <c r="G591" i="1"/>
  <c r="H591" i="1" s="1"/>
  <c r="G590" i="1"/>
  <c r="H590" i="1" s="1"/>
  <c r="G589" i="1"/>
  <c r="H589" i="1" s="1"/>
  <c r="G588" i="1"/>
  <c r="H588" i="1" s="1"/>
  <c r="G587" i="1"/>
  <c r="H587" i="1" s="1"/>
  <c r="G586" i="1"/>
  <c r="H586" i="1" s="1"/>
  <c r="G585" i="1"/>
  <c r="H585" i="1" s="1"/>
  <c r="G584" i="1"/>
  <c r="H584" i="1" s="1"/>
  <c r="G583" i="1"/>
  <c r="H583" i="1" s="1"/>
  <c r="G582" i="1"/>
  <c r="H582" i="1" s="1"/>
  <c r="G581" i="1"/>
  <c r="H581" i="1" s="1"/>
  <c r="G580" i="1"/>
  <c r="H580" i="1" s="1"/>
  <c r="G579" i="1"/>
  <c r="H579" i="1" s="1"/>
  <c r="G578" i="1"/>
  <c r="H578" i="1" s="1"/>
  <c r="G577" i="1"/>
  <c r="H577" i="1" s="1"/>
  <c r="G576" i="1"/>
  <c r="H576" i="1" s="1"/>
  <c r="G575" i="1"/>
  <c r="H575" i="1" s="1"/>
  <c r="G574" i="1"/>
  <c r="H574" i="1" s="1"/>
  <c r="G573" i="1"/>
  <c r="H573" i="1" s="1"/>
  <c r="G572" i="1"/>
  <c r="H572" i="1" s="1"/>
  <c r="G571" i="1"/>
  <c r="H571" i="1" s="1"/>
  <c r="G570" i="1"/>
  <c r="H570" i="1" s="1"/>
  <c r="G569" i="1"/>
  <c r="H569" i="1" s="1"/>
  <c r="G568" i="1"/>
  <c r="H568" i="1" s="1"/>
  <c r="G567" i="1"/>
  <c r="H567" i="1" s="1"/>
  <c r="G566" i="1"/>
  <c r="H566" i="1" s="1"/>
  <c r="G565" i="1"/>
  <c r="H565" i="1" s="1"/>
  <c r="G564" i="1"/>
  <c r="H564" i="1" s="1"/>
  <c r="G563" i="1"/>
  <c r="H563" i="1" s="1"/>
  <c r="G562" i="1"/>
  <c r="H562" i="1" s="1"/>
  <c r="G561" i="1"/>
  <c r="H561" i="1" s="1"/>
  <c r="G560" i="1"/>
  <c r="H560" i="1" s="1"/>
  <c r="G559" i="1"/>
  <c r="H559" i="1" s="1"/>
  <c r="G558" i="1"/>
  <c r="H558" i="1" s="1"/>
  <c r="G557" i="1"/>
  <c r="H557" i="1" s="1"/>
  <c r="G556" i="1"/>
  <c r="H556" i="1" s="1"/>
  <c r="G555" i="1"/>
  <c r="H555" i="1" s="1"/>
  <c r="G554" i="1"/>
  <c r="H554" i="1" s="1"/>
  <c r="G553" i="1"/>
  <c r="H553" i="1" s="1"/>
  <c r="G552" i="1"/>
  <c r="H552" i="1" s="1"/>
  <c r="G551" i="1"/>
  <c r="H551" i="1" s="1"/>
  <c r="G550" i="1"/>
  <c r="H550" i="1" s="1"/>
  <c r="G549" i="1"/>
  <c r="H549" i="1" s="1"/>
  <c r="G548" i="1"/>
  <c r="H548" i="1" s="1"/>
  <c r="G547" i="1"/>
  <c r="H547" i="1" s="1"/>
  <c r="G546" i="1"/>
  <c r="H546" i="1" s="1"/>
  <c r="G545" i="1"/>
  <c r="H545" i="1" s="1"/>
  <c r="G544" i="1"/>
  <c r="H544" i="1" s="1"/>
  <c r="G543" i="1"/>
  <c r="H543" i="1" s="1"/>
  <c r="G542" i="1"/>
  <c r="H542" i="1" s="1"/>
  <c r="G541" i="1"/>
  <c r="H541" i="1" s="1"/>
  <c r="G540" i="1"/>
  <c r="H540" i="1" s="1"/>
  <c r="G539" i="1"/>
  <c r="H539" i="1" s="1"/>
  <c r="G538" i="1"/>
  <c r="H538" i="1" s="1"/>
  <c r="G537" i="1"/>
  <c r="H537" i="1" s="1"/>
  <c r="G536" i="1"/>
  <c r="H536" i="1" s="1"/>
  <c r="G535" i="1"/>
  <c r="H535" i="1" s="1"/>
  <c r="G534" i="1"/>
  <c r="H534" i="1" s="1"/>
  <c r="G533" i="1"/>
  <c r="H533" i="1" s="1"/>
  <c r="G532" i="1"/>
  <c r="H532" i="1" s="1"/>
  <c r="G531" i="1"/>
  <c r="H531" i="1" s="1"/>
  <c r="G530" i="1"/>
  <c r="H530" i="1" s="1"/>
  <c r="G529" i="1"/>
  <c r="H529" i="1" s="1"/>
  <c r="G528" i="1"/>
  <c r="H528" i="1" s="1"/>
  <c r="G527" i="1"/>
  <c r="H527" i="1" s="1"/>
  <c r="G526" i="1"/>
  <c r="H526" i="1" s="1"/>
  <c r="G525" i="1"/>
  <c r="H525" i="1" s="1"/>
  <c r="G524" i="1"/>
  <c r="H524" i="1" s="1"/>
  <c r="G523" i="1"/>
  <c r="H523" i="1" s="1"/>
  <c r="G522" i="1"/>
  <c r="H522" i="1" s="1"/>
  <c r="G521" i="1"/>
  <c r="H521" i="1" s="1"/>
  <c r="G520" i="1"/>
  <c r="H520" i="1" s="1"/>
  <c r="G519" i="1"/>
  <c r="H519" i="1" s="1"/>
  <c r="G518" i="1"/>
  <c r="H518" i="1" s="1"/>
  <c r="G517" i="1"/>
  <c r="H517" i="1" s="1"/>
  <c r="G516" i="1"/>
  <c r="H516" i="1" s="1"/>
  <c r="G515" i="1"/>
  <c r="H515" i="1" s="1"/>
  <c r="G514" i="1"/>
  <c r="H514" i="1" s="1"/>
  <c r="G513" i="1"/>
  <c r="H513" i="1" s="1"/>
  <c r="G512" i="1"/>
  <c r="H512" i="1" s="1"/>
  <c r="G511" i="1"/>
  <c r="H511" i="1" s="1"/>
  <c r="G510" i="1"/>
  <c r="H510" i="1" s="1"/>
  <c r="G509" i="1"/>
  <c r="H509" i="1" s="1"/>
  <c r="G508" i="1"/>
  <c r="H508" i="1" s="1"/>
  <c r="G507" i="1"/>
  <c r="H507" i="1" s="1"/>
  <c r="G506" i="1"/>
  <c r="H506" i="1" s="1"/>
  <c r="G505" i="1"/>
  <c r="H505" i="1" s="1"/>
  <c r="G504" i="1"/>
  <c r="H504" i="1" s="1"/>
  <c r="G503" i="1"/>
  <c r="H503" i="1" s="1"/>
  <c r="G502" i="1"/>
  <c r="H502" i="1" s="1"/>
  <c r="G501" i="1"/>
  <c r="H501" i="1" s="1"/>
  <c r="G500" i="1"/>
  <c r="H500" i="1" s="1"/>
  <c r="G499" i="1"/>
  <c r="H499" i="1" s="1"/>
  <c r="G498" i="1"/>
  <c r="H498" i="1" s="1"/>
  <c r="G497" i="1"/>
  <c r="H497" i="1" s="1"/>
  <c r="G496" i="1"/>
  <c r="H496" i="1" s="1"/>
  <c r="G495" i="1"/>
  <c r="H495" i="1" s="1"/>
  <c r="G494" i="1"/>
  <c r="H494" i="1" s="1"/>
  <c r="G493" i="1"/>
  <c r="H493" i="1" s="1"/>
  <c r="G492" i="1"/>
  <c r="H492" i="1" s="1"/>
  <c r="G491" i="1"/>
  <c r="H491" i="1" s="1"/>
  <c r="G490" i="1"/>
  <c r="H490" i="1" s="1"/>
  <c r="G489" i="1"/>
  <c r="H489" i="1" s="1"/>
  <c r="G488" i="1"/>
  <c r="H488" i="1" s="1"/>
  <c r="G487" i="1"/>
  <c r="H487" i="1" s="1"/>
  <c r="G486" i="1"/>
  <c r="H486" i="1" s="1"/>
  <c r="G485" i="1"/>
  <c r="H485" i="1" s="1"/>
  <c r="G484" i="1"/>
  <c r="H484" i="1" s="1"/>
  <c r="G483" i="1"/>
  <c r="H483" i="1" s="1"/>
  <c r="G482" i="1"/>
  <c r="H482" i="1" s="1"/>
  <c r="G481" i="1"/>
  <c r="H481" i="1" s="1"/>
  <c r="G480" i="1"/>
  <c r="H480" i="1" s="1"/>
  <c r="G479" i="1"/>
  <c r="H479" i="1" s="1"/>
  <c r="G478" i="1"/>
  <c r="H478" i="1" s="1"/>
  <c r="G477" i="1"/>
  <c r="H477" i="1" s="1"/>
  <c r="G476" i="1"/>
  <c r="H476" i="1" s="1"/>
  <c r="G475" i="1"/>
  <c r="H475" i="1" s="1"/>
  <c r="G474" i="1"/>
  <c r="H474" i="1" s="1"/>
  <c r="G473" i="1"/>
  <c r="H473" i="1" s="1"/>
  <c r="G472" i="1"/>
  <c r="H472" i="1" s="1"/>
  <c r="G471" i="1"/>
  <c r="H471" i="1" s="1"/>
  <c r="G470" i="1"/>
  <c r="H470" i="1" s="1"/>
  <c r="G469" i="1"/>
  <c r="H469" i="1" s="1"/>
  <c r="G468" i="1"/>
  <c r="H468" i="1" s="1"/>
  <c r="G467" i="1"/>
  <c r="H467" i="1" s="1"/>
  <c r="G466" i="1"/>
  <c r="H466" i="1" s="1"/>
  <c r="G465" i="1"/>
  <c r="H465" i="1" s="1"/>
  <c r="G464" i="1"/>
  <c r="H464" i="1" s="1"/>
  <c r="G463" i="1"/>
  <c r="H463" i="1" s="1"/>
  <c r="G462" i="1"/>
  <c r="H462" i="1" s="1"/>
  <c r="G461" i="1"/>
  <c r="H461" i="1" s="1"/>
  <c r="G460" i="1"/>
  <c r="H460" i="1" s="1"/>
  <c r="G459" i="1"/>
  <c r="H459" i="1" s="1"/>
  <c r="G458" i="1"/>
  <c r="H458" i="1" s="1"/>
  <c r="G457" i="1"/>
  <c r="H457" i="1" s="1"/>
  <c r="G456" i="1"/>
  <c r="H456" i="1" s="1"/>
  <c r="G455" i="1"/>
  <c r="H455" i="1" s="1"/>
  <c r="G454" i="1"/>
  <c r="H454" i="1" s="1"/>
  <c r="G453" i="1"/>
  <c r="H453" i="1" s="1"/>
  <c r="G452" i="1"/>
  <c r="H452" i="1" s="1"/>
  <c r="G451" i="1"/>
  <c r="H451" i="1" s="1"/>
  <c r="G450" i="1"/>
  <c r="H450" i="1" s="1"/>
  <c r="G449" i="1"/>
  <c r="H449" i="1" s="1"/>
  <c r="G448" i="1"/>
  <c r="H448" i="1" s="1"/>
  <c r="G447" i="1"/>
  <c r="H447" i="1" s="1"/>
  <c r="G446" i="1"/>
  <c r="H446" i="1" s="1"/>
  <c r="G445" i="1"/>
  <c r="H445" i="1" s="1"/>
  <c r="G444" i="1"/>
  <c r="H444" i="1" s="1"/>
  <c r="G443" i="1"/>
  <c r="H443" i="1" s="1"/>
  <c r="G442" i="1"/>
  <c r="H442" i="1" s="1"/>
  <c r="G441" i="1"/>
  <c r="H441" i="1" s="1"/>
  <c r="G440" i="1"/>
  <c r="H440" i="1" s="1"/>
  <c r="G439" i="1"/>
  <c r="H439" i="1" s="1"/>
  <c r="G438" i="1"/>
  <c r="H438" i="1" s="1"/>
  <c r="G437" i="1"/>
  <c r="H437" i="1" s="1"/>
  <c r="G436" i="1"/>
  <c r="H436" i="1" s="1"/>
  <c r="G435" i="1"/>
  <c r="H435" i="1" s="1"/>
  <c r="G434" i="1"/>
  <c r="H434" i="1" s="1"/>
  <c r="G433" i="1"/>
  <c r="H433" i="1" s="1"/>
  <c r="G432" i="1"/>
  <c r="H432" i="1" s="1"/>
  <c r="G431" i="1"/>
  <c r="H431" i="1" s="1"/>
  <c r="G430" i="1"/>
  <c r="H430" i="1" s="1"/>
  <c r="G429" i="1"/>
  <c r="H429" i="1" s="1"/>
  <c r="G428" i="1"/>
  <c r="H428" i="1" s="1"/>
  <c r="G427" i="1"/>
  <c r="H427" i="1" s="1"/>
  <c r="G426" i="1"/>
  <c r="H426" i="1" s="1"/>
  <c r="G425" i="1"/>
  <c r="H425" i="1" s="1"/>
  <c r="G424" i="1"/>
  <c r="H424" i="1" s="1"/>
  <c r="G423" i="1"/>
  <c r="H423" i="1" s="1"/>
  <c r="G422" i="1"/>
  <c r="H422" i="1" s="1"/>
  <c r="G421" i="1"/>
  <c r="H421" i="1" s="1"/>
  <c r="G420" i="1"/>
  <c r="H420" i="1" s="1"/>
  <c r="G419" i="1"/>
  <c r="H419" i="1" s="1"/>
  <c r="G418" i="1"/>
  <c r="H418" i="1" s="1"/>
  <c r="G417" i="1"/>
  <c r="H417" i="1" s="1"/>
  <c r="G416" i="1"/>
  <c r="H416" i="1" s="1"/>
  <c r="G415" i="1"/>
  <c r="H415" i="1" s="1"/>
  <c r="G414" i="1"/>
  <c r="H414" i="1" s="1"/>
  <c r="G413" i="1"/>
  <c r="H413" i="1" s="1"/>
  <c r="G412" i="1"/>
  <c r="H412" i="1" s="1"/>
  <c r="G411" i="1"/>
  <c r="H411" i="1" s="1"/>
  <c r="G410" i="1"/>
  <c r="H410" i="1" s="1"/>
  <c r="G409" i="1"/>
  <c r="H409" i="1" s="1"/>
  <c r="G408" i="1"/>
  <c r="H408" i="1" s="1"/>
  <c r="G407" i="1"/>
  <c r="H407" i="1" s="1"/>
  <c r="G406" i="1"/>
  <c r="H406" i="1" s="1"/>
  <c r="G405" i="1"/>
  <c r="H405" i="1" s="1"/>
  <c r="G404" i="1"/>
  <c r="H404" i="1" s="1"/>
  <c r="G403" i="1"/>
  <c r="H403" i="1" s="1"/>
  <c r="G402" i="1"/>
  <c r="H402" i="1" s="1"/>
  <c r="G401" i="1"/>
  <c r="H401" i="1" s="1"/>
  <c r="G400" i="1"/>
  <c r="H400" i="1" s="1"/>
  <c r="G399" i="1"/>
  <c r="H399" i="1" s="1"/>
  <c r="G398" i="1"/>
  <c r="H398" i="1" s="1"/>
  <c r="G397" i="1"/>
  <c r="H397" i="1" s="1"/>
  <c r="G396" i="1"/>
  <c r="H396" i="1" s="1"/>
  <c r="G395" i="1"/>
  <c r="H395" i="1" s="1"/>
  <c r="G394" i="1"/>
  <c r="H394" i="1" s="1"/>
  <c r="G393" i="1"/>
  <c r="H393" i="1" s="1"/>
  <c r="G392" i="1"/>
  <c r="H392" i="1" s="1"/>
  <c r="G391" i="1"/>
  <c r="H391" i="1" s="1"/>
  <c r="G390" i="1"/>
  <c r="H390" i="1" s="1"/>
  <c r="G389" i="1"/>
  <c r="H389" i="1" s="1"/>
  <c r="G388" i="1"/>
  <c r="H388" i="1" s="1"/>
  <c r="G387" i="1"/>
  <c r="H387" i="1" s="1"/>
  <c r="G386" i="1"/>
  <c r="H386" i="1" s="1"/>
  <c r="G385" i="1"/>
  <c r="H385" i="1" s="1"/>
  <c r="G384" i="1"/>
  <c r="H384" i="1" s="1"/>
  <c r="G383" i="1"/>
  <c r="H383" i="1" s="1"/>
  <c r="G382" i="1"/>
  <c r="H382" i="1" s="1"/>
  <c r="G381" i="1"/>
  <c r="H381" i="1" s="1"/>
  <c r="G380" i="1"/>
  <c r="H380" i="1" s="1"/>
  <c r="G379" i="1"/>
  <c r="H379" i="1" s="1"/>
  <c r="G378" i="1"/>
  <c r="H378" i="1" s="1"/>
  <c r="G377" i="1"/>
  <c r="H377" i="1" s="1"/>
  <c r="G376" i="1"/>
  <c r="H376" i="1" s="1"/>
  <c r="G375" i="1"/>
  <c r="H375" i="1" s="1"/>
  <c r="G374" i="1"/>
  <c r="H374" i="1" s="1"/>
  <c r="G373" i="1"/>
  <c r="H373" i="1" s="1"/>
  <c r="G372" i="1"/>
  <c r="H372" i="1" s="1"/>
  <c r="G371" i="1"/>
  <c r="H371" i="1" s="1"/>
  <c r="G370" i="1"/>
  <c r="H370" i="1" s="1"/>
  <c r="G369" i="1"/>
  <c r="H369" i="1" s="1"/>
  <c r="G368" i="1"/>
  <c r="H368" i="1" s="1"/>
  <c r="G367" i="1"/>
  <c r="H367" i="1" s="1"/>
  <c r="G366" i="1"/>
  <c r="H366" i="1" s="1"/>
  <c r="G365" i="1"/>
  <c r="H365" i="1" s="1"/>
  <c r="G364" i="1"/>
  <c r="H364" i="1" s="1"/>
  <c r="G363" i="1"/>
  <c r="H363" i="1" s="1"/>
  <c r="G362" i="1"/>
  <c r="H362" i="1" s="1"/>
  <c r="G361" i="1"/>
  <c r="H361" i="1" s="1"/>
  <c r="G360" i="1"/>
  <c r="H360" i="1" s="1"/>
  <c r="G359" i="1"/>
  <c r="H359" i="1" s="1"/>
  <c r="G358" i="1"/>
  <c r="H358" i="1" s="1"/>
  <c r="G357" i="1"/>
  <c r="H357" i="1" s="1"/>
  <c r="G356" i="1"/>
  <c r="H356" i="1" s="1"/>
  <c r="G355" i="1"/>
  <c r="H355" i="1" s="1"/>
  <c r="G354" i="1"/>
  <c r="H354" i="1" s="1"/>
  <c r="G353" i="1"/>
  <c r="H353" i="1" s="1"/>
  <c r="G352" i="1"/>
  <c r="H352" i="1" s="1"/>
  <c r="G351" i="1"/>
  <c r="H351" i="1" s="1"/>
  <c r="G350" i="1"/>
  <c r="H350" i="1" s="1"/>
  <c r="G349" i="1"/>
  <c r="H349" i="1" s="1"/>
  <c r="G348" i="1"/>
  <c r="H348" i="1" s="1"/>
  <c r="G347" i="1"/>
  <c r="H347" i="1" s="1"/>
  <c r="G346" i="1"/>
  <c r="H346" i="1" s="1"/>
  <c r="G345" i="1"/>
  <c r="H345" i="1" s="1"/>
  <c r="G344" i="1"/>
  <c r="H344" i="1" s="1"/>
  <c r="G343" i="1"/>
  <c r="H343" i="1" s="1"/>
  <c r="G342" i="1"/>
  <c r="H342" i="1" s="1"/>
  <c r="G341" i="1"/>
  <c r="H341" i="1" s="1"/>
  <c r="G340" i="1"/>
  <c r="H340" i="1" s="1"/>
  <c r="G339" i="1"/>
  <c r="H339" i="1" s="1"/>
  <c r="G338" i="1"/>
  <c r="H338" i="1" s="1"/>
  <c r="G337" i="1"/>
  <c r="H337" i="1" s="1"/>
  <c r="G336" i="1"/>
  <c r="H336" i="1" s="1"/>
  <c r="G335" i="1"/>
  <c r="H335" i="1" s="1"/>
  <c r="G334" i="1"/>
  <c r="H334" i="1" s="1"/>
  <c r="G333" i="1"/>
  <c r="H333" i="1" s="1"/>
  <c r="G332" i="1"/>
  <c r="H332" i="1" s="1"/>
  <c r="G331" i="1"/>
  <c r="H331" i="1" s="1"/>
  <c r="G330" i="1"/>
  <c r="H330" i="1" s="1"/>
  <c r="G329" i="1"/>
  <c r="H329" i="1" s="1"/>
  <c r="G328" i="1"/>
  <c r="H328" i="1" s="1"/>
  <c r="G327" i="1"/>
  <c r="H327" i="1" s="1"/>
  <c r="G326" i="1"/>
  <c r="H326" i="1" s="1"/>
  <c r="G325" i="1"/>
  <c r="H325" i="1" s="1"/>
  <c r="G324" i="1"/>
  <c r="H324" i="1" s="1"/>
  <c r="G323" i="1"/>
  <c r="H323" i="1" s="1"/>
  <c r="G322" i="1"/>
  <c r="H322" i="1" s="1"/>
  <c r="G321" i="1"/>
  <c r="H321" i="1" s="1"/>
  <c r="G320" i="1"/>
  <c r="H320" i="1" s="1"/>
  <c r="G319" i="1"/>
  <c r="H319" i="1" s="1"/>
  <c r="G318" i="1"/>
  <c r="H318" i="1" s="1"/>
  <c r="G317" i="1"/>
  <c r="H317" i="1" s="1"/>
  <c r="G316" i="1"/>
  <c r="H316" i="1" s="1"/>
  <c r="G315" i="1"/>
  <c r="H315" i="1" s="1"/>
  <c r="G314" i="1"/>
  <c r="H314" i="1" s="1"/>
  <c r="G313" i="1"/>
  <c r="H313" i="1" s="1"/>
  <c r="G312" i="1"/>
  <c r="H312" i="1" s="1"/>
  <c r="G311" i="1"/>
  <c r="H311" i="1" s="1"/>
  <c r="G310" i="1"/>
  <c r="H310" i="1" s="1"/>
  <c r="G309" i="1"/>
  <c r="H309" i="1" s="1"/>
  <c r="G308" i="1"/>
  <c r="H308" i="1" s="1"/>
  <c r="G307" i="1"/>
  <c r="H307" i="1" s="1"/>
  <c r="G306" i="1"/>
  <c r="H306" i="1" s="1"/>
  <c r="G305" i="1"/>
  <c r="H305" i="1" s="1"/>
  <c r="G304" i="1"/>
  <c r="H304" i="1" s="1"/>
  <c r="G303" i="1"/>
  <c r="H303" i="1" s="1"/>
  <c r="G302" i="1"/>
  <c r="H302" i="1" s="1"/>
  <c r="G301" i="1"/>
  <c r="H301" i="1" s="1"/>
  <c r="G300" i="1"/>
  <c r="H300" i="1" s="1"/>
  <c r="G299" i="1"/>
  <c r="H299" i="1" s="1"/>
  <c r="G298" i="1"/>
  <c r="H298" i="1" s="1"/>
  <c r="G297" i="1"/>
  <c r="H297" i="1" s="1"/>
  <c r="G296" i="1"/>
  <c r="H296" i="1" s="1"/>
  <c r="G295" i="1"/>
  <c r="H295" i="1" s="1"/>
  <c r="G294" i="1"/>
  <c r="H294" i="1" s="1"/>
  <c r="G293" i="1"/>
  <c r="H293" i="1" s="1"/>
  <c r="G292" i="1"/>
  <c r="H292" i="1" s="1"/>
  <c r="G291" i="1"/>
  <c r="H291" i="1" s="1"/>
  <c r="G290" i="1"/>
  <c r="H290" i="1" s="1"/>
  <c r="G289" i="1"/>
  <c r="H289" i="1" s="1"/>
  <c r="G288" i="1"/>
  <c r="H288" i="1" s="1"/>
  <c r="G287" i="1"/>
  <c r="H287" i="1" s="1"/>
  <c r="G286" i="1"/>
  <c r="H286" i="1" s="1"/>
  <c r="G285" i="1"/>
  <c r="H285" i="1" s="1"/>
  <c r="G284" i="1"/>
  <c r="H284" i="1" s="1"/>
  <c r="G283" i="1"/>
  <c r="H283" i="1" s="1"/>
  <c r="G282" i="1"/>
  <c r="H282" i="1" s="1"/>
  <c r="G281" i="1"/>
  <c r="H281" i="1" s="1"/>
  <c r="G280" i="1"/>
  <c r="H280" i="1" s="1"/>
  <c r="G279" i="1"/>
  <c r="H279" i="1" s="1"/>
  <c r="G278" i="1"/>
  <c r="H278" i="1" s="1"/>
  <c r="G277" i="1"/>
  <c r="G276" i="1"/>
  <c r="H276" i="1" s="1"/>
  <c r="G275" i="1"/>
  <c r="H275" i="1" s="1"/>
  <c r="G274" i="1"/>
  <c r="H274" i="1" s="1"/>
  <c r="G273" i="1"/>
  <c r="H273" i="1" s="1"/>
  <c r="G272" i="1"/>
  <c r="H272" i="1" s="1"/>
  <c r="G271" i="1"/>
  <c r="H271" i="1" s="1"/>
  <c r="G270" i="1"/>
  <c r="H270" i="1" s="1"/>
  <c r="G269" i="1"/>
  <c r="H269" i="1" s="1"/>
  <c r="G268" i="1"/>
  <c r="H268" i="1" s="1"/>
  <c r="G267" i="1"/>
  <c r="H267" i="1" s="1"/>
  <c r="G266" i="1"/>
  <c r="H266" i="1" s="1"/>
  <c r="G265" i="1"/>
  <c r="H265" i="1" s="1"/>
  <c r="G264" i="1"/>
  <c r="H264" i="1" s="1"/>
  <c r="G263" i="1"/>
  <c r="H263" i="1" s="1"/>
  <c r="G262" i="1"/>
  <c r="H262" i="1" s="1"/>
  <c r="G261" i="1"/>
  <c r="H261" i="1" s="1"/>
  <c r="G260" i="1"/>
  <c r="H260" i="1" s="1"/>
  <c r="G259" i="1"/>
  <c r="H259" i="1" s="1"/>
  <c r="G258" i="1"/>
  <c r="H258" i="1" s="1"/>
  <c r="G257" i="1"/>
  <c r="H257" i="1" s="1"/>
  <c r="G256" i="1"/>
  <c r="H256" i="1" s="1"/>
  <c r="G255" i="1"/>
  <c r="H255" i="1" s="1"/>
  <c r="G254" i="1"/>
  <c r="H254" i="1" s="1"/>
  <c r="G253" i="1"/>
  <c r="H253" i="1" s="1"/>
  <c r="G252" i="1"/>
  <c r="H252" i="1" s="1"/>
  <c r="G251" i="1"/>
  <c r="H251" i="1" s="1"/>
  <c r="G250" i="1"/>
  <c r="H250" i="1" s="1"/>
  <c r="G249" i="1"/>
  <c r="H249" i="1" s="1"/>
  <c r="G248" i="1"/>
  <c r="H248" i="1" s="1"/>
  <c r="G247" i="1"/>
  <c r="H247" i="1" s="1"/>
  <c r="G246" i="1"/>
  <c r="H246" i="1" s="1"/>
  <c r="G245" i="1"/>
  <c r="H245" i="1" s="1"/>
  <c r="G244" i="1"/>
  <c r="H244" i="1" s="1"/>
  <c r="G243" i="1"/>
  <c r="H243" i="1" s="1"/>
  <c r="G242" i="1"/>
  <c r="H242" i="1" s="1"/>
  <c r="G241" i="1"/>
  <c r="H241" i="1" s="1"/>
  <c r="G240" i="1"/>
  <c r="H240" i="1" s="1"/>
  <c r="G239" i="1"/>
  <c r="H239" i="1" s="1"/>
  <c r="G238" i="1"/>
  <c r="H238" i="1" s="1"/>
  <c r="G237" i="1"/>
  <c r="H237" i="1" s="1"/>
  <c r="G236" i="1"/>
  <c r="H236" i="1" s="1"/>
  <c r="G235" i="1"/>
  <c r="H235" i="1" s="1"/>
  <c r="G234" i="1"/>
  <c r="H234" i="1" s="1"/>
  <c r="G233" i="1"/>
  <c r="H233" i="1" s="1"/>
  <c r="G232" i="1"/>
  <c r="H232" i="1" s="1"/>
  <c r="G231" i="1"/>
  <c r="H231" i="1" s="1"/>
  <c r="G230" i="1"/>
  <c r="H230" i="1" s="1"/>
  <c r="G229" i="1"/>
  <c r="H229" i="1" s="1"/>
  <c r="G228" i="1"/>
  <c r="H228" i="1" s="1"/>
  <c r="G227" i="1"/>
  <c r="H227" i="1" s="1"/>
  <c r="G226" i="1"/>
  <c r="H226" i="1" s="1"/>
  <c r="G225" i="1"/>
  <c r="H225" i="1" s="1"/>
  <c r="G224" i="1"/>
  <c r="H224" i="1" s="1"/>
  <c r="G223" i="1"/>
  <c r="H223" i="1" s="1"/>
  <c r="G222" i="1"/>
  <c r="H222" i="1" s="1"/>
  <c r="G221" i="1"/>
  <c r="H221" i="1" s="1"/>
  <c r="G220" i="1"/>
  <c r="H220" i="1" s="1"/>
  <c r="G219" i="1"/>
  <c r="H219" i="1" s="1"/>
  <c r="G218" i="1"/>
  <c r="H218" i="1" s="1"/>
  <c r="G217" i="1"/>
  <c r="H217" i="1" s="1"/>
  <c r="G216" i="1"/>
  <c r="H216" i="1" s="1"/>
  <c r="G215" i="1"/>
  <c r="H215" i="1" s="1"/>
  <c r="G214" i="1"/>
  <c r="H214" i="1" s="1"/>
  <c r="G213" i="1"/>
  <c r="H213" i="1" s="1"/>
  <c r="G212" i="1"/>
  <c r="H212" i="1" s="1"/>
  <c r="G211" i="1"/>
  <c r="H211" i="1" s="1"/>
  <c r="G210" i="1"/>
  <c r="H210" i="1" s="1"/>
  <c r="G209" i="1"/>
  <c r="H209" i="1" s="1"/>
  <c r="G208" i="1"/>
  <c r="H208" i="1" s="1"/>
  <c r="G207" i="1"/>
  <c r="H207" i="1" s="1"/>
  <c r="G206" i="1"/>
  <c r="H206" i="1" s="1"/>
  <c r="G205" i="1"/>
  <c r="H205" i="1" s="1"/>
  <c r="G204" i="1"/>
  <c r="H204" i="1" s="1"/>
  <c r="G203" i="1"/>
  <c r="H203" i="1" s="1"/>
  <c r="G202" i="1"/>
  <c r="H202" i="1" s="1"/>
  <c r="G201" i="1"/>
  <c r="H201" i="1" s="1"/>
  <c r="G200" i="1"/>
  <c r="H200" i="1" s="1"/>
  <c r="G199" i="1"/>
  <c r="H199" i="1" s="1"/>
  <c r="G198" i="1"/>
  <c r="H198" i="1" s="1"/>
  <c r="G197" i="1"/>
  <c r="H197" i="1" s="1"/>
  <c r="G196" i="1"/>
  <c r="H196" i="1" s="1"/>
  <c r="G195" i="1"/>
  <c r="H195" i="1" s="1"/>
  <c r="G194" i="1"/>
  <c r="H194" i="1" s="1"/>
  <c r="G193" i="1"/>
  <c r="H193" i="1" s="1"/>
  <c r="G192" i="1"/>
  <c r="G191" i="1"/>
  <c r="G190" i="1"/>
  <c r="H190" i="1" s="1"/>
  <c r="G189" i="1"/>
  <c r="H189" i="1" s="1"/>
  <c r="G188" i="1"/>
  <c r="H188" i="1" s="1"/>
  <c r="G187" i="1"/>
  <c r="H187" i="1" s="1"/>
  <c r="G186" i="1"/>
  <c r="H186" i="1" s="1"/>
  <c r="G185" i="1"/>
  <c r="H185" i="1" s="1"/>
  <c r="G184" i="1"/>
  <c r="H184" i="1" s="1"/>
  <c r="G183" i="1"/>
  <c r="H183" i="1" s="1"/>
  <c r="G182" i="1"/>
  <c r="H182" i="1" s="1"/>
  <c r="G181" i="1"/>
  <c r="H181" i="1" s="1"/>
  <c r="G180" i="1"/>
  <c r="H180" i="1" s="1"/>
  <c r="G179" i="1"/>
  <c r="H179" i="1" s="1"/>
  <c r="G178" i="1"/>
  <c r="H178" i="1" s="1"/>
  <c r="G177" i="1"/>
  <c r="H177" i="1" s="1"/>
  <c r="G176" i="1"/>
  <c r="H176" i="1" s="1"/>
  <c r="G175" i="1"/>
  <c r="H175" i="1" s="1"/>
  <c r="G174" i="1"/>
  <c r="H174" i="1" s="1"/>
  <c r="G173" i="1"/>
  <c r="H173" i="1" s="1"/>
  <c r="G172" i="1"/>
  <c r="H172" i="1" s="1"/>
  <c r="G171" i="1"/>
  <c r="H171" i="1" s="1"/>
  <c r="G170" i="1"/>
  <c r="H170" i="1" s="1"/>
  <c r="G169" i="1"/>
  <c r="H169" i="1" s="1"/>
  <c r="G168" i="1"/>
  <c r="H168" i="1" s="1"/>
  <c r="G167" i="1"/>
  <c r="H167" i="1" s="1"/>
  <c r="G166" i="1"/>
  <c r="H166" i="1" s="1"/>
  <c r="G165" i="1"/>
  <c r="H165" i="1" s="1"/>
  <c r="G164" i="1"/>
  <c r="H164" i="1" s="1"/>
  <c r="G163" i="1"/>
  <c r="H163" i="1" s="1"/>
  <c r="G162" i="1"/>
  <c r="H162" i="1" s="1"/>
  <c r="G161" i="1"/>
  <c r="H161" i="1" s="1"/>
  <c r="G160" i="1"/>
  <c r="H160" i="1" s="1"/>
  <c r="G159" i="1"/>
  <c r="H159" i="1" s="1"/>
  <c r="G158" i="1"/>
  <c r="H158" i="1" s="1"/>
  <c r="G157" i="1"/>
  <c r="H157" i="1" s="1"/>
  <c r="G156" i="1"/>
  <c r="H156" i="1" s="1"/>
  <c r="G155" i="1"/>
  <c r="H155" i="1" s="1"/>
  <c r="G154" i="1"/>
  <c r="H154" i="1" s="1"/>
  <c r="G153" i="1"/>
  <c r="H153" i="1" s="1"/>
  <c r="G152" i="1"/>
  <c r="H152" i="1" s="1"/>
  <c r="G151" i="1"/>
  <c r="H151" i="1" s="1"/>
  <c r="G150" i="1"/>
  <c r="H150" i="1" s="1"/>
  <c r="G149" i="1"/>
  <c r="H149" i="1" s="1"/>
  <c r="G148" i="1"/>
  <c r="H148" i="1" s="1"/>
  <c r="G147" i="1"/>
  <c r="H147" i="1" s="1"/>
  <c r="G146" i="1"/>
  <c r="H146" i="1" s="1"/>
  <c r="G145" i="1"/>
  <c r="H145" i="1" s="1"/>
  <c r="G144" i="1"/>
  <c r="H144" i="1" s="1"/>
  <c r="G143" i="1"/>
  <c r="H143" i="1" s="1"/>
  <c r="G142" i="1"/>
  <c r="H142" i="1" s="1"/>
  <c r="G141" i="1"/>
  <c r="H141" i="1" s="1"/>
  <c r="G140" i="1"/>
  <c r="H140" i="1" s="1"/>
  <c r="G139" i="1"/>
  <c r="H139" i="1" s="1"/>
  <c r="G138" i="1"/>
  <c r="H138" i="1" s="1"/>
  <c r="G137" i="1"/>
  <c r="H137" i="1" s="1"/>
  <c r="G136" i="1"/>
  <c r="H136" i="1" s="1"/>
  <c r="G135" i="1"/>
  <c r="H135" i="1" s="1"/>
  <c r="G134" i="1"/>
  <c r="H134" i="1" s="1"/>
  <c r="G133" i="1"/>
  <c r="H133" i="1" s="1"/>
  <c r="G132" i="1"/>
  <c r="H132" i="1" s="1"/>
  <c r="G131" i="1"/>
  <c r="H131" i="1" s="1"/>
  <c r="G130" i="1"/>
  <c r="H130" i="1" s="1"/>
  <c r="G129" i="1"/>
  <c r="H129" i="1" s="1"/>
  <c r="G128" i="1"/>
  <c r="H128" i="1" s="1"/>
  <c r="G127" i="1"/>
  <c r="H127" i="1" s="1"/>
  <c r="G126" i="1"/>
  <c r="H126" i="1" s="1"/>
  <c r="G125" i="1"/>
  <c r="H125" i="1" s="1"/>
  <c r="G124" i="1"/>
  <c r="H124" i="1" s="1"/>
  <c r="G123" i="1"/>
  <c r="H123" i="1" s="1"/>
  <c r="G122" i="1"/>
  <c r="H122" i="1" s="1"/>
  <c r="G121" i="1"/>
  <c r="H121" i="1" s="1"/>
  <c r="G120" i="1"/>
  <c r="H120" i="1" s="1"/>
  <c r="G119" i="1"/>
  <c r="H119" i="1" s="1"/>
  <c r="G118" i="1"/>
  <c r="H118" i="1" s="1"/>
  <c r="G117" i="1"/>
  <c r="H117" i="1" s="1"/>
  <c r="G116" i="1"/>
  <c r="H116" i="1" s="1"/>
  <c r="G115" i="1"/>
  <c r="H115" i="1" s="1"/>
  <c r="G114" i="1"/>
  <c r="H114" i="1" s="1"/>
  <c r="G113" i="1"/>
  <c r="H113" i="1" s="1"/>
  <c r="G112" i="1"/>
  <c r="H112" i="1" s="1"/>
  <c r="G111" i="1"/>
  <c r="H111" i="1" s="1"/>
  <c r="G110" i="1"/>
  <c r="H110" i="1" s="1"/>
  <c r="G109" i="1"/>
  <c r="H109" i="1" s="1"/>
  <c r="G108" i="1"/>
  <c r="H108" i="1" s="1"/>
  <c r="G107" i="1"/>
  <c r="H107" i="1" s="1"/>
  <c r="G106" i="1"/>
  <c r="H106" i="1" s="1"/>
  <c r="G105" i="1"/>
  <c r="H105" i="1" s="1"/>
  <c r="G104" i="1"/>
  <c r="H104" i="1" s="1"/>
  <c r="G103" i="1"/>
  <c r="H103" i="1" s="1"/>
  <c r="G102" i="1"/>
  <c r="H102" i="1" s="1"/>
  <c r="G101" i="1"/>
  <c r="H101" i="1" s="1"/>
  <c r="G100" i="1"/>
  <c r="H100" i="1" s="1"/>
  <c r="G99" i="1"/>
  <c r="H99" i="1" s="1"/>
  <c r="G98" i="1"/>
  <c r="H98" i="1" s="1"/>
  <c r="G97" i="1"/>
  <c r="H97" i="1" s="1"/>
  <c r="G96" i="1"/>
  <c r="H96" i="1" s="1"/>
  <c r="G95" i="1"/>
  <c r="H95" i="1" s="1"/>
  <c r="G94" i="1"/>
  <c r="H94" i="1" s="1"/>
  <c r="G93" i="1"/>
  <c r="H93" i="1" s="1"/>
  <c r="G92" i="1"/>
  <c r="H92" i="1" s="1"/>
  <c r="G91" i="1"/>
  <c r="H91" i="1" s="1"/>
  <c r="G90" i="1"/>
  <c r="H90" i="1" s="1"/>
  <c r="G89" i="1"/>
  <c r="H89" i="1" s="1"/>
  <c r="G88" i="1"/>
  <c r="H88" i="1" s="1"/>
  <c r="G87" i="1"/>
  <c r="H87" i="1" s="1"/>
  <c r="G86" i="1"/>
  <c r="H86" i="1" s="1"/>
  <c r="G85" i="1"/>
  <c r="H85" i="1" s="1"/>
  <c r="G84" i="1"/>
  <c r="H84" i="1" s="1"/>
  <c r="G83" i="1"/>
  <c r="H83" i="1" s="1"/>
  <c r="G82" i="1"/>
  <c r="H82" i="1" s="1"/>
  <c r="G81" i="1"/>
  <c r="H81" i="1" s="1"/>
  <c r="G80" i="1"/>
  <c r="H80" i="1" s="1"/>
  <c r="G79" i="1"/>
  <c r="H79" i="1" s="1"/>
  <c r="G78" i="1"/>
  <c r="H78" i="1" s="1"/>
  <c r="G77" i="1"/>
  <c r="H77" i="1" s="1"/>
  <c r="G76" i="1"/>
  <c r="H76" i="1" s="1"/>
  <c r="G75" i="1"/>
  <c r="H75" i="1" s="1"/>
  <c r="G74" i="1"/>
  <c r="H74" i="1" s="1"/>
  <c r="G73" i="1"/>
  <c r="H73" i="1" s="1"/>
  <c r="G72" i="1"/>
  <c r="H72" i="1" s="1"/>
  <c r="G71" i="1"/>
  <c r="H71" i="1" s="1"/>
  <c r="G70" i="1"/>
  <c r="H70" i="1" s="1"/>
  <c r="G69" i="1"/>
  <c r="H69" i="1" s="1"/>
  <c r="G68" i="1"/>
  <c r="H68" i="1" s="1"/>
  <c r="G67" i="1"/>
  <c r="H67" i="1" s="1"/>
  <c r="G66" i="1"/>
  <c r="H66" i="1" s="1"/>
  <c r="G65" i="1"/>
  <c r="H65" i="1" s="1"/>
  <c r="G64" i="1"/>
  <c r="H64" i="1" s="1"/>
  <c r="G63" i="1"/>
  <c r="H63" i="1" s="1"/>
  <c r="G62" i="1"/>
  <c r="H62" i="1" s="1"/>
  <c r="G61" i="1"/>
  <c r="H61" i="1" s="1"/>
  <c r="G60" i="1"/>
  <c r="H60" i="1" s="1"/>
  <c r="G59" i="1"/>
  <c r="H59" i="1" s="1"/>
  <c r="G58" i="1"/>
  <c r="H58" i="1" s="1"/>
  <c r="G57" i="1"/>
  <c r="H57" i="1" s="1"/>
  <c r="G56" i="1"/>
  <c r="H56" i="1" s="1"/>
  <c r="G55" i="1"/>
  <c r="H55" i="1" s="1"/>
  <c r="G54" i="1"/>
  <c r="H54" i="1" s="1"/>
  <c r="G53" i="1"/>
  <c r="H53" i="1" s="1"/>
  <c r="G52" i="1"/>
  <c r="H52" i="1" s="1"/>
  <c r="G51" i="1"/>
  <c r="H51" i="1" s="1"/>
  <c r="G50" i="1"/>
  <c r="H50" i="1" s="1"/>
  <c r="G49" i="1"/>
  <c r="H49" i="1" s="1"/>
  <c r="G48" i="1"/>
  <c r="H48" i="1" s="1"/>
  <c r="G47" i="1"/>
  <c r="H47" i="1" s="1"/>
  <c r="G46" i="1"/>
  <c r="H46" i="1" s="1"/>
  <c r="G45" i="1"/>
  <c r="H45" i="1" s="1"/>
  <c r="G44" i="1"/>
  <c r="H44" i="1" s="1"/>
  <c r="G43" i="1"/>
  <c r="H43" i="1" s="1"/>
  <c r="G42" i="1"/>
  <c r="H42" i="1" s="1"/>
  <c r="G41" i="1"/>
  <c r="H41" i="1" s="1"/>
  <c r="G40" i="1"/>
  <c r="H40" i="1" s="1"/>
  <c r="G39" i="1"/>
  <c r="H39" i="1" s="1"/>
  <c r="G38" i="1"/>
  <c r="H38" i="1" s="1"/>
  <c r="G37" i="1"/>
  <c r="H37" i="1" s="1"/>
  <c r="G36" i="1"/>
  <c r="H36" i="1" s="1"/>
  <c r="G35" i="1"/>
  <c r="H35" i="1" s="1"/>
  <c r="G34" i="1"/>
  <c r="H34" i="1" s="1"/>
  <c r="G33" i="1"/>
  <c r="H33" i="1" s="1"/>
  <c r="G32" i="1"/>
  <c r="H32" i="1" s="1"/>
  <c r="G31" i="1"/>
  <c r="H31" i="1" s="1"/>
  <c r="G30" i="1"/>
  <c r="H30" i="1" s="1"/>
  <c r="G29" i="1"/>
  <c r="H29" i="1" s="1"/>
  <c r="G28" i="1"/>
  <c r="H28" i="1" s="1"/>
  <c r="G27" i="1"/>
  <c r="H27" i="1" s="1"/>
  <c r="G26" i="1"/>
  <c r="H26" i="1" s="1"/>
  <c r="G25" i="1"/>
  <c r="H25" i="1" s="1"/>
  <c r="G24" i="1"/>
  <c r="H24" i="1" s="1"/>
  <c r="G23" i="1"/>
  <c r="H23" i="1" s="1"/>
  <c r="G22" i="1"/>
  <c r="H22" i="1" s="1"/>
  <c r="G21" i="1"/>
  <c r="H21" i="1" s="1"/>
  <c r="G20" i="1"/>
  <c r="H20" i="1" s="1"/>
  <c r="G19" i="1"/>
  <c r="H19" i="1" s="1"/>
  <c r="G18" i="1"/>
  <c r="H18" i="1" s="1"/>
  <c r="G17" i="1"/>
  <c r="H17" i="1" s="1"/>
  <c r="G16" i="1"/>
  <c r="H16" i="1" s="1"/>
  <c r="G15" i="1"/>
  <c r="H15" i="1" s="1"/>
  <c r="G14" i="1"/>
  <c r="H14" i="1" s="1"/>
  <c r="G13" i="1"/>
  <c r="H13" i="1" s="1"/>
  <c r="G12" i="1"/>
  <c r="H12" i="1" s="1"/>
  <c r="G11" i="1"/>
  <c r="H11" i="1" s="1"/>
  <c r="G10" i="1"/>
  <c r="H10" i="1" s="1"/>
  <c r="G9" i="1"/>
  <c r="H9" i="1" s="1"/>
  <c r="G8" i="1"/>
  <c r="H8" i="1" s="1"/>
  <c r="G7" i="1"/>
  <c r="H7" i="1" s="1"/>
  <c r="G6" i="1"/>
  <c r="H6" i="1" s="1"/>
  <c r="G5" i="1"/>
  <c r="H5" i="1" s="1"/>
  <c r="G4" i="1"/>
  <c r="H4" i="1" s="1"/>
  <c r="G3" i="1"/>
  <c r="H3" i="1" s="1"/>
  <c r="G2818" i="1"/>
  <c r="H2818" i="1" s="1"/>
  <c r="G2817" i="1"/>
  <c r="H2817" i="1" s="1"/>
  <c r="G2816" i="1"/>
  <c r="H2816" i="1" s="1"/>
  <c r="H2813" i="1"/>
  <c r="H2812" i="1"/>
  <c r="H2811" i="1"/>
  <c r="H2810" i="1"/>
  <c r="H2809" i="1"/>
  <c r="H2808" i="1"/>
  <c r="G2808" i="1"/>
  <c r="L2757" i="1"/>
  <c r="L2756" i="1"/>
  <c r="L2755" i="1"/>
  <c r="L2754" i="1"/>
  <c r="L2753" i="1"/>
  <c r="L2752" i="1"/>
  <c r="L2751" i="1"/>
  <c r="L2750" i="1"/>
  <c r="L2749" i="1"/>
  <c r="L2748" i="1"/>
  <c r="L2747" i="1"/>
  <c r="L2746" i="1"/>
  <c r="L2745" i="1"/>
  <c r="L2744" i="1"/>
  <c r="L2743" i="1"/>
  <c r="L2742" i="1"/>
  <c r="L2741" i="1"/>
  <c r="L2740" i="1"/>
  <c r="L2739" i="1"/>
  <c r="L2738" i="1"/>
  <c r="L2737" i="1"/>
  <c r="L2736" i="1"/>
  <c r="L2735" i="1"/>
  <c r="L2734" i="1"/>
  <c r="L2733" i="1"/>
  <c r="L2732" i="1"/>
  <c r="L2731" i="1"/>
  <c r="L2730" i="1"/>
  <c r="L2729" i="1"/>
  <c r="L2728" i="1"/>
  <c r="L2727" i="1"/>
  <c r="L2726" i="1"/>
  <c r="L2725" i="1"/>
  <c r="L2724" i="1"/>
  <c r="L2723" i="1"/>
  <c r="L2722" i="1"/>
  <c r="L2721" i="1"/>
  <c r="L2720" i="1"/>
  <c r="L2719" i="1"/>
  <c r="L2718" i="1"/>
  <c r="L2717" i="1"/>
  <c r="L2716" i="1"/>
  <c r="L2715" i="1"/>
  <c r="L2714" i="1"/>
  <c r="L2713" i="1"/>
  <c r="L2712" i="1"/>
  <c r="L2711" i="1"/>
  <c r="L2710" i="1"/>
  <c r="L2709" i="1"/>
  <c r="L2708" i="1"/>
  <c r="L2707" i="1"/>
  <c r="L2706" i="1"/>
  <c r="L2705" i="1"/>
  <c r="L2704" i="1"/>
  <c r="L2703" i="1"/>
  <c r="L2702" i="1"/>
  <c r="L2701" i="1"/>
  <c r="L2700" i="1"/>
  <c r="L2699" i="1"/>
  <c r="L2698" i="1"/>
  <c r="L2697" i="1"/>
  <c r="L2696" i="1"/>
  <c r="L2695" i="1"/>
  <c r="L2694" i="1"/>
  <c r="L2693" i="1"/>
  <c r="L2692" i="1"/>
  <c r="L2691" i="1"/>
  <c r="L2690" i="1"/>
  <c r="L2689" i="1"/>
  <c r="L2688" i="1"/>
  <c r="L2687" i="1"/>
  <c r="L2686" i="1"/>
  <c r="L2685" i="1"/>
  <c r="L2684" i="1"/>
  <c r="L2683" i="1"/>
  <c r="L2682" i="1"/>
  <c r="L2681" i="1"/>
  <c r="L2680" i="1"/>
  <c r="L2679" i="1"/>
  <c r="L2678" i="1"/>
  <c r="L2677" i="1"/>
  <c r="L2676" i="1"/>
  <c r="L2675" i="1"/>
  <c r="L2674" i="1"/>
  <c r="L2673" i="1"/>
  <c r="L2672" i="1"/>
  <c r="L2671" i="1"/>
  <c r="L2670" i="1"/>
  <c r="L2669" i="1"/>
  <c r="L2668" i="1"/>
  <c r="L2667" i="1"/>
  <c r="L2666" i="1"/>
  <c r="L2665" i="1"/>
  <c r="L2664" i="1"/>
  <c r="L2663" i="1"/>
  <c r="L2662" i="1"/>
  <c r="L2661" i="1"/>
  <c r="L2660" i="1"/>
  <c r="L2659" i="1"/>
  <c r="L2658" i="1"/>
  <c r="L2657" i="1"/>
  <c r="L2656" i="1"/>
  <c r="L2655" i="1"/>
  <c r="L2654" i="1"/>
  <c r="L2653" i="1"/>
  <c r="L2652" i="1"/>
  <c r="L2651" i="1"/>
  <c r="L2650" i="1"/>
  <c r="L2649" i="1" l="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618" i="1"/>
  <c r="L2617" i="1"/>
  <c r="L2616" i="1"/>
  <c r="L2615" i="1"/>
  <c r="L2614" i="1"/>
  <c r="L2613" i="1"/>
  <c r="L2612" i="1"/>
  <c r="L2611" i="1"/>
  <c r="L2610" i="1"/>
  <c r="L2609" i="1"/>
  <c r="L2608" i="1"/>
  <c r="L2607" i="1"/>
  <c r="L2606" i="1"/>
  <c r="L2605" i="1"/>
  <c r="L2604" i="1"/>
  <c r="L2603" i="1"/>
  <c r="L2602" i="1"/>
  <c r="L2601" i="1"/>
  <c r="L2600" i="1"/>
  <c r="L2599" i="1"/>
  <c r="L2598" i="1"/>
  <c r="L2597" i="1"/>
  <c r="L2596" i="1"/>
  <c r="L2595" i="1"/>
  <c r="L2594" i="1"/>
  <c r="L2593" i="1"/>
  <c r="L2592" i="1"/>
  <c r="L2591" i="1"/>
  <c r="L2590" i="1"/>
  <c r="L2589" i="1"/>
  <c r="L2588" i="1"/>
  <c r="L2587" i="1"/>
  <c r="L2586" i="1"/>
  <c r="L2585" i="1"/>
  <c r="L2584" i="1"/>
  <c r="L2583" i="1"/>
  <c r="L2582" i="1"/>
  <c r="L2581" i="1"/>
  <c r="L2580" i="1"/>
  <c r="L2579" i="1"/>
  <c r="L2578" i="1"/>
  <c r="L2577" i="1"/>
  <c r="L2576" i="1"/>
  <c r="L2575" i="1"/>
  <c r="L2574" i="1"/>
  <c r="L2573" i="1"/>
  <c r="L2572" i="1"/>
  <c r="L2571" i="1"/>
  <c r="L2570" i="1"/>
  <c r="L2569" i="1"/>
  <c r="L2568" i="1"/>
  <c r="L2567" i="1"/>
  <c r="L2566" i="1"/>
  <c r="L2565" i="1"/>
  <c r="L2564" i="1"/>
  <c r="L2563" i="1"/>
  <c r="L2562" i="1"/>
  <c r="L2561" i="1"/>
  <c r="L2560" i="1"/>
  <c r="L2559" i="1"/>
  <c r="L2558" i="1"/>
  <c r="L2557" i="1"/>
  <c r="L2556" i="1"/>
  <c r="L2555" i="1"/>
  <c r="L2554" i="1"/>
  <c r="L2553" i="1"/>
  <c r="L2552" i="1"/>
  <c r="L2551" i="1"/>
  <c r="L2550" i="1"/>
  <c r="L2549" i="1"/>
  <c r="L2548" i="1"/>
  <c r="L2547" i="1"/>
  <c r="L2546" i="1"/>
  <c r="L2545" i="1"/>
  <c r="L2544" i="1"/>
  <c r="L2543" i="1"/>
  <c r="L2542" i="1"/>
  <c r="L2541" i="1"/>
  <c r="L2540" i="1"/>
  <c r="L2539" i="1"/>
  <c r="L2538" i="1"/>
  <c r="L2537" i="1"/>
  <c r="L2536" i="1"/>
  <c r="L2535" i="1"/>
  <c r="L2534" i="1"/>
  <c r="L2533" i="1"/>
  <c r="L2532" i="1"/>
  <c r="L2531" i="1"/>
  <c r="L2530" i="1"/>
  <c r="L2529" i="1"/>
  <c r="L2528" i="1"/>
  <c r="L2527" i="1"/>
  <c r="L2526" i="1"/>
  <c r="L2525" i="1"/>
  <c r="L2524" i="1"/>
  <c r="L2523" i="1"/>
  <c r="L2522" i="1"/>
  <c r="L2521" i="1"/>
  <c r="L2520" i="1"/>
  <c r="L2519" i="1"/>
  <c r="L2518" i="1"/>
  <c r="L2517" i="1" l="1"/>
  <c r="L2516" i="1"/>
  <c r="L2515" i="1"/>
  <c r="L2514" i="1"/>
  <c r="L2513" i="1"/>
  <c r="L2512" i="1"/>
  <c r="L2511" i="1"/>
  <c r="L2510" i="1"/>
  <c r="L2509" i="1"/>
  <c r="L2508" i="1"/>
  <c r="L2507" i="1"/>
  <c r="L2506" i="1"/>
  <c r="L2505" i="1"/>
  <c r="L2504" i="1"/>
  <c r="L2503" i="1"/>
  <c r="L2502" i="1"/>
  <c r="L2501" i="1"/>
  <c r="L2500" i="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l="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l="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7" i="1" l="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2" i="1"/>
  <c r="L1493" i="1"/>
  <c r="L1494"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6" i="1" l="1"/>
  <c r="L5" i="1" l="1"/>
  <c r="B681" i="42" l="1"/>
  <c r="B682" i="42"/>
  <c r="B687" i="42"/>
  <c r="B694" i="42"/>
  <c r="B696" i="42"/>
  <c r="B698" i="42"/>
  <c r="B707" i="42"/>
  <c r="B1147" i="42"/>
  <c r="B1148" i="42"/>
  <c r="B1149" i="42"/>
  <c r="B1150" i="42"/>
  <c r="B1151" i="42"/>
  <c r="B1152" i="42"/>
  <c r="B1153" i="42"/>
  <c r="B1154" i="42"/>
  <c r="B1155" i="42"/>
  <c r="B1156" i="42"/>
  <c r="B1157" i="42"/>
  <c r="B1158" i="42"/>
  <c r="B1159" i="42"/>
  <c r="B1160" i="42"/>
  <c r="B1161" i="42"/>
  <c r="B1162" i="42"/>
  <c r="B1163" i="42"/>
  <c r="B1164" i="42"/>
  <c r="B1165" i="42"/>
  <c r="B1166" i="42"/>
  <c r="B1167" i="42"/>
  <c r="B1168" i="42"/>
  <c r="B1169" i="42"/>
  <c r="B1170" i="42"/>
  <c r="B1171" i="42"/>
  <c r="B1172" i="42"/>
  <c r="B1173" i="42"/>
  <c r="B1174" i="42"/>
  <c r="B1175" i="42"/>
  <c r="B1176" i="42"/>
  <c r="B1177" i="42"/>
  <c r="B1178" i="42"/>
  <c r="B1179" i="42"/>
  <c r="B1180" i="42"/>
  <c r="B1181" i="42"/>
  <c r="B1182" i="42"/>
  <c r="B1183" i="42"/>
  <c r="B1184" i="42"/>
  <c r="B1185" i="42"/>
  <c r="B1186" i="42"/>
  <c r="B1187" i="42"/>
  <c r="B1188" i="42"/>
  <c r="B1189" i="42"/>
  <c r="B1190" i="42"/>
  <c r="B1191" i="42"/>
  <c r="B1192" i="42"/>
  <c r="B1193" i="42"/>
  <c r="B1194" i="42"/>
  <c r="B1195" i="42"/>
  <c r="B1196" i="42"/>
  <c r="B1197" i="42"/>
  <c r="B1198" i="42"/>
  <c r="B1199" i="42"/>
  <c r="B1200" i="42"/>
  <c r="B1201" i="42"/>
  <c r="B1202" i="42"/>
  <c r="B1203" i="42"/>
  <c r="B1204" i="42"/>
  <c r="B1205" i="42"/>
  <c r="B1206" i="42"/>
  <c r="B1207" i="42"/>
  <c r="B1208" i="42"/>
  <c r="B1209" i="42"/>
  <c r="B1210" i="42"/>
  <c r="B1211" i="42"/>
  <c r="B1212" i="42"/>
  <c r="B1213" i="42"/>
  <c r="B1214" i="42"/>
  <c r="B1215" i="42"/>
  <c r="B1216" i="42"/>
  <c r="B1217" i="42"/>
  <c r="B1218" i="42"/>
  <c r="B1219" i="42"/>
  <c r="B1220" i="42"/>
  <c r="B1221" i="42"/>
  <c r="B1222" i="42"/>
  <c r="B1223" i="42"/>
  <c r="B1224" i="42"/>
  <c r="B1225" i="42"/>
  <c r="B1226" i="42"/>
  <c r="B1227" i="42"/>
  <c r="B1228" i="42"/>
  <c r="B1229" i="42"/>
  <c r="B1230" i="42"/>
  <c r="B1231" i="42"/>
  <c r="B1232" i="42"/>
  <c r="B1233" i="42"/>
  <c r="B1234" i="42"/>
  <c r="B1235" i="42"/>
  <c r="B1236" i="42"/>
  <c r="B1237" i="42"/>
  <c r="B1238" i="42"/>
  <c r="B1239" i="42"/>
  <c r="B1240" i="42"/>
  <c r="B1241" i="42"/>
  <c r="B1242" i="42"/>
  <c r="B1243" i="42"/>
  <c r="B1244" i="42"/>
  <c r="B1245" i="42"/>
  <c r="B1246" i="42"/>
  <c r="B1247" i="42"/>
  <c r="B1248" i="42"/>
  <c r="B1249" i="42"/>
  <c r="B1250" i="42"/>
  <c r="B1251" i="42"/>
  <c r="B1252" i="42"/>
  <c r="B1253" i="42"/>
  <c r="B1254" i="42"/>
  <c r="B1255" i="42"/>
  <c r="B1256" i="42"/>
  <c r="B1257" i="42"/>
  <c r="B1258" i="42"/>
  <c r="K36" i="42"/>
  <c r="K37" i="42"/>
  <c r="K38" i="42"/>
  <c r="L36" i="42"/>
  <c r="L38" i="42"/>
  <c r="L37" i="42"/>
  <c r="B1002" i="42" l="1"/>
  <c r="B1003" i="42"/>
  <c r="B1004" i="42"/>
  <c r="B1005" i="42"/>
  <c r="B1006" i="42"/>
  <c r="B1007" i="42"/>
  <c r="B1008" i="42"/>
  <c r="B1009" i="42"/>
  <c r="B1010" i="42"/>
  <c r="B1011" i="42"/>
  <c r="B1012" i="42"/>
  <c r="B1013" i="42"/>
  <c r="B1014" i="42"/>
  <c r="B1015" i="42"/>
  <c r="B1016" i="42"/>
  <c r="B1017" i="42"/>
  <c r="B1018" i="42"/>
  <c r="B1019" i="42"/>
  <c r="B1020" i="42"/>
  <c r="B1021" i="42"/>
  <c r="B1022" i="42"/>
  <c r="B1023" i="42"/>
  <c r="B1024" i="42"/>
  <c r="B1025" i="42"/>
  <c r="B1026" i="42"/>
  <c r="B1027" i="42"/>
  <c r="B1028" i="42"/>
  <c r="B1029" i="42"/>
  <c r="B1030" i="42"/>
  <c r="B1031" i="42"/>
  <c r="B1032" i="42"/>
  <c r="B1033" i="42"/>
  <c r="B1034" i="42"/>
  <c r="B1035" i="42"/>
  <c r="B1036" i="42"/>
  <c r="B1037" i="42"/>
  <c r="B1038" i="42"/>
  <c r="B1039" i="42"/>
  <c r="B1040" i="42"/>
  <c r="B1041" i="42"/>
  <c r="B1042" i="42"/>
  <c r="B1043" i="42"/>
  <c r="B1044" i="42"/>
  <c r="B1045" i="42"/>
  <c r="B1046" i="42"/>
  <c r="B1047" i="42"/>
  <c r="B1048" i="42"/>
  <c r="B1049" i="42"/>
  <c r="B1050" i="42"/>
  <c r="B1051" i="42"/>
  <c r="B1052" i="42"/>
  <c r="B1053" i="42"/>
  <c r="B1054" i="42"/>
  <c r="B1055" i="42"/>
  <c r="B1056" i="42"/>
  <c r="B1057" i="42"/>
  <c r="B1058" i="42"/>
  <c r="B1059" i="42"/>
  <c r="B1060" i="42"/>
  <c r="B1061" i="42"/>
  <c r="B1062" i="42"/>
  <c r="B1063" i="42"/>
  <c r="B1064" i="42"/>
  <c r="B1065" i="42"/>
  <c r="B1066" i="42"/>
  <c r="B1067" i="42"/>
  <c r="B1068" i="42"/>
  <c r="B1069" i="42"/>
  <c r="B1070" i="42"/>
  <c r="B1071" i="42"/>
  <c r="B1072" i="42"/>
  <c r="B1073" i="42"/>
  <c r="B1074" i="42"/>
  <c r="B1075" i="42"/>
  <c r="B1076" i="42"/>
  <c r="B1077" i="42"/>
  <c r="B1078" i="42"/>
  <c r="B1079" i="42"/>
  <c r="B1080" i="42"/>
  <c r="B1081" i="42"/>
  <c r="B1082" i="42"/>
  <c r="B1083" i="42"/>
  <c r="B1084" i="42"/>
  <c r="B1085" i="42"/>
  <c r="B1086" i="42"/>
  <c r="B1087" i="42"/>
  <c r="B1088" i="42"/>
  <c r="B1089" i="42"/>
  <c r="B1090" i="42"/>
  <c r="B1091" i="42"/>
  <c r="B1092" i="42"/>
  <c r="B1093" i="42"/>
  <c r="B1094" i="42"/>
  <c r="B1095" i="42"/>
  <c r="B1096" i="42"/>
  <c r="B1097" i="42"/>
  <c r="B1098" i="42"/>
  <c r="B1099" i="42"/>
  <c r="B1100" i="42"/>
  <c r="B1101" i="42"/>
  <c r="B1102" i="42"/>
  <c r="B1103" i="42"/>
  <c r="B1104" i="42"/>
  <c r="B1105" i="42"/>
  <c r="B1106" i="42"/>
  <c r="B1107" i="42"/>
  <c r="B1108" i="42"/>
  <c r="B1109" i="42"/>
  <c r="B1110" i="42"/>
  <c r="B1111" i="42"/>
  <c r="B1112" i="42"/>
  <c r="B1113" i="42"/>
  <c r="B1114" i="42"/>
  <c r="B1115" i="42"/>
  <c r="B1116" i="42"/>
  <c r="B1117" i="42"/>
  <c r="B1118" i="42"/>
  <c r="B1119" i="42"/>
  <c r="B1120" i="42"/>
  <c r="B1121" i="42"/>
  <c r="B1122" i="42"/>
  <c r="B1123" i="42"/>
  <c r="B1124" i="42"/>
  <c r="B1125" i="42"/>
  <c r="B1126" i="42"/>
  <c r="B1127" i="42"/>
  <c r="B1128" i="42"/>
  <c r="B1129" i="42"/>
  <c r="B1130" i="42"/>
  <c r="B1131" i="42"/>
  <c r="B1132" i="42"/>
  <c r="B1133" i="42"/>
  <c r="B1134" i="42"/>
  <c r="B1135" i="42"/>
  <c r="B1136" i="42"/>
  <c r="B1137" i="42"/>
  <c r="B1138" i="42"/>
  <c r="B1139" i="42"/>
  <c r="B1140" i="42"/>
  <c r="B1141" i="42"/>
  <c r="B1142" i="42"/>
  <c r="B1143" i="42"/>
  <c r="B1144" i="42"/>
  <c r="B1145" i="42"/>
  <c r="B1146" i="42"/>
  <c r="M38" i="42"/>
  <c r="M37" i="42"/>
  <c r="M36" i="42"/>
  <c r="K32" i="42" l="1"/>
  <c r="K33" i="42"/>
  <c r="K34" i="42"/>
  <c r="K35" i="42"/>
  <c r="L35" i="42"/>
  <c r="L34" i="42"/>
  <c r="L32" i="42"/>
  <c r="L33" i="42"/>
  <c r="M34" i="42"/>
  <c r="M33" i="42"/>
  <c r="M32" i="42"/>
  <c r="M35" i="42"/>
  <c r="B742" i="42" l="1"/>
  <c r="B743" i="42"/>
  <c r="B744" i="42"/>
  <c r="B745" i="42"/>
  <c r="B746" i="42"/>
  <c r="B747" i="42"/>
  <c r="B748" i="42"/>
  <c r="B749" i="42"/>
  <c r="B750" i="42"/>
  <c r="B751" i="42"/>
  <c r="B752" i="42"/>
  <c r="B753" i="42"/>
  <c r="B754" i="42"/>
  <c r="B755" i="42"/>
  <c r="B756" i="42"/>
  <c r="B757" i="42"/>
  <c r="B758" i="42"/>
  <c r="B759" i="42"/>
  <c r="B760" i="42"/>
  <c r="B761" i="42"/>
  <c r="B762" i="42"/>
  <c r="B763" i="42"/>
  <c r="B764" i="42"/>
  <c r="B765" i="42"/>
  <c r="B766" i="42"/>
  <c r="B767" i="42"/>
  <c r="B768" i="42"/>
  <c r="B769" i="42"/>
  <c r="B770" i="42"/>
  <c r="B771" i="42"/>
  <c r="B772" i="42"/>
  <c r="B773" i="42"/>
  <c r="B774" i="42"/>
  <c r="B775" i="42"/>
  <c r="B776" i="42"/>
  <c r="B777" i="42"/>
  <c r="B778" i="42"/>
  <c r="B779" i="42"/>
  <c r="B780" i="42"/>
  <c r="B781" i="42"/>
  <c r="B782" i="42"/>
  <c r="B783" i="42"/>
  <c r="B784" i="42"/>
  <c r="B785" i="42"/>
  <c r="B786" i="42"/>
  <c r="B787" i="42"/>
  <c r="B788" i="42"/>
  <c r="B789" i="42"/>
  <c r="B790" i="42"/>
  <c r="B791" i="42"/>
  <c r="B792" i="42"/>
  <c r="B793" i="42"/>
  <c r="B794" i="42"/>
  <c r="B795" i="42"/>
  <c r="B796" i="42"/>
  <c r="B797" i="42"/>
  <c r="B798" i="42"/>
  <c r="B799" i="42"/>
  <c r="B800" i="42"/>
  <c r="B801" i="42"/>
  <c r="B802" i="42"/>
  <c r="B803" i="42"/>
  <c r="B804" i="42"/>
  <c r="B805" i="42"/>
  <c r="B806" i="42"/>
  <c r="B807" i="42"/>
  <c r="B808" i="42"/>
  <c r="B809" i="42"/>
  <c r="B810" i="42"/>
  <c r="B811" i="42"/>
  <c r="B812" i="42"/>
  <c r="B813" i="42"/>
  <c r="B814" i="42"/>
  <c r="B815" i="42"/>
  <c r="B816" i="42"/>
  <c r="B817" i="42"/>
  <c r="B818" i="42"/>
  <c r="B819" i="42"/>
  <c r="B820" i="42"/>
  <c r="B821" i="42"/>
  <c r="B822" i="42"/>
  <c r="B823" i="42"/>
  <c r="B824" i="42"/>
  <c r="B825" i="42"/>
  <c r="B826" i="42"/>
  <c r="B827" i="42"/>
  <c r="B828" i="42"/>
  <c r="B829" i="42"/>
  <c r="B830" i="42"/>
  <c r="B831" i="42"/>
  <c r="B832" i="42"/>
  <c r="B833" i="42"/>
  <c r="B834" i="42"/>
  <c r="B835" i="42"/>
  <c r="B836" i="42"/>
  <c r="B837" i="42"/>
  <c r="B838" i="42"/>
  <c r="B839" i="42"/>
  <c r="B840" i="42"/>
  <c r="B841" i="42"/>
  <c r="B842" i="42"/>
  <c r="B843" i="42"/>
  <c r="B844" i="42"/>
  <c r="B845" i="42"/>
  <c r="B846" i="42"/>
  <c r="B847" i="42"/>
  <c r="B848" i="42"/>
  <c r="B849" i="42"/>
  <c r="B850" i="42"/>
  <c r="B851" i="42"/>
  <c r="B852" i="42"/>
  <c r="B853" i="42"/>
  <c r="B854" i="42"/>
  <c r="B855" i="42"/>
  <c r="B856" i="42"/>
  <c r="B857" i="42"/>
  <c r="B858" i="42"/>
  <c r="B859" i="42"/>
  <c r="B860" i="42"/>
  <c r="B861" i="42"/>
  <c r="B862" i="42"/>
  <c r="B863" i="42"/>
  <c r="B864" i="42"/>
  <c r="B865" i="42"/>
  <c r="B866" i="42"/>
  <c r="B867" i="42"/>
  <c r="B868" i="42"/>
  <c r="B869" i="42"/>
  <c r="B870" i="42"/>
  <c r="B871" i="42"/>
  <c r="B872" i="42"/>
  <c r="B873" i="42"/>
  <c r="B874" i="42"/>
  <c r="B875" i="42"/>
  <c r="B876" i="42"/>
  <c r="B877" i="42"/>
  <c r="B878" i="42"/>
  <c r="B879" i="42"/>
  <c r="B880" i="42"/>
  <c r="B881" i="42"/>
  <c r="B882" i="42"/>
  <c r="B883" i="42"/>
  <c r="B884" i="42"/>
  <c r="B885" i="42"/>
  <c r="B886" i="42"/>
  <c r="B887" i="42"/>
  <c r="B888" i="42"/>
  <c r="B889" i="42"/>
  <c r="B890" i="42"/>
  <c r="B891" i="42"/>
  <c r="B892" i="42"/>
  <c r="B893" i="42"/>
  <c r="B894" i="42"/>
  <c r="B895" i="42"/>
  <c r="B896" i="42"/>
  <c r="B897" i="42"/>
  <c r="B898" i="42"/>
  <c r="B899" i="42"/>
  <c r="B900" i="42"/>
  <c r="B901" i="42"/>
  <c r="B902" i="42"/>
  <c r="B903" i="42"/>
  <c r="B904" i="42"/>
  <c r="B905" i="42"/>
  <c r="B906" i="42"/>
  <c r="B907" i="42"/>
  <c r="B908" i="42"/>
  <c r="B909" i="42"/>
  <c r="B910" i="42"/>
  <c r="B911" i="42"/>
  <c r="B912" i="42"/>
  <c r="B913" i="42"/>
  <c r="B914" i="42"/>
  <c r="B915" i="42"/>
  <c r="B916" i="42"/>
  <c r="B917" i="42"/>
  <c r="B918" i="42"/>
  <c r="B919" i="42"/>
  <c r="B920" i="42"/>
  <c r="B921" i="42"/>
  <c r="B922" i="42"/>
  <c r="B923" i="42"/>
  <c r="B924" i="42"/>
  <c r="B925" i="42"/>
  <c r="B926" i="42"/>
  <c r="B927" i="42"/>
  <c r="B928" i="42"/>
  <c r="B929" i="42"/>
  <c r="B930" i="42"/>
  <c r="B931" i="42"/>
  <c r="B932" i="42"/>
  <c r="B933" i="42"/>
  <c r="B934" i="42"/>
  <c r="B935" i="42"/>
  <c r="B936" i="42"/>
  <c r="B937" i="42"/>
  <c r="B938" i="42"/>
  <c r="B939" i="42"/>
  <c r="B940" i="42"/>
  <c r="B941" i="42"/>
  <c r="B942" i="42"/>
  <c r="B943" i="42"/>
  <c r="B944" i="42"/>
  <c r="B945" i="42"/>
  <c r="B946" i="42"/>
  <c r="B947" i="42"/>
  <c r="B948" i="42"/>
  <c r="B949" i="42"/>
  <c r="B950" i="42"/>
  <c r="B951" i="42"/>
  <c r="B952" i="42"/>
  <c r="B953" i="42"/>
  <c r="B954" i="42"/>
  <c r="B955" i="42"/>
  <c r="B956" i="42"/>
  <c r="B957" i="42"/>
  <c r="B958" i="42"/>
  <c r="B959" i="42"/>
  <c r="B960" i="42"/>
  <c r="B961" i="42"/>
  <c r="B962" i="42"/>
  <c r="B963" i="42"/>
  <c r="B964" i="42"/>
  <c r="B965" i="42"/>
  <c r="B966" i="42"/>
  <c r="B967" i="42"/>
  <c r="B968" i="42"/>
  <c r="B969" i="42"/>
  <c r="B970" i="42"/>
  <c r="B971" i="42"/>
  <c r="B972" i="42"/>
  <c r="B973" i="42"/>
  <c r="B974" i="42"/>
  <c r="B975" i="42"/>
  <c r="B976" i="42"/>
  <c r="B977" i="42"/>
  <c r="B978" i="42"/>
  <c r="B979" i="42"/>
  <c r="B980" i="42"/>
  <c r="B981" i="42"/>
  <c r="B982" i="42"/>
  <c r="B983" i="42"/>
  <c r="B984" i="42"/>
  <c r="B985" i="42"/>
  <c r="B986" i="42"/>
  <c r="B987" i="42"/>
  <c r="B988" i="42"/>
  <c r="B989" i="42"/>
  <c r="B990" i="42"/>
  <c r="B991" i="42"/>
  <c r="B992" i="42"/>
  <c r="B993" i="42"/>
  <c r="B994" i="42"/>
  <c r="B995" i="42"/>
  <c r="B996" i="42"/>
  <c r="B997" i="42"/>
  <c r="B998" i="42"/>
  <c r="B999" i="42"/>
  <c r="B1000" i="42"/>
  <c r="B1001" i="42"/>
  <c r="L29" i="42"/>
  <c r="L25" i="42"/>
  <c r="L11" i="42"/>
  <c r="L23" i="42"/>
  <c r="L21" i="42"/>
  <c r="L14" i="42"/>
  <c r="L15" i="42"/>
  <c r="L17" i="42"/>
  <c r="L22" i="42"/>
  <c r="L12" i="42"/>
  <c r="L27" i="42"/>
  <c r="L18" i="42"/>
  <c r="L31" i="42"/>
  <c r="L16" i="42"/>
  <c r="L13" i="42"/>
  <c r="L20" i="42"/>
  <c r="L28" i="42"/>
  <c r="L10" i="42"/>
  <c r="L24" i="42"/>
  <c r="L19" i="42"/>
  <c r="L26" i="42"/>
  <c r="L30" i="42"/>
  <c r="K27" i="42" l="1"/>
  <c r="K28" i="42"/>
  <c r="K29" i="42"/>
  <c r="K30" i="42"/>
  <c r="K31" i="42"/>
  <c r="M10" i="42"/>
  <c r="M15" i="42"/>
  <c r="M27" i="42"/>
  <c r="M21" i="42"/>
  <c r="M22" i="42"/>
  <c r="M26" i="42"/>
  <c r="M18" i="42"/>
  <c r="M31" i="42"/>
  <c r="M14" i="42"/>
  <c r="M24" i="42"/>
  <c r="M16" i="42"/>
  <c r="M23" i="42"/>
  <c r="M29" i="42"/>
  <c r="M13" i="42"/>
  <c r="M12" i="42"/>
  <c r="M28" i="42"/>
  <c r="M11" i="42"/>
  <c r="M19" i="42"/>
  <c r="M30" i="42"/>
  <c r="M20" i="42"/>
  <c r="M17" i="42"/>
  <c r="M25" i="42"/>
  <c r="L3" i="1" l="1"/>
  <c r="L4" i="1"/>
  <c r="B710" i="42" l="1"/>
  <c r="B711" i="42"/>
  <c r="B712" i="42"/>
  <c r="B713" i="42"/>
  <c r="B714" i="42"/>
  <c r="B715" i="42"/>
  <c r="B716" i="42"/>
  <c r="B717" i="42"/>
  <c r="B718" i="42"/>
  <c r="B719" i="42"/>
  <c r="B720" i="42"/>
  <c r="B721" i="42"/>
  <c r="B722" i="42"/>
  <c r="B723" i="42"/>
  <c r="B724" i="42"/>
  <c r="B725" i="42"/>
  <c r="B726" i="42"/>
  <c r="B727" i="42"/>
  <c r="B728" i="42"/>
  <c r="B729" i="42"/>
  <c r="B730" i="42"/>
  <c r="B731" i="42"/>
  <c r="B732" i="42"/>
  <c r="B733" i="42"/>
  <c r="B734" i="42"/>
  <c r="B735" i="42"/>
  <c r="B736" i="42"/>
  <c r="B737" i="42"/>
  <c r="B738" i="42"/>
  <c r="B739" i="42"/>
  <c r="B740" i="42"/>
  <c r="B741" i="42"/>
  <c r="B654" i="42" l="1"/>
  <c r="B655" i="42"/>
  <c r="B669" i="42"/>
  <c r="B670" i="42"/>
  <c r="B671" i="42"/>
  <c r="B668" i="42"/>
  <c r="K24" i="42" l="1"/>
  <c r="K25" i="42"/>
  <c r="K26" i="42"/>
  <c r="B515" i="42" l="1"/>
  <c r="B516" i="42"/>
  <c r="B517" i="42"/>
  <c r="B518" i="42"/>
  <c r="B519" i="42"/>
  <c r="B520" i="42"/>
  <c r="B521" i="42"/>
  <c r="B522" i="42"/>
  <c r="B523" i="42"/>
  <c r="B524" i="42"/>
  <c r="B525" i="42"/>
  <c r="B526" i="42"/>
  <c r="B527" i="42"/>
  <c r="B528" i="42"/>
  <c r="B529" i="42"/>
  <c r="B530" i="42"/>
  <c r="B531" i="42"/>
  <c r="B532" i="42"/>
  <c r="B533" i="42"/>
  <c r="B534" i="42"/>
  <c r="B535" i="42"/>
  <c r="B536" i="42"/>
  <c r="B537" i="42"/>
  <c r="B538" i="42"/>
  <c r="B539" i="42"/>
  <c r="B540" i="42"/>
  <c r="B541" i="42"/>
  <c r="B542" i="42"/>
  <c r="B543" i="42"/>
  <c r="B544" i="42"/>
  <c r="B545" i="42"/>
  <c r="B546" i="42"/>
  <c r="B547" i="42"/>
  <c r="B548" i="42"/>
  <c r="B549" i="42"/>
  <c r="B550" i="42"/>
  <c r="B551" i="42"/>
  <c r="B552" i="42"/>
  <c r="B553" i="42"/>
  <c r="B554" i="42"/>
  <c r="B555" i="42"/>
  <c r="B556" i="42"/>
  <c r="B557" i="42"/>
  <c r="B558" i="42"/>
  <c r="B559" i="42"/>
  <c r="B560" i="42"/>
  <c r="B561" i="42"/>
  <c r="B562" i="42"/>
  <c r="B563" i="42"/>
  <c r="B564" i="42"/>
  <c r="B565" i="42"/>
  <c r="B566" i="42"/>
  <c r="B567" i="42"/>
  <c r="B568" i="42"/>
  <c r="B569" i="42"/>
  <c r="B570" i="42"/>
  <c r="B571" i="42"/>
  <c r="B572" i="42"/>
  <c r="B573" i="42"/>
  <c r="B574" i="42"/>
  <c r="B575" i="42"/>
  <c r="B576" i="42"/>
  <c r="B577" i="42"/>
  <c r="B578" i="42"/>
  <c r="B579" i="42"/>
  <c r="B580" i="42"/>
  <c r="B581" i="42"/>
  <c r="B582" i="42"/>
  <c r="B583" i="42"/>
  <c r="B584" i="42"/>
  <c r="B585" i="42"/>
  <c r="B586" i="42"/>
  <c r="B587" i="42"/>
  <c r="B588" i="42"/>
  <c r="B589" i="42"/>
  <c r="B590" i="42"/>
  <c r="B591" i="42"/>
  <c r="B592" i="42"/>
  <c r="B593" i="42"/>
  <c r="B594" i="42"/>
  <c r="B595" i="42"/>
  <c r="B596" i="42"/>
  <c r="B597" i="42"/>
  <c r="B598" i="42"/>
  <c r="B599" i="42"/>
  <c r="B600" i="42"/>
  <c r="B601" i="42"/>
  <c r="B602" i="42"/>
  <c r="B603" i="42"/>
  <c r="B604" i="42"/>
  <c r="B605" i="42"/>
  <c r="B606" i="42"/>
  <c r="B607" i="42"/>
  <c r="B608" i="42"/>
  <c r="B609" i="42"/>
  <c r="B610" i="42"/>
  <c r="B611" i="42"/>
  <c r="B612" i="42"/>
  <c r="B613" i="42"/>
  <c r="B614" i="42"/>
  <c r="B615" i="42"/>
  <c r="B616" i="42"/>
  <c r="B617" i="42"/>
  <c r="B618" i="42"/>
  <c r="B619" i="42"/>
  <c r="B620" i="42"/>
  <c r="B621" i="42"/>
  <c r="B622" i="42"/>
  <c r="B623" i="42"/>
  <c r="B624" i="42"/>
  <c r="B625" i="42"/>
  <c r="B626" i="42"/>
  <c r="B627" i="42"/>
  <c r="B628" i="42"/>
  <c r="B629" i="42"/>
  <c r="B630" i="42"/>
  <c r="B631" i="42"/>
  <c r="B632" i="42"/>
  <c r="B633" i="42"/>
  <c r="B634" i="42"/>
  <c r="B635" i="42"/>
  <c r="B636" i="42"/>
  <c r="B637" i="42"/>
  <c r="B638" i="42"/>
  <c r="B639" i="42"/>
  <c r="B640" i="42"/>
  <c r="B641" i="42"/>
  <c r="B642" i="42"/>
  <c r="B643" i="42"/>
  <c r="B644" i="42"/>
  <c r="B645" i="42"/>
  <c r="B646" i="42"/>
  <c r="B647" i="42"/>
  <c r="B648" i="42"/>
  <c r="B649" i="42"/>
  <c r="B650" i="42"/>
  <c r="B651" i="42"/>
  <c r="B652" i="42"/>
  <c r="B653" i="42"/>
  <c r="B656" i="42"/>
  <c r="B657" i="42"/>
  <c r="B658" i="42"/>
  <c r="B659" i="42"/>
  <c r="B660" i="42"/>
  <c r="B661" i="42"/>
  <c r="B662" i="42"/>
  <c r="B663" i="42"/>
  <c r="B664" i="42"/>
  <c r="B665" i="42"/>
  <c r="B666" i="42"/>
  <c r="B667" i="42"/>
  <c r="B672" i="42"/>
  <c r="B673" i="42"/>
  <c r="B674" i="42"/>
  <c r="B675" i="42"/>
  <c r="B676" i="42"/>
  <c r="B677" i="42"/>
  <c r="B678" i="42"/>
  <c r="B679" i="42"/>
  <c r="B680" i="42"/>
  <c r="B683" i="42"/>
  <c r="B684" i="42"/>
  <c r="B685" i="42"/>
  <c r="B686" i="42"/>
  <c r="B688" i="42"/>
  <c r="B689" i="42"/>
  <c r="B690" i="42"/>
  <c r="B691" i="42"/>
  <c r="B692" i="42"/>
  <c r="B693" i="42"/>
  <c r="B695" i="42"/>
  <c r="B697" i="42"/>
  <c r="B699" i="42"/>
  <c r="B700" i="42"/>
  <c r="B701" i="42"/>
  <c r="B702" i="42"/>
  <c r="B703" i="42"/>
  <c r="B704" i="42"/>
  <c r="B705" i="42"/>
  <c r="B706" i="42"/>
  <c r="B708" i="42"/>
  <c r="B709" i="42"/>
  <c r="B513" i="42"/>
  <c r="B514" i="42"/>
  <c r="B458" i="42"/>
  <c r="B459" i="42"/>
  <c r="B460" i="42"/>
  <c r="B461" i="42"/>
  <c r="B462" i="42"/>
  <c r="B463" i="42"/>
  <c r="B464" i="42"/>
  <c r="B465" i="42"/>
  <c r="B466" i="42"/>
  <c r="B467" i="42"/>
  <c r="B468" i="42"/>
  <c r="B469" i="42"/>
  <c r="B470" i="42"/>
  <c r="B471" i="42"/>
  <c r="B472" i="42"/>
  <c r="B473" i="42"/>
  <c r="B474" i="42"/>
  <c r="B475" i="42"/>
  <c r="B476" i="42"/>
  <c r="B477" i="42"/>
  <c r="B478" i="42"/>
  <c r="B479" i="42"/>
  <c r="B480" i="42"/>
  <c r="B481" i="42"/>
  <c r="B482" i="42"/>
  <c r="B483" i="42"/>
  <c r="B484" i="42"/>
  <c r="B485" i="42"/>
  <c r="B486" i="42"/>
  <c r="B487" i="42"/>
  <c r="B488" i="42"/>
  <c r="B489" i="42"/>
  <c r="B490" i="42"/>
  <c r="B491" i="42"/>
  <c r="B492" i="42"/>
  <c r="B493" i="42"/>
  <c r="B494" i="42"/>
  <c r="B495" i="42"/>
  <c r="B496" i="42"/>
  <c r="B497" i="42"/>
  <c r="B498" i="42"/>
  <c r="B499" i="42"/>
  <c r="B500" i="42"/>
  <c r="B501" i="42"/>
  <c r="B502" i="42"/>
  <c r="B503" i="42"/>
  <c r="B504" i="42"/>
  <c r="B505" i="42"/>
  <c r="B506" i="42"/>
  <c r="B507" i="42"/>
  <c r="B508" i="42"/>
  <c r="B509" i="42"/>
  <c r="B510" i="42"/>
  <c r="B511" i="42"/>
  <c r="B512" i="42"/>
  <c r="B455" i="42"/>
  <c r="B456" i="42"/>
  <c r="B457" i="42"/>
  <c r="B442" i="42"/>
  <c r="B443" i="42"/>
  <c r="B444" i="42"/>
  <c r="B445" i="42"/>
  <c r="B446" i="42"/>
  <c r="B447" i="42"/>
  <c r="B448" i="42"/>
  <c r="B449" i="42"/>
  <c r="B450" i="42"/>
  <c r="B451" i="42"/>
  <c r="B452" i="42"/>
  <c r="B453" i="42"/>
  <c r="B454" i="42"/>
  <c r="B440" i="42"/>
  <c r="B441" i="42"/>
  <c r="B362" i="42"/>
  <c r="B363" i="42"/>
  <c r="B364" i="42"/>
  <c r="B365" i="42"/>
  <c r="B366" i="42"/>
  <c r="B367" i="42"/>
  <c r="B368" i="42"/>
  <c r="B369" i="42"/>
  <c r="B370" i="42"/>
  <c r="B371" i="42"/>
  <c r="B372" i="42"/>
  <c r="B373" i="42"/>
  <c r="B374" i="42"/>
  <c r="B375" i="42"/>
  <c r="B376" i="42"/>
  <c r="B377" i="42"/>
  <c r="B378" i="42"/>
  <c r="B379" i="42"/>
  <c r="B380" i="42"/>
  <c r="B381" i="42"/>
  <c r="B382" i="42"/>
  <c r="B383" i="42"/>
  <c r="B384" i="42"/>
  <c r="B385" i="42"/>
  <c r="B386" i="42"/>
  <c r="B387" i="42"/>
  <c r="B388" i="42"/>
  <c r="B389" i="42"/>
  <c r="B390" i="42"/>
  <c r="B391" i="42"/>
  <c r="B392" i="42"/>
  <c r="B393" i="42"/>
  <c r="B394" i="42"/>
  <c r="B395" i="42"/>
  <c r="B396" i="42"/>
  <c r="B397" i="42"/>
  <c r="B398" i="42"/>
  <c r="B399" i="42"/>
  <c r="B400" i="42"/>
  <c r="B401" i="42"/>
  <c r="B402" i="42"/>
  <c r="B403" i="42"/>
  <c r="B404" i="42"/>
  <c r="B405" i="42"/>
  <c r="B406" i="42"/>
  <c r="B407" i="42"/>
  <c r="B408" i="42"/>
  <c r="B409" i="42"/>
  <c r="B410" i="42"/>
  <c r="B411" i="42"/>
  <c r="B412" i="42"/>
  <c r="B413" i="42"/>
  <c r="B414" i="42"/>
  <c r="B415" i="42"/>
  <c r="B416" i="42"/>
  <c r="B417" i="42"/>
  <c r="B418" i="42"/>
  <c r="B419" i="42"/>
  <c r="B420" i="42"/>
  <c r="B421" i="42"/>
  <c r="B422" i="42"/>
  <c r="B423" i="42"/>
  <c r="B424" i="42"/>
  <c r="B425" i="42"/>
  <c r="B426" i="42"/>
  <c r="B427" i="42"/>
  <c r="B428" i="42"/>
  <c r="B429" i="42"/>
  <c r="B430" i="42"/>
  <c r="B431" i="42"/>
  <c r="B432" i="42"/>
  <c r="B433" i="42"/>
  <c r="B434" i="42"/>
  <c r="B435" i="42"/>
  <c r="B436" i="42"/>
  <c r="B437" i="42"/>
  <c r="B438" i="42"/>
  <c r="B439" i="42"/>
  <c r="B360" i="42"/>
  <c r="B361" i="42"/>
  <c r="B302" i="42"/>
  <c r="B303" i="42"/>
  <c r="B304" i="42"/>
  <c r="B305" i="42"/>
  <c r="B306" i="42"/>
  <c r="B307" i="42"/>
  <c r="B308" i="42"/>
  <c r="B309" i="42"/>
  <c r="B310" i="42"/>
  <c r="B311" i="42"/>
  <c r="B312" i="42"/>
  <c r="B313" i="42"/>
  <c r="B314" i="42"/>
  <c r="B315" i="42"/>
  <c r="B316" i="42"/>
  <c r="B317" i="42"/>
  <c r="B318" i="42"/>
  <c r="B319" i="42"/>
  <c r="B320" i="42"/>
  <c r="B321" i="42"/>
  <c r="B322" i="42"/>
  <c r="B323" i="42"/>
  <c r="B324" i="42"/>
  <c r="B325" i="42"/>
  <c r="B326" i="42"/>
  <c r="B327" i="42"/>
  <c r="B328" i="42"/>
  <c r="B329" i="42"/>
  <c r="B330" i="42"/>
  <c r="B331" i="42"/>
  <c r="B332" i="42"/>
  <c r="B333" i="42"/>
  <c r="B334" i="42"/>
  <c r="B335" i="42"/>
  <c r="B336" i="42"/>
  <c r="B337" i="42"/>
  <c r="B338" i="42"/>
  <c r="B339" i="42"/>
  <c r="B340" i="42"/>
  <c r="B341" i="42"/>
  <c r="B342" i="42"/>
  <c r="B343" i="42"/>
  <c r="B344" i="42"/>
  <c r="B345" i="42"/>
  <c r="B346" i="42"/>
  <c r="B347" i="42"/>
  <c r="B348" i="42"/>
  <c r="B349" i="42"/>
  <c r="B350" i="42"/>
  <c r="B351" i="42"/>
  <c r="B352" i="42"/>
  <c r="B353" i="42"/>
  <c r="B354" i="42"/>
  <c r="B355" i="42"/>
  <c r="B356" i="42"/>
  <c r="B357" i="42"/>
  <c r="B358" i="42"/>
  <c r="B359" i="42"/>
  <c r="B300" i="42"/>
  <c r="B301" i="42"/>
  <c r="B287" i="42"/>
  <c r="B288" i="42"/>
  <c r="B289" i="42"/>
  <c r="B290" i="42"/>
  <c r="B291" i="42"/>
  <c r="B292" i="42"/>
  <c r="B293" i="42"/>
  <c r="B294" i="42"/>
  <c r="B295" i="42"/>
  <c r="B296" i="42"/>
  <c r="B297" i="42"/>
  <c r="B298" i="42"/>
  <c r="B299" i="42"/>
  <c r="B284" i="42"/>
  <c r="B285" i="42"/>
  <c r="B286" i="42"/>
  <c r="B263" i="42"/>
  <c r="B264" i="42"/>
  <c r="B265" i="42"/>
  <c r="B266" i="42"/>
  <c r="B267" i="42"/>
  <c r="B268" i="42"/>
  <c r="B269" i="42"/>
  <c r="B270" i="42"/>
  <c r="B271" i="42"/>
  <c r="B272" i="42"/>
  <c r="B273" i="42"/>
  <c r="B274" i="42"/>
  <c r="B275" i="42"/>
  <c r="B276" i="42"/>
  <c r="B277" i="42"/>
  <c r="B278" i="42"/>
  <c r="B279" i="42"/>
  <c r="B280" i="42"/>
  <c r="B281" i="42"/>
  <c r="B282" i="42"/>
  <c r="B283" i="42"/>
  <c r="B260" i="42"/>
  <c r="B261" i="42"/>
  <c r="B262" i="42"/>
  <c r="B256" i="42"/>
  <c r="B257" i="42"/>
  <c r="B258" i="42"/>
  <c r="B259" i="42"/>
  <c r="B252" i="42"/>
  <c r="B253" i="42"/>
  <c r="B254" i="42"/>
  <c r="B255" i="42"/>
  <c r="B183" i="42"/>
  <c r="B184" i="42"/>
  <c r="B185" i="42"/>
  <c r="B186" i="42"/>
  <c r="B187" i="42"/>
  <c r="B188" i="42"/>
  <c r="B189" i="42"/>
  <c r="B190" i="42"/>
  <c r="B191" i="42"/>
  <c r="B192" i="42"/>
  <c r="B193" i="42"/>
  <c r="B194" i="42"/>
  <c r="B195" i="42"/>
  <c r="B196" i="42"/>
  <c r="B197" i="42"/>
  <c r="B198" i="42"/>
  <c r="B199" i="42"/>
  <c r="B200" i="42"/>
  <c r="B201" i="42"/>
  <c r="B202" i="42"/>
  <c r="B203" i="42"/>
  <c r="B204" i="42"/>
  <c r="B205" i="42"/>
  <c r="B206" i="42"/>
  <c r="B207" i="42"/>
  <c r="B208" i="42"/>
  <c r="B209" i="42"/>
  <c r="B210" i="42"/>
  <c r="B211" i="42"/>
  <c r="B212" i="42"/>
  <c r="B213" i="42"/>
  <c r="B214" i="42"/>
  <c r="B215" i="42"/>
  <c r="B216" i="42"/>
  <c r="B217" i="42"/>
  <c r="B218" i="42"/>
  <c r="B219" i="42"/>
  <c r="B220" i="42"/>
  <c r="B221" i="42"/>
  <c r="B222" i="42"/>
  <c r="B223" i="42"/>
  <c r="B224" i="42"/>
  <c r="B225" i="42"/>
  <c r="B226" i="42"/>
  <c r="B227" i="42"/>
  <c r="B228" i="42"/>
  <c r="B229" i="42"/>
  <c r="B230" i="42"/>
  <c r="B231" i="42"/>
  <c r="B232" i="42"/>
  <c r="B233" i="42"/>
  <c r="B234" i="42"/>
  <c r="B235" i="42"/>
  <c r="B236" i="42"/>
  <c r="B237" i="42"/>
  <c r="B238" i="42"/>
  <c r="B239" i="42"/>
  <c r="B240" i="42"/>
  <c r="B241" i="42"/>
  <c r="B242" i="42"/>
  <c r="B243" i="42"/>
  <c r="B244" i="42"/>
  <c r="B245" i="42"/>
  <c r="B246" i="42"/>
  <c r="B247" i="42"/>
  <c r="B248" i="42"/>
  <c r="B249" i="42"/>
  <c r="B250" i="42"/>
  <c r="B251" i="42"/>
  <c r="B181" i="42"/>
  <c r="B182" i="42"/>
  <c r="B169" i="42"/>
  <c r="B170" i="42"/>
  <c r="B171" i="42"/>
  <c r="B172" i="42"/>
  <c r="B173" i="42"/>
  <c r="B174" i="42"/>
  <c r="B175" i="42"/>
  <c r="B176" i="42"/>
  <c r="B177" i="42"/>
  <c r="B178" i="42"/>
  <c r="B179" i="42"/>
  <c r="B180" i="42"/>
  <c r="B167" i="42"/>
  <c r="B168" i="42"/>
  <c r="B142" i="42"/>
  <c r="B143" i="42"/>
  <c r="B144" i="42"/>
  <c r="B145" i="42"/>
  <c r="B146" i="42"/>
  <c r="B147" i="42"/>
  <c r="B148" i="42"/>
  <c r="B149" i="42"/>
  <c r="B150" i="42"/>
  <c r="B151" i="42"/>
  <c r="B152" i="42"/>
  <c r="B153" i="42"/>
  <c r="B154" i="42"/>
  <c r="B155" i="42"/>
  <c r="B156" i="42"/>
  <c r="B157" i="42"/>
  <c r="B158" i="42"/>
  <c r="B159" i="42"/>
  <c r="B160" i="42"/>
  <c r="B161" i="42"/>
  <c r="B162" i="42"/>
  <c r="B163" i="42"/>
  <c r="B164" i="42"/>
  <c r="B165" i="42"/>
  <c r="B166" i="42"/>
  <c r="B138" i="42"/>
  <c r="B139" i="42"/>
  <c r="B140" i="42"/>
  <c r="B141" i="42"/>
  <c r="B135" i="42"/>
  <c r="B136" i="42"/>
  <c r="B137" i="42"/>
  <c r="B133" i="42"/>
  <c r="B134" i="42"/>
  <c r="B123" i="42"/>
  <c r="B124" i="42"/>
  <c r="B125" i="42"/>
  <c r="B126" i="42"/>
  <c r="B127" i="42"/>
  <c r="B128" i="42"/>
  <c r="B129" i="42"/>
  <c r="B130" i="42"/>
  <c r="B131" i="42"/>
  <c r="B132" i="42"/>
  <c r="B121" i="42"/>
  <c r="B122" i="42"/>
  <c r="B86" i="42"/>
  <c r="B87" i="42"/>
  <c r="B88" i="42"/>
  <c r="B89" i="42"/>
  <c r="B90" i="42"/>
  <c r="B91" i="42"/>
  <c r="B92" i="42"/>
  <c r="B93" i="42"/>
  <c r="B94" i="42"/>
  <c r="B95" i="42"/>
  <c r="B96" i="42"/>
  <c r="B97" i="42"/>
  <c r="B98" i="42"/>
  <c r="B99" i="42"/>
  <c r="B100" i="42"/>
  <c r="B101" i="42"/>
  <c r="B102" i="42"/>
  <c r="B103" i="42"/>
  <c r="B104" i="42"/>
  <c r="B105" i="42"/>
  <c r="B106" i="42"/>
  <c r="B107" i="42"/>
  <c r="B108" i="42"/>
  <c r="B109" i="42"/>
  <c r="B110" i="42"/>
  <c r="B111" i="42"/>
  <c r="B112" i="42"/>
  <c r="B113" i="42"/>
  <c r="B114" i="42"/>
  <c r="B115" i="42"/>
  <c r="B116" i="42"/>
  <c r="B117" i="42"/>
  <c r="B118" i="42"/>
  <c r="B119" i="42"/>
  <c r="B120" i="42"/>
  <c r="B81" i="42"/>
  <c r="B82" i="42"/>
  <c r="B83" i="42"/>
  <c r="B84" i="42"/>
  <c r="B85" i="42"/>
  <c r="B64" i="42"/>
  <c r="B65" i="42"/>
  <c r="B66" i="42"/>
  <c r="B67" i="42"/>
  <c r="B68" i="42"/>
  <c r="B69" i="42"/>
  <c r="B70" i="42"/>
  <c r="B71" i="42"/>
  <c r="B72" i="42"/>
  <c r="B73" i="42"/>
  <c r="B74" i="42"/>
  <c r="B75" i="42"/>
  <c r="B76" i="42"/>
  <c r="B77" i="42"/>
  <c r="B78" i="42"/>
  <c r="B79" i="42"/>
  <c r="B80" i="42"/>
  <c r="B62" i="42"/>
  <c r="B63" i="42"/>
  <c r="B38" i="42"/>
  <c r="B39" i="42"/>
  <c r="B40" i="42"/>
  <c r="B41" i="42"/>
  <c r="B42" i="42"/>
  <c r="B43" i="42"/>
  <c r="B44" i="42"/>
  <c r="B45" i="42"/>
  <c r="B46" i="42"/>
  <c r="B47" i="42"/>
  <c r="B48" i="42"/>
  <c r="B49" i="42"/>
  <c r="B50" i="42"/>
  <c r="B51" i="42"/>
  <c r="B52" i="42"/>
  <c r="B53" i="42"/>
  <c r="B54" i="42"/>
  <c r="B55" i="42"/>
  <c r="B56" i="42"/>
  <c r="B57" i="42"/>
  <c r="B58" i="42"/>
  <c r="B59" i="42"/>
  <c r="B60" i="42"/>
  <c r="B61" i="42"/>
  <c r="B36" i="42"/>
  <c r="B37" i="42"/>
  <c r="B14" i="42"/>
  <c r="B15" i="42"/>
  <c r="B16" i="42"/>
  <c r="B17" i="42"/>
  <c r="B18" i="42"/>
  <c r="B19" i="42"/>
  <c r="B20" i="42"/>
  <c r="B21" i="42"/>
  <c r="B22" i="42"/>
  <c r="B23" i="42"/>
  <c r="B24" i="42"/>
  <c r="B25" i="42"/>
  <c r="B26" i="42"/>
  <c r="B27" i="42"/>
  <c r="B28" i="42"/>
  <c r="B29" i="42"/>
  <c r="B30" i="42"/>
  <c r="B31" i="42"/>
  <c r="B32" i="42"/>
  <c r="B33" i="42"/>
  <c r="B34" i="42"/>
  <c r="B35" i="42"/>
  <c r="D1249" i="42" l="1"/>
  <c r="C1249" i="42" s="1"/>
  <c r="D938" i="42"/>
  <c r="C938" i="42" s="1"/>
  <c r="D632" i="42"/>
  <c r="C632" i="42" s="1"/>
  <c r="D877" i="42"/>
  <c r="C877" i="42" s="1"/>
  <c r="D608" i="42"/>
  <c r="C608" i="42" s="1"/>
  <c r="D810" i="42"/>
  <c r="C810" i="42" s="1"/>
  <c r="D865" i="42"/>
  <c r="C865" i="42" s="1"/>
  <c r="D596" i="42"/>
  <c r="C596" i="42" s="1"/>
  <c r="D838" i="42"/>
  <c r="C838" i="42" s="1"/>
  <c r="D893" i="42"/>
  <c r="C893" i="42" s="1"/>
  <c r="D594" i="42"/>
  <c r="C594" i="42" s="1"/>
  <c r="D121" i="42"/>
  <c r="C121" i="42" s="1"/>
  <c r="D592" i="42"/>
  <c r="C592" i="42" s="1"/>
  <c r="D901" i="42"/>
  <c r="C901" i="42" s="1"/>
  <c r="D1031" i="42"/>
  <c r="C1031" i="42" s="1"/>
  <c r="D834" i="42"/>
  <c r="C834" i="42" s="1"/>
  <c r="D974" i="42"/>
  <c r="C974" i="42" s="1"/>
  <c r="D953" i="42"/>
  <c r="C953" i="42" s="1"/>
  <c r="D1028" i="42"/>
  <c r="C1028" i="42" s="1"/>
  <c r="D867" i="42"/>
  <c r="C867" i="42" s="1"/>
  <c r="D584" i="42"/>
  <c r="C584" i="42" s="1"/>
  <c r="D1007" i="42"/>
  <c r="C1007" i="42" s="1"/>
  <c r="D951" i="42"/>
  <c r="C951" i="42" s="1"/>
  <c r="D959" i="42"/>
  <c r="C959" i="42" s="1"/>
  <c r="D1195" i="42"/>
  <c r="C1195" i="42" s="1"/>
  <c r="D1021" i="42"/>
  <c r="C1021" i="42" s="1"/>
  <c r="D950" i="42"/>
  <c r="C950" i="42" s="1"/>
  <c r="D572" i="42"/>
  <c r="C572" i="42" s="1"/>
  <c r="D931" i="42"/>
  <c r="C931" i="42" s="1"/>
  <c r="D774" i="42"/>
  <c r="C774" i="42" s="1"/>
  <c r="D1035" i="42"/>
  <c r="C1035" i="42" s="1"/>
  <c r="D600" i="42"/>
  <c r="C600" i="42" s="1"/>
  <c r="D999" i="42"/>
  <c r="C999" i="42" s="1"/>
  <c r="D969" i="42"/>
  <c r="C969" i="42" s="1"/>
  <c r="D749" i="42"/>
  <c r="C749" i="42" s="1"/>
  <c r="D1026" i="42"/>
  <c r="C1026" i="42" s="1"/>
  <c r="D1012" i="42"/>
  <c r="C1012" i="42" s="1"/>
  <c r="D750" i="42"/>
  <c r="C750" i="42" s="1"/>
  <c r="D833" i="42"/>
  <c r="C833" i="42" s="1"/>
  <c r="D540" i="42"/>
  <c r="C540" i="42" s="1"/>
  <c r="D726" i="42"/>
  <c r="C726" i="42" s="1"/>
  <c r="D809" i="42"/>
  <c r="C809" i="42" s="1"/>
  <c r="D1033" i="42"/>
  <c r="C1033" i="42" s="1"/>
  <c r="D714" i="42"/>
  <c r="C714" i="42" s="1"/>
  <c r="D852" i="42"/>
  <c r="C852" i="42" s="1"/>
  <c r="D945" i="42"/>
  <c r="C945" i="42" s="1"/>
  <c r="D1243" i="42"/>
  <c r="C1243" i="42" s="1"/>
  <c r="D892" i="42"/>
  <c r="C892" i="42" s="1"/>
  <c r="D690" i="42"/>
  <c r="C690" i="42" s="1"/>
  <c r="D840" i="42"/>
  <c r="C840" i="42" s="1"/>
  <c r="D1034" i="42"/>
  <c r="C1034" i="42" s="1"/>
  <c r="D786" i="42"/>
  <c r="C786" i="42" s="1"/>
  <c r="D606" i="42"/>
  <c r="C606" i="42" s="1"/>
  <c r="D1126" i="42"/>
  <c r="C1126" i="42" s="1"/>
  <c r="D881" i="42"/>
  <c r="C881" i="42" s="1"/>
  <c r="D986" i="42"/>
  <c r="C986" i="42" s="1"/>
  <c r="D167" i="42"/>
  <c r="C167" i="42" s="1"/>
  <c r="D990" i="42"/>
  <c r="C990" i="42" s="1"/>
  <c r="D664" i="42"/>
  <c r="C664" i="42" s="1"/>
  <c r="D978" i="42"/>
  <c r="C978" i="42" s="1"/>
  <c r="D841" i="42"/>
  <c r="C841" i="42" s="1"/>
  <c r="D758" i="42"/>
  <c r="C758" i="42" s="1"/>
  <c r="D923" i="42"/>
  <c r="C923" i="42" s="1"/>
  <c r="D966" i="42"/>
  <c r="C966" i="42" s="1"/>
  <c r="D826" i="42"/>
  <c r="C826" i="42" s="1"/>
  <c r="D640" i="42"/>
  <c r="C640" i="42" s="1"/>
  <c r="D933" i="42"/>
  <c r="C933" i="42" s="1"/>
  <c r="D942" i="42"/>
  <c r="C942" i="42" s="1"/>
  <c r="D848" i="42"/>
  <c r="C848" i="42" s="1"/>
  <c r="D1003" i="42"/>
  <c r="C1003" i="42" s="1"/>
  <c r="D853" i="42"/>
  <c r="C853" i="42" s="1"/>
  <c r="D627" i="42"/>
  <c r="C627" i="42" s="1"/>
  <c r="D570" i="42"/>
  <c r="C570" i="42" s="1"/>
  <c r="D567" i="42"/>
  <c r="C567" i="42" s="1"/>
  <c r="D1000" i="42"/>
  <c r="C1000" i="42" s="1"/>
  <c r="D628" i="42"/>
  <c r="C628" i="42" s="1"/>
  <c r="D965" i="42"/>
  <c r="C965" i="42" s="1"/>
  <c r="D897" i="42"/>
  <c r="C897" i="42" s="1"/>
  <c r="D1186" i="42"/>
  <c r="C1186" i="42" s="1"/>
  <c r="D1183" i="42"/>
  <c r="C1183" i="42" s="1"/>
  <c r="D845" i="42"/>
  <c r="C845" i="42" s="1"/>
  <c r="D917" i="42"/>
  <c r="C917" i="42" s="1"/>
  <c r="D1087" i="42"/>
  <c r="C1087" i="42" s="1"/>
  <c r="D963" i="42"/>
  <c r="C963" i="42" s="1"/>
  <c r="D862" i="42"/>
  <c r="C862" i="42" s="1"/>
  <c r="D642" i="42"/>
  <c r="C642" i="42" s="1"/>
  <c r="D907" i="42"/>
  <c r="C907" i="42" s="1"/>
  <c r="D913" i="42"/>
  <c r="C913" i="42" s="1"/>
  <c r="D791" i="42"/>
  <c r="C791" i="42" s="1"/>
  <c r="D989" i="42"/>
  <c r="C989" i="42" s="1"/>
  <c r="D778" i="42"/>
  <c r="C778" i="42" s="1"/>
  <c r="D580" i="42"/>
  <c r="C580" i="42" s="1"/>
  <c r="D905" i="42"/>
  <c r="C905" i="42" s="1"/>
  <c r="D1210" i="42"/>
  <c r="C1210" i="42" s="1"/>
  <c r="D1135" i="42"/>
  <c r="C1135" i="42" s="1"/>
  <c r="D850" i="42"/>
  <c r="C850" i="42" s="1"/>
  <c r="D1159" i="42"/>
  <c r="C1159" i="42" s="1"/>
  <c r="D790" i="42"/>
  <c r="C790" i="42" s="1"/>
  <c r="D1063" i="42"/>
  <c r="C1063" i="42" s="1"/>
  <c r="D1078" i="42"/>
  <c r="C1078" i="42" s="1"/>
  <c r="D983" i="42"/>
  <c r="C983" i="42" s="1"/>
  <c r="D1114" i="42"/>
  <c r="C1114" i="42" s="1"/>
  <c r="D849" i="42"/>
  <c r="C849" i="42" s="1"/>
  <c r="D1102" i="42"/>
  <c r="C1102" i="42" s="1"/>
  <c r="D1147" i="42"/>
  <c r="C1147" i="42" s="1"/>
  <c r="D846" i="42"/>
  <c r="C846" i="42" s="1"/>
  <c r="D562" i="42"/>
  <c r="C562" i="42" s="1"/>
  <c r="D610" i="42"/>
  <c r="C610" i="42" s="1"/>
  <c r="D796" i="42"/>
  <c r="C796" i="42" s="1"/>
  <c r="D689" i="42"/>
  <c r="C689" i="42" s="1"/>
  <c r="D1258" i="42"/>
  <c r="C1258" i="42" s="1"/>
  <c r="D1150" i="42"/>
  <c r="C1150" i="42" s="1"/>
  <c r="D875" i="42"/>
  <c r="C875" i="42" s="1"/>
  <c r="D1001" i="42"/>
  <c r="C1001" i="42" s="1"/>
  <c r="D702" i="42"/>
  <c r="C702" i="42" s="1"/>
  <c r="D1162" i="42"/>
  <c r="C1162" i="42" s="1"/>
  <c r="D941" i="42"/>
  <c r="C941" i="42" s="1"/>
  <c r="D886" i="42"/>
  <c r="C886" i="42" s="1"/>
  <c r="D1090" i="42"/>
  <c r="C1090" i="42" s="1"/>
  <c r="D975" i="42"/>
  <c r="C975" i="42" s="1"/>
  <c r="D842" i="42"/>
  <c r="C842" i="42" s="1"/>
  <c r="D1234" i="42"/>
  <c r="C1234" i="42" s="1"/>
  <c r="D706" i="42"/>
  <c r="C706" i="42" s="1"/>
  <c r="D779" i="42"/>
  <c r="C779" i="42" s="1"/>
  <c r="D991" i="42"/>
  <c r="C991" i="42" s="1"/>
  <c r="D700" i="42"/>
  <c r="C700" i="42" s="1"/>
  <c r="D837" i="42"/>
  <c r="C837" i="42" s="1"/>
  <c r="D943" i="42"/>
  <c r="C943" i="42" s="1"/>
  <c r="D773" i="42"/>
  <c r="C773" i="42" s="1"/>
  <c r="D573" i="42"/>
  <c r="C573" i="42" s="1"/>
  <c r="D814" i="42"/>
  <c r="C814" i="42" s="1"/>
  <c r="D734" i="42"/>
  <c r="C734" i="42" s="1"/>
  <c r="D599" i="42"/>
  <c r="C599" i="42" s="1"/>
  <c r="D603" i="42"/>
  <c r="C603" i="42" s="1"/>
  <c r="D598" i="42"/>
  <c r="C598" i="42" s="1"/>
  <c r="D564" i="42"/>
  <c r="C564" i="42" s="1"/>
  <c r="D586" i="42"/>
  <c r="C586" i="42" s="1"/>
  <c r="D928" i="42"/>
  <c r="C928" i="42" s="1"/>
  <c r="D855" i="42"/>
  <c r="C855" i="42" s="1"/>
  <c r="D1025" i="42"/>
  <c r="C1025" i="42" s="1"/>
  <c r="D874" i="42"/>
  <c r="C874" i="42" s="1"/>
  <c r="D746" i="42"/>
  <c r="C746" i="42" s="1"/>
  <c r="D694" i="42"/>
  <c r="C694" i="42" s="1"/>
  <c r="D585" i="42"/>
  <c r="C585" i="42" s="1"/>
  <c r="D583" i="42"/>
  <c r="C583" i="42" s="1"/>
  <c r="D1111" i="42"/>
  <c r="C1111" i="42" s="1"/>
  <c r="D831" i="42"/>
  <c r="C831" i="42" s="1"/>
  <c r="D698" i="42"/>
  <c r="C698" i="42" s="1"/>
  <c r="D574" i="42"/>
  <c r="C574" i="42" s="1"/>
  <c r="D1099" i="42"/>
  <c r="C1099" i="42" s="1"/>
  <c r="D954" i="42"/>
  <c r="C954" i="42" s="1"/>
  <c r="D1051" i="42"/>
  <c r="C1051" i="42" s="1"/>
  <c r="D797" i="42"/>
  <c r="C797" i="42" s="1"/>
  <c r="D576" i="42"/>
  <c r="C576" i="42" s="1"/>
  <c r="D595" i="42"/>
  <c r="C595" i="42" s="1"/>
  <c r="D622" i="42"/>
  <c r="C622" i="42" s="1"/>
  <c r="D561" i="42"/>
  <c r="C561" i="42" s="1"/>
  <c r="D821" i="42"/>
  <c r="C821" i="42" s="1"/>
  <c r="D979" i="42"/>
  <c r="C979" i="42" s="1"/>
  <c r="D859" i="42"/>
  <c r="C859" i="42" s="1"/>
  <c r="D742" i="42"/>
  <c r="C742" i="42" s="1"/>
  <c r="D1042" i="42"/>
  <c r="C1042" i="42" s="1"/>
  <c r="D1011" i="42"/>
  <c r="C1011" i="42" s="1"/>
  <c r="D688" i="42"/>
  <c r="C688" i="42" s="1"/>
  <c r="D718" i="42"/>
  <c r="C718" i="42" s="1"/>
  <c r="D569" i="42"/>
  <c r="C569" i="42" s="1"/>
  <c r="D756" i="42"/>
  <c r="C756" i="42" s="1"/>
  <c r="D995" i="42"/>
  <c r="C995" i="42" s="1"/>
  <c r="D654" i="42"/>
  <c r="C654" i="42" s="1"/>
  <c r="D947" i="42"/>
  <c r="C947" i="42" s="1"/>
  <c r="D1019" i="42"/>
  <c r="C1019" i="42" s="1"/>
  <c r="D927" i="42"/>
  <c r="C927" i="42" s="1"/>
  <c r="D919" i="42"/>
  <c r="C919" i="42" s="1"/>
  <c r="D588" i="42"/>
  <c r="C588" i="42" s="1"/>
  <c r="D686" i="42"/>
  <c r="C686" i="42" s="1"/>
  <c r="D921" i="42"/>
  <c r="C921" i="42" s="1"/>
  <c r="D857" i="42"/>
  <c r="C857" i="42" s="1"/>
  <c r="D911" i="42"/>
  <c r="C911" i="42" s="1"/>
  <c r="D732" i="42"/>
  <c r="C732" i="42" s="1"/>
  <c r="D730" i="42"/>
  <c r="C730" i="42" s="1"/>
  <c r="D929" i="42"/>
  <c r="C929" i="42" s="1"/>
  <c r="D847" i="42"/>
  <c r="C847" i="42" s="1"/>
  <c r="D575" i="42"/>
  <c r="C575" i="42" s="1"/>
  <c r="D553" i="42"/>
  <c r="C553" i="42" s="1"/>
  <c r="D1013" i="42"/>
  <c r="C1013" i="42" s="1"/>
  <c r="D587" i="42"/>
  <c r="C587" i="42" s="1"/>
  <c r="D1149" i="42"/>
  <c r="C1149" i="42" s="1"/>
  <c r="D1205" i="42"/>
  <c r="C1205" i="42" s="1"/>
  <c r="D1048" i="42"/>
  <c r="C1048" i="42" s="1"/>
  <c r="D1256" i="42"/>
  <c r="C1256" i="42" s="1"/>
  <c r="D1216" i="42"/>
  <c r="C1216" i="42" s="1"/>
  <c r="D1209" i="42"/>
  <c r="C1209" i="42" s="1"/>
  <c r="D1137" i="42"/>
  <c r="C1137" i="42" s="1"/>
  <c r="D1212" i="42"/>
  <c r="C1212" i="42" s="1"/>
  <c r="D1155" i="42"/>
  <c r="C1155" i="42" s="1"/>
  <c r="D1104" i="42"/>
  <c r="C1104" i="42" s="1"/>
  <c r="D1254" i="42"/>
  <c r="C1254" i="42" s="1"/>
  <c r="D713" i="42"/>
  <c r="C713" i="42" s="1"/>
  <c r="D725" i="42"/>
  <c r="C725" i="42" s="1"/>
  <c r="D634" i="42"/>
  <c r="C634" i="42" s="1"/>
  <c r="D977" i="42"/>
  <c r="C977" i="42" s="1"/>
  <c r="D579" i="42"/>
  <c r="C579" i="42" s="1"/>
  <c r="D1169" i="42"/>
  <c r="C1169" i="42" s="1"/>
  <c r="D284" i="42"/>
  <c r="C284" i="42" s="1"/>
  <c r="D1255" i="42"/>
  <c r="C1255" i="42" s="1"/>
  <c r="D1097" i="42"/>
  <c r="C1097" i="42" s="1"/>
  <c r="D744" i="42"/>
  <c r="C744" i="42" s="1"/>
  <c r="D1190" i="42"/>
  <c r="C1190" i="42" s="1"/>
  <c r="D1077" i="42"/>
  <c r="C1077" i="42" s="1"/>
  <c r="D1211" i="42"/>
  <c r="C1211" i="42" s="1"/>
  <c r="D1139" i="42"/>
  <c r="C1139" i="42" s="1"/>
  <c r="D1188" i="42"/>
  <c r="C1188" i="42" s="1"/>
  <c r="D1131" i="42"/>
  <c r="C1131" i="42" s="1"/>
  <c r="D1080" i="42"/>
  <c r="C1080" i="42" s="1"/>
  <c r="D898" i="42"/>
  <c r="C898" i="42" s="1"/>
  <c r="D738" i="42"/>
  <c r="C738" i="42" s="1"/>
  <c r="D630" i="42"/>
  <c r="C630" i="42" s="1"/>
  <c r="D1056" i="42"/>
  <c r="C1056" i="42" s="1"/>
  <c r="D1113" i="42"/>
  <c r="C1113" i="42" s="1"/>
  <c r="D1173" i="42"/>
  <c r="C1173" i="42" s="1"/>
  <c r="D1101" i="42"/>
  <c r="C1101" i="42" s="1"/>
  <c r="D1062" i="42"/>
  <c r="C1062" i="42" s="1"/>
  <c r="D1230" i="42"/>
  <c r="C1230" i="42" s="1"/>
  <c r="D1017" i="42"/>
  <c r="C1017" i="42" s="1"/>
  <c r="D754" i="42"/>
  <c r="C754" i="42" s="1"/>
  <c r="D712" i="42"/>
  <c r="C712" i="42" s="1"/>
  <c r="D1146" i="42"/>
  <c r="C1146" i="42" s="1"/>
  <c r="D912" i="42"/>
  <c r="C912" i="42" s="1"/>
  <c r="D861" i="42"/>
  <c r="C861" i="42" s="1"/>
  <c r="D1154" i="42"/>
  <c r="C1154" i="42" s="1"/>
  <c r="D696" i="42"/>
  <c r="C696" i="42" s="1"/>
  <c r="D591" i="42"/>
  <c r="C591" i="42" s="1"/>
  <c r="D839" i="42"/>
  <c r="C839" i="42" s="1"/>
  <c r="D541" i="42"/>
  <c r="C541" i="42" s="1"/>
  <c r="D566" i="42"/>
  <c r="C566" i="42" s="1"/>
  <c r="D1207" i="42"/>
  <c r="C1207" i="42" s="1"/>
  <c r="D604" i="42"/>
  <c r="C604" i="42" s="1"/>
  <c r="D593" i="42"/>
  <c r="C593" i="42" s="1"/>
  <c r="D602" i="42"/>
  <c r="C602" i="42" s="1"/>
  <c r="D1182" i="42"/>
  <c r="C1182" i="42" s="1"/>
  <c r="D581" i="42"/>
  <c r="C581" i="42" s="1"/>
  <c r="D560" i="42"/>
  <c r="C560" i="42" s="1"/>
  <c r="D568" i="42"/>
  <c r="C568" i="42" s="1"/>
  <c r="D1055" i="42"/>
  <c r="C1055" i="42" s="1"/>
  <c r="D1132" i="42"/>
  <c r="C1132" i="42" s="1"/>
  <c r="D1103" i="42"/>
  <c r="C1103" i="42" s="1"/>
  <c r="D1203" i="42"/>
  <c r="C1203" i="42" s="1"/>
  <c r="D1037" i="42"/>
  <c r="C1037" i="42" s="1"/>
  <c r="D1248" i="42"/>
  <c r="C1248" i="42" s="1"/>
  <c r="D1168" i="42"/>
  <c r="C1168" i="42" s="1"/>
  <c r="D1217" i="42"/>
  <c r="C1217" i="42" s="1"/>
  <c r="D1158" i="42"/>
  <c r="C1158" i="42" s="1"/>
  <c r="D1130" i="42"/>
  <c r="C1130" i="42" s="1"/>
  <c r="D1245" i="42"/>
  <c r="C1245" i="42" s="1"/>
  <c r="D1050" i="42"/>
  <c r="C1050" i="42" s="1"/>
  <c r="D1237" i="42"/>
  <c r="C1237" i="42" s="1"/>
  <c r="D1093" i="42"/>
  <c r="C1093" i="42" s="1"/>
  <c r="D964" i="42"/>
  <c r="C964" i="42" s="1"/>
  <c r="D988" i="42"/>
  <c r="C988" i="42" s="1"/>
  <c r="D835" i="42"/>
  <c r="C835" i="42" s="1"/>
  <c r="D914" i="42"/>
  <c r="C914" i="42" s="1"/>
  <c r="D922" i="42"/>
  <c r="C922" i="42" s="1"/>
  <c r="D864" i="42"/>
  <c r="C864" i="42" s="1"/>
  <c r="D882" i="42"/>
  <c r="C882" i="42" s="1"/>
  <c r="D1118" i="42"/>
  <c r="C1118" i="42" s="1"/>
  <c r="D1224" i="42"/>
  <c r="C1224" i="42" s="1"/>
  <c r="D1214" i="42"/>
  <c r="C1214" i="42" s="1"/>
  <c r="D1142" i="42"/>
  <c r="C1142" i="42" s="1"/>
  <c r="D1176" i="42"/>
  <c r="C1176" i="42" s="1"/>
  <c r="D1074" i="42"/>
  <c r="C1074" i="42" s="1"/>
  <c r="D1180" i="42"/>
  <c r="C1180" i="42" s="1"/>
  <c r="D1024" i="42"/>
  <c r="C1024" i="42" s="1"/>
  <c r="D1070" i="42"/>
  <c r="C1070" i="42" s="1"/>
  <c r="D1083" i="42"/>
  <c r="C1083" i="42" s="1"/>
  <c r="D1220" i="42"/>
  <c r="C1220" i="42" s="1"/>
  <c r="D976" i="42"/>
  <c r="C976" i="42" s="1"/>
  <c r="D1020" i="42"/>
  <c r="C1020" i="42" s="1"/>
  <c r="D1201" i="42"/>
  <c r="C1201" i="42" s="1"/>
  <c r="D1057" i="42"/>
  <c r="C1057" i="42" s="1"/>
  <c r="D1030" i="42"/>
  <c r="C1030" i="42" s="1"/>
  <c r="D944" i="42"/>
  <c r="C944" i="42" s="1"/>
  <c r="D1246" i="42"/>
  <c r="C1246" i="42" s="1"/>
  <c r="D1067" i="42"/>
  <c r="C1067" i="42" s="1"/>
  <c r="D1250" i="42"/>
  <c r="C1250" i="42" s="1"/>
  <c r="D1096" i="42"/>
  <c r="C1096" i="42" s="1"/>
  <c r="D1122" i="42"/>
  <c r="C1122" i="42" s="1"/>
  <c r="D1094" i="42"/>
  <c r="C1094" i="42" s="1"/>
  <c r="D1239" i="42"/>
  <c r="C1239" i="42" s="1"/>
  <c r="D1200" i="42"/>
  <c r="C1200" i="42" s="1"/>
  <c r="D1143" i="42"/>
  <c r="C1143" i="42" s="1"/>
  <c r="D1036" i="42"/>
  <c r="C1036" i="42" s="1"/>
  <c r="D1196" i="42"/>
  <c r="C1196" i="42" s="1"/>
  <c r="D1008" i="42"/>
  <c r="C1008" i="42" s="1"/>
  <c r="D888" i="42"/>
  <c r="C888" i="42" s="1"/>
  <c r="D1165" i="42"/>
  <c r="C1165" i="42" s="1"/>
  <c r="D894" i="42"/>
  <c r="C894" i="42" s="1"/>
  <c r="D1004" i="42"/>
  <c r="C1004" i="42" s="1"/>
  <c r="D994" i="42"/>
  <c r="C994" i="42" s="1"/>
  <c r="D915" i="42"/>
  <c r="C915" i="42" s="1"/>
  <c r="D805" i="42"/>
  <c r="C805" i="42" s="1"/>
  <c r="D808" i="42"/>
  <c r="C808" i="42" s="1"/>
  <c r="D1110" i="42"/>
  <c r="C1110" i="42" s="1"/>
  <c r="D1247" i="42"/>
  <c r="C1247" i="42" s="1"/>
  <c r="D1244" i="42"/>
  <c r="C1244" i="42" s="1"/>
  <c r="D1140" i="42"/>
  <c r="C1140" i="42" s="1"/>
  <c r="D1185" i="42"/>
  <c r="C1185" i="42" s="1"/>
  <c r="D1082" i="42"/>
  <c r="C1082" i="42" s="1"/>
  <c r="D1229" i="42"/>
  <c r="C1229" i="42" s="1"/>
  <c r="D1241" i="42"/>
  <c r="C1241" i="42" s="1"/>
  <c r="D1119" i="42"/>
  <c r="C1119" i="42" s="1"/>
  <c r="D1073" i="42"/>
  <c r="C1073" i="42" s="1"/>
  <c r="D1032" i="42"/>
  <c r="C1032" i="42" s="1"/>
  <c r="D1129" i="42"/>
  <c r="C1129" i="42" s="1"/>
  <c r="D1018" i="42"/>
  <c r="C1018" i="42" s="1"/>
  <c r="D980" i="42"/>
  <c r="C980" i="42" s="1"/>
  <c r="D996" i="42"/>
  <c r="C996" i="42" s="1"/>
  <c r="D924" i="42"/>
  <c r="C924" i="42" s="1"/>
  <c r="D1221" i="42"/>
  <c r="C1221" i="42" s="1"/>
  <c r="D1041" i="42"/>
  <c r="C1041" i="42" s="1"/>
  <c r="D1204" i="42"/>
  <c r="C1204" i="42" s="1"/>
  <c r="D1089" i="42"/>
  <c r="C1089" i="42" s="1"/>
  <c r="D1228" i="42"/>
  <c r="C1228" i="42" s="1"/>
  <c r="D1179" i="42"/>
  <c r="C1179" i="42" s="1"/>
  <c r="D1058" i="42"/>
  <c r="C1058" i="42" s="1"/>
  <c r="D1156" i="42"/>
  <c r="C1156" i="42" s="1"/>
  <c r="D1100" i="42"/>
  <c r="C1100" i="42" s="1"/>
  <c r="D918" i="42"/>
  <c r="C918" i="42" s="1"/>
  <c r="D1117" i="42"/>
  <c r="C1117" i="42" s="1"/>
  <c r="D891" i="42"/>
  <c r="C891" i="42" s="1"/>
  <c r="D889" i="42"/>
  <c r="C889" i="42" s="1"/>
  <c r="D946" i="42"/>
  <c r="C946" i="42" s="1"/>
  <c r="D879" i="42"/>
  <c r="C879" i="42" s="1"/>
  <c r="D925" i="42"/>
  <c r="C925" i="42" s="1"/>
  <c r="D819" i="42"/>
  <c r="C819" i="42" s="1"/>
  <c r="D1046" i="42"/>
  <c r="C1046" i="42" s="1"/>
  <c r="D1193" i="42"/>
  <c r="C1193" i="42" s="1"/>
  <c r="D1157" i="42"/>
  <c r="C1157" i="42" s="1"/>
  <c r="D1085" i="42"/>
  <c r="C1085" i="42" s="1"/>
  <c r="D1191" i="42"/>
  <c r="C1191" i="42" s="1"/>
  <c r="D1251" i="42"/>
  <c r="C1251" i="42" s="1"/>
  <c r="D1187" i="42"/>
  <c r="C1187" i="42" s="1"/>
  <c r="D1115" i="42"/>
  <c r="C1115" i="42" s="1"/>
  <c r="D1105" i="42"/>
  <c r="C1105" i="42" s="1"/>
  <c r="D968" i="42"/>
  <c r="C968" i="42" s="1"/>
  <c r="D934" i="42"/>
  <c r="C934" i="42" s="1"/>
  <c r="D836" i="42"/>
  <c r="C836" i="42" s="1"/>
  <c r="D1152" i="42"/>
  <c r="C1152" i="42" s="1"/>
  <c r="D1145" i="42"/>
  <c r="C1145" i="42" s="1"/>
  <c r="D1184" i="42"/>
  <c r="C1184" i="42" s="1"/>
  <c r="D1040" i="42"/>
  <c r="C1040" i="42" s="1"/>
  <c r="D903" i="42"/>
  <c r="C903" i="42" s="1"/>
  <c r="D880" i="42"/>
  <c r="C880" i="42" s="1"/>
  <c r="D825" i="42"/>
  <c r="C825" i="42" s="1"/>
  <c r="D813" i="42"/>
  <c r="C813" i="42" s="1"/>
  <c r="D777" i="42"/>
  <c r="C777" i="42" s="1"/>
  <c r="D636" i="42"/>
  <c r="C636" i="42" s="1"/>
  <c r="D626" i="42"/>
  <c r="C626" i="42" s="1"/>
  <c r="D605" i="42"/>
  <c r="C605" i="42" s="1"/>
  <c r="D624" i="42"/>
  <c r="C624" i="42" s="1"/>
  <c r="D653" i="42"/>
  <c r="C653" i="42" s="1"/>
  <c r="D680" i="42"/>
  <c r="C680" i="42" s="1"/>
  <c r="D1116" i="42"/>
  <c r="C1116" i="42" s="1"/>
  <c r="D1060" i="42"/>
  <c r="C1060" i="42" s="1"/>
  <c r="D1225" i="42"/>
  <c r="C1225" i="42" s="1"/>
  <c r="D1023" i="42"/>
  <c r="C1023" i="42" s="1"/>
  <c r="D972" i="42"/>
  <c r="C972" i="42" s="1"/>
  <c r="D910" i="42"/>
  <c r="C910" i="42" s="1"/>
  <c r="D775" i="42"/>
  <c r="C775" i="42" s="1"/>
  <c r="D798" i="42"/>
  <c r="C798" i="42" s="1"/>
  <c r="D772" i="42"/>
  <c r="C772" i="42" s="1"/>
  <c r="D677" i="42"/>
  <c r="C677" i="42" s="1"/>
  <c r="D752" i="42"/>
  <c r="C752" i="42" s="1"/>
  <c r="D682" i="42"/>
  <c r="C682" i="42" s="1"/>
  <c r="D635" i="42"/>
  <c r="C635" i="42" s="1"/>
  <c r="D745" i="42"/>
  <c r="C745" i="42" s="1"/>
  <c r="D1095" i="42"/>
  <c r="C1095" i="42" s="1"/>
  <c r="D1181" i="42"/>
  <c r="C1181" i="42" s="1"/>
  <c r="D1215" i="42"/>
  <c r="C1215" i="42" s="1"/>
  <c r="D1107" i="42"/>
  <c r="C1107" i="42" s="1"/>
  <c r="D1120" i="42"/>
  <c r="C1120" i="42" s="1"/>
  <c r="D1148" i="42"/>
  <c r="C1148" i="42" s="1"/>
  <c r="D997" i="42"/>
  <c r="C997" i="42" s="1"/>
  <c r="D904" i="42"/>
  <c r="C904" i="42" s="1"/>
  <c r="D827" i="42"/>
  <c r="C827" i="42" s="1"/>
  <c r="D711" i="42"/>
  <c r="C711" i="42" s="1"/>
  <c r="D663" i="42"/>
  <c r="C663" i="42" s="1"/>
  <c r="D643" i="42"/>
  <c r="C643" i="42" s="1"/>
  <c r="D739" i="42"/>
  <c r="C739" i="42" s="1"/>
  <c r="D691" i="42"/>
  <c r="C691" i="42" s="1"/>
  <c r="D641" i="42"/>
  <c r="C641" i="42" s="1"/>
  <c r="D625" i="42"/>
  <c r="C625" i="42" s="1"/>
  <c r="D1098" i="42"/>
  <c r="C1098" i="42" s="1"/>
  <c r="D1065" i="42"/>
  <c r="C1065" i="42" s="1"/>
  <c r="D1125" i="42"/>
  <c r="C1125" i="42" s="1"/>
  <c r="D1136" i="42"/>
  <c r="C1136" i="42" s="1"/>
  <c r="D896" i="42"/>
  <c r="C896" i="42" s="1"/>
  <c r="D940" i="42"/>
  <c r="C940" i="42" s="1"/>
  <c r="D1014" i="42"/>
  <c r="C1014" i="42" s="1"/>
  <c r="D823" i="42"/>
  <c r="C823" i="42" s="1"/>
  <c r="D860" i="42"/>
  <c r="C860" i="42" s="1"/>
  <c r="D794" i="42"/>
  <c r="C794" i="42" s="1"/>
  <c r="D707" i="42"/>
  <c r="C707" i="42" s="1"/>
  <c r="D766" i="42"/>
  <c r="C766" i="42" s="1"/>
  <c r="D783" i="42"/>
  <c r="C783" i="42" s="1"/>
  <c r="D673" i="42"/>
  <c r="C673" i="42" s="1"/>
  <c r="D621" i="42"/>
  <c r="C621" i="42" s="1"/>
  <c r="D577" i="42"/>
  <c r="C577" i="42" s="1"/>
  <c r="D617" i="42"/>
  <c r="C617" i="42" s="1"/>
  <c r="D733" i="42"/>
  <c r="C733" i="42" s="1"/>
  <c r="D676" i="42"/>
  <c r="C676" i="42" s="1"/>
  <c r="D1199" i="42"/>
  <c r="C1199" i="42" s="1"/>
  <c r="D1091" i="42"/>
  <c r="C1091" i="42" s="1"/>
  <c r="D1079" i="42"/>
  <c r="C1079" i="42" s="1"/>
  <c r="D1047" i="42"/>
  <c r="C1047" i="42" s="1"/>
  <c r="D1177" i="42"/>
  <c r="C1177" i="42" s="1"/>
  <c r="D1006" i="42"/>
  <c r="C1006" i="42" s="1"/>
  <c r="D948" i="42"/>
  <c r="C948" i="42" s="1"/>
  <c r="D816" i="42"/>
  <c r="C816" i="42" s="1"/>
  <c r="D812" i="42"/>
  <c r="C812" i="42" s="1"/>
  <c r="D667" i="42"/>
  <c r="C667" i="42" s="1"/>
  <c r="D674" i="42"/>
  <c r="C674" i="42" s="1"/>
  <c r="D656" i="42"/>
  <c r="C656" i="42" s="1"/>
  <c r="D952" i="42"/>
  <c r="C952" i="42" s="1"/>
  <c r="D1153" i="42"/>
  <c r="C1153" i="42" s="1"/>
  <c r="D992" i="42"/>
  <c r="C992" i="42" s="1"/>
  <c r="D982" i="42"/>
  <c r="C982" i="42" s="1"/>
  <c r="D985" i="42"/>
  <c r="C985" i="42" s="1"/>
  <c r="D787" i="42"/>
  <c r="C787" i="42" s="1"/>
  <c r="D789" i="42"/>
  <c r="C789" i="42" s="1"/>
  <c r="D699" i="42"/>
  <c r="C699" i="42" s="1"/>
  <c r="D648" i="42"/>
  <c r="C648" i="42" s="1"/>
  <c r="D660" i="42"/>
  <c r="C660" i="42" s="1"/>
  <c r="D727" i="42"/>
  <c r="C727" i="42" s="1"/>
  <c r="D670" i="42"/>
  <c r="C670" i="42" s="1"/>
  <c r="D728" i="42"/>
  <c r="C728" i="42" s="1"/>
  <c r="D765" i="42"/>
  <c r="C765" i="42" s="1"/>
  <c r="D658" i="42"/>
  <c r="C658" i="42" s="1"/>
  <c r="D721" i="42"/>
  <c r="C721" i="42" s="1"/>
  <c r="D659" i="42"/>
  <c r="C659" i="42" s="1"/>
  <c r="D1043" i="42"/>
  <c r="C1043" i="42" s="1"/>
  <c r="D1112" i="42"/>
  <c r="C1112" i="42" s="1"/>
  <c r="D873" i="42"/>
  <c r="C873" i="42" s="1"/>
  <c r="D1141" i="42"/>
  <c r="C1141" i="42" s="1"/>
  <c r="D817" i="42"/>
  <c r="C817" i="42" s="1"/>
  <c r="D844" i="42"/>
  <c r="C844" i="42" s="1"/>
  <c r="D815" i="42"/>
  <c r="C815" i="42" s="1"/>
  <c r="D807" i="42"/>
  <c r="C807" i="42" s="1"/>
  <c r="D623" i="42"/>
  <c r="C623" i="42" s="1"/>
  <c r="D629" i="42"/>
  <c r="C629" i="42" s="1"/>
  <c r="D661" i="42"/>
  <c r="C661" i="42" s="1"/>
  <c r="D614" i="42"/>
  <c r="C614" i="42" s="1"/>
  <c r="D557" i="42"/>
  <c r="C557" i="42" s="1"/>
  <c r="D1170" i="42"/>
  <c r="C1170" i="42" s="1"/>
  <c r="D1236" i="42"/>
  <c r="C1236" i="42" s="1"/>
  <c r="D1081" i="42"/>
  <c r="C1081" i="42" s="1"/>
  <c r="D956" i="42"/>
  <c r="C956" i="42" s="1"/>
  <c r="D961" i="42"/>
  <c r="C961" i="42" s="1"/>
  <c r="D878" i="42"/>
  <c r="C878" i="42" s="1"/>
  <c r="D782" i="42"/>
  <c r="C782" i="42" s="1"/>
  <c r="D788" i="42"/>
  <c r="C788" i="42" s="1"/>
  <c r="D784" i="42"/>
  <c r="C784" i="42" s="1"/>
  <c r="D601" i="42"/>
  <c r="C601" i="42" s="1"/>
  <c r="D753" i="42"/>
  <c r="C753" i="42" s="1"/>
  <c r="D705" i="42"/>
  <c r="C705" i="42" s="1"/>
  <c r="D679" i="42"/>
  <c r="C679" i="42" s="1"/>
  <c r="D709" i="42"/>
  <c r="C709" i="42" s="1"/>
  <c r="D650" i="42"/>
  <c r="C650" i="42" s="1"/>
  <c r="D1163" i="42"/>
  <c r="C1163" i="42" s="1"/>
  <c r="D1242" i="42"/>
  <c r="C1242" i="42" s="1"/>
  <c r="D1164" i="42"/>
  <c r="C1164" i="42" s="1"/>
  <c r="D1053" i="42"/>
  <c r="C1053" i="42" s="1"/>
  <c r="D1232" i="42"/>
  <c r="C1232" i="42" s="1"/>
  <c r="D1076" i="42"/>
  <c r="C1076" i="42" s="1"/>
  <c r="D1044" i="42"/>
  <c r="C1044" i="42" s="1"/>
  <c r="D1069" i="42"/>
  <c r="C1069" i="42" s="1"/>
  <c r="D799" i="42"/>
  <c r="C799" i="42" s="1"/>
  <c r="D811" i="42"/>
  <c r="C811" i="42" s="1"/>
  <c r="D672" i="42"/>
  <c r="C672" i="42" s="1"/>
  <c r="D684" i="42"/>
  <c r="C684" i="42" s="1"/>
  <c r="D657" i="42"/>
  <c r="C657" i="42" s="1"/>
  <c r="D637" i="42"/>
  <c r="C637" i="42" s="1"/>
  <c r="D763" i="42"/>
  <c r="C763" i="42" s="1"/>
  <c r="D715" i="42"/>
  <c r="C715" i="42" s="1"/>
  <c r="D655" i="42"/>
  <c r="C655" i="42" s="1"/>
  <c r="D644" i="42"/>
  <c r="C644" i="42" s="1"/>
  <c r="D647" i="42"/>
  <c r="C647" i="42" s="1"/>
  <c r="D1208" i="42"/>
  <c r="C1208" i="42" s="1"/>
  <c r="D1064" i="42"/>
  <c r="C1064" i="42" s="1"/>
  <c r="D1045" i="42"/>
  <c r="C1045" i="42" s="1"/>
  <c r="D1002" i="42"/>
  <c r="C1002" i="42" s="1"/>
  <c r="D890" i="42"/>
  <c r="C890" i="42" s="1"/>
  <c r="D949" i="42"/>
  <c r="C949" i="42" s="1"/>
  <c r="D769" i="42"/>
  <c r="C769" i="42" s="1"/>
  <c r="D804" i="42"/>
  <c r="C804" i="42" s="1"/>
  <c r="D770" i="42"/>
  <c r="C770" i="42" s="1"/>
  <c r="D612" i="42"/>
  <c r="C612" i="42" s="1"/>
  <c r="D704" i="42"/>
  <c r="C704" i="42" s="1"/>
  <c r="D649" i="42"/>
  <c r="C649" i="42" s="1"/>
  <c r="D675" i="42"/>
  <c r="C675" i="42" s="1"/>
  <c r="D662" i="42"/>
  <c r="C662" i="42" s="1"/>
  <c r="D550" i="42"/>
  <c r="C550" i="42" s="1"/>
  <c r="D697" i="42"/>
  <c r="C697" i="42" s="1"/>
  <c r="D609" i="42"/>
  <c r="C609" i="42" s="1"/>
  <c r="D1253" i="42"/>
  <c r="C1253" i="42" s="1"/>
  <c r="D1151" i="42"/>
  <c r="C1151" i="42" s="1"/>
  <c r="D793" i="42"/>
  <c r="C793" i="42" s="1"/>
  <c r="D818" i="42"/>
  <c r="C818" i="42" s="1"/>
  <c r="D802" i="42"/>
  <c r="C802" i="42" s="1"/>
  <c r="D803" i="42"/>
  <c r="C803" i="42" s="1"/>
  <c r="D764" i="42"/>
  <c r="C764" i="42" s="1"/>
  <c r="D741" i="42"/>
  <c r="C741" i="42" s="1"/>
  <c r="D693" i="42"/>
  <c r="C693" i="42" s="1"/>
  <c r="D668" i="42"/>
  <c r="C668" i="42" s="1"/>
  <c r="D631" i="42"/>
  <c r="C631" i="42" s="1"/>
  <c r="D551" i="42"/>
  <c r="C551" i="42" s="1"/>
  <c r="D1134" i="42"/>
  <c r="C1134" i="42" s="1"/>
  <c r="D920" i="42"/>
  <c r="C920" i="42" s="1"/>
  <c r="D909" i="42"/>
  <c r="C909" i="42" s="1"/>
  <c r="D937" i="42"/>
  <c r="C937" i="42" s="1"/>
  <c r="D868" i="42"/>
  <c r="C868" i="42" s="1"/>
  <c r="D719" i="42"/>
  <c r="C719" i="42" s="1"/>
  <c r="D785" i="42"/>
  <c r="C785" i="42" s="1"/>
  <c r="D723" i="42"/>
  <c r="C723" i="42" s="1"/>
  <c r="D651" i="42"/>
  <c r="C651" i="42" s="1"/>
  <c r="D589" i="42"/>
  <c r="C589" i="42" s="1"/>
  <c r="D751" i="42"/>
  <c r="C751" i="42" s="1"/>
  <c r="D703" i="42"/>
  <c r="C703" i="42" s="1"/>
  <c r="D692" i="42"/>
  <c r="C692" i="42" s="1"/>
  <c r="D671" i="42"/>
  <c r="C671" i="42" s="1"/>
  <c r="D638" i="42"/>
  <c r="C638" i="42" s="1"/>
  <c r="D685" i="42"/>
  <c r="C685" i="42" s="1"/>
  <c r="D559" i="42"/>
  <c r="C559" i="42" s="1"/>
  <c r="D181" i="42"/>
  <c r="C181" i="42" s="1"/>
  <c r="D456" i="42"/>
  <c r="C456" i="42" s="1"/>
  <c r="D84" i="42"/>
  <c r="C84" i="42" s="1"/>
  <c r="D556" i="42"/>
  <c r="C556" i="42" s="1"/>
  <c r="D554" i="42"/>
  <c r="C554" i="42" s="1"/>
  <c r="D252" i="42"/>
  <c r="C252" i="42" s="1"/>
  <c r="D285" i="42"/>
  <c r="C285" i="42" s="1"/>
  <c r="D62" i="42"/>
  <c r="C62" i="42" s="1"/>
  <c r="D36" i="42"/>
  <c r="C36" i="42" s="1"/>
  <c r="D260" i="42"/>
  <c r="C260" i="42" s="1"/>
  <c r="D136" i="42"/>
  <c r="C136" i="42" s="1"/>
  <c r="D360" i="42"/>
  <c r="C360" i="42" s="1"/>
  <c r="D300" i="42"/>
  <c r="C300" i="42" s="1"/>
  <c r="D81" i="42"/>
  <c r="C81" i="42" s="1"/>
  <c r="D256" i="42"/>
  <c r="C256" i="42" s="1"/>
  <c r="D687" i="42"/>
  <c r="C687" i="42" s="1"/>
  <c r="D681" i="42"/>
  <c r="C681" i="42" s="1"/>
  <c r="D1092" i="42"/>
  <c r="C1092" i="42" s="1"/>
  <c r="D1202" i="42"/>
  <c r="C1202" i="42" s="1"/>
  <c r="D1226" i="42"/>
  <c r="C1226" i="42" s="1"/>
  <c r="D1222" i="42"/>
  <c r="C1222" i="42" s="1"/>
  <c r="D1238" i="42"/>
  <c r="C1238" i="42" s="1"/>
  <c r="D1231" i="42"/>
  <c r="C1231" i="42" s="1"/>
  <c r="D1213" i="42"/>
  <c r="C1213" i="42" s="1"/>
  <c r="D1198" i="42"/>
  <c r="C1198" i="42" s="1"/>
  <c r="D1206" i="42"/>
  <c r="C1206" i="42" s="1"/>
  <c r="D1194" i="42"/>
  <c r="C1194" i="42" s="1"/>
  <c r="D1227" i="42"/>
  <c r="C1227" i="42" s="1"/>
  <c r="D1223" i="42"/>
  <c r="C1223" i="42" s="1"/>
  <c r="D1218" i="42"/>
  <c r="C1218" i="42" s="1"/>
  <c r="D1175" i="42"/>
  <c r="C1175" i="42" s="1"/>
  <c r="D1189" i="42"/>
  <c r="C1189" i="42" s="1"/>
  <c r="D1233" i="42"/>
  <c r="C1233" i="42" s="1"/>
  <c r="D1161" i="42"/>
  <c r="C1161" i="42" s="1"/>
  <c r="D1171" i="42"/>
  <c r="C1171" i="42" s="1"/>
  <c r="D1178" i="42"/>
  <c r="C1178" i="42" s="1"/>
  <c r="D1219" i="42"/>
  <c r="C1219" i="42" s="1"/>
  <c r="D1166" i="42"/>
  <c r="C1166" i="42" s="1"/>
  <c r="D1235" i="42"/>
  <c r="C1235" i="42" s="1"/>
  <c r="D1027" i="42"/>
  <c r="C1027" i="42" s="1"/>
  <c r="D1252" i="42"/>
  <c r="C1252" i="42" s="1"/>
  <c r="D1160" i="42"/>
  <c r="C1160" i="42" s="1"/>
  <c r="D1240" i="42"/>
  <c r="C1240" i="42" s="1"/>
  <c r="D1192" i="42"/>
  <c r="C1192" i="42" s="1"/>
  <c r="D1257" i="42"/>
  <c r="C1257" i="42" s="1"/>
  <c r="D1133" i="42"/>
  <c r="C1133" i="42" s="1"/>
  <c r="D1197" i="42"/>
  <c r="C1197" i="42" s="1"/>
  <c r="D1174" i="42"/>
  <c r="C1174" i="42" s="1"/>
  <c r="D1138" i="42"/>
  <c r="C1138" i="42" s="1"/>
  <c r="D1172" i="42"/>
  <c r="C1172" i="42" s="1"/>
  <c r="D1167" i="42"/>
  <c r="C1167" i="42" s="1"/>
  <c r="D1075" i="42"/>
  <c r="C1075" i="42" s="1"/>
  <c r="D1039" i="42"/>
  <c r="C1039" i="42" s="1"/>
  <c r="D1052" i="42"/>
  <c r="C1052" i="42" s="1"/>
  <c r="D1088" i="42"/>
  <c r="C1088" i="42" s="1"/>
  <c r="D1109" i="42"/>
  <c r="C1109" i="42" s="1"/>
  <c r="D1124" i="42"/>
  <c r="C1124" i="42" s="1"/>
  <c r="D1059" i="42"/>
  <c r="C1059" i="42" s="1"/>
  <c r="D1066" i="42"/>
  <c r="C1066" i="42" s="1"/>
  <c r="D1049" i="42"/>
  <c r="C1049" i="42" s="1"/>
  <c r="D1072" i="42"/>
  <c r="C1072" i="42" s="1"/>
  <c r="D1106" i="42"/>
  <c r="C1106" i="42" s="1"/>
  <c r="D1038" i="42"/>
  <c r="C1038" i="42" s="1"/>
  <c r="D1054" i="42"/>
  <c r="C1054" i="42" s="1"/>
  <c r="D1108" i="42"/>
  <c r="C1108" i="42" s="1"/>
  <c r="D1022" i="42"/>
  <c r="C1022" i="42" s="1"/>
  <c r="D1121" i="42"/>
  <c r="C1121" i="42" s="1"/>
  <c r="D1086" i="42"/>
  <c r="C1086" i="42" s="1"/>
  <c r="D1029" i="42"/>
  <c r="C1029" i="42" s="1"/>
  <c r="D1061" i="42"/>
  <c r="C1061" i="42" s="1"/>
  <c r="D1071" i="42"/>
  <c r="C1071" i="42" s="1"/>
  <c r="D1127" i="42"/>
  <c r="C1127" i="42" s="1"/>
  <c r="D1128" i="42"/>
  <c r="C1128" i="42" s="1"/>
  <c r="D1144" i="42"/>
  <c r="C1144" i="42" s="1"/>
  <c r="D1084" i="42"/>
  <c r="C1084" i="42" s="1"/>
  <c r="D1123" i="42"/>
  <c r="C1123" i="42" s="1"/>
  <c r="D1068" i="42"/>
  <c r="C1068" i="42" s="1"/>
  <c r="D998" i="42"/>
  <c r="C998" i="42" s="1"/>
  <c r="D876" i="42"/>
  <c r="C876" i="42" s="1"/>
  <c r="D884" i="42"/>
  <c r="C884" i="42" s="1"/>
  <c r="D899" i="42"/>
  <c r="C899" i="42" s="1"/>
  <c r="D902" i="42"/>
  <c r="C902" i="42" s="1"/>
  <c r="D908" i="42"/>
  <c r="C908" i="42" s="1"/>
  <c r="D926" i="42"/>
  <c r="C926" i="42" s="1"/>
  <c r="D932" i="42"/>
  <c r="C932" i="42" s="1"/>
  <c r="D935" i="42"/>
  <c r="C935" i="42" s="1"/>
  <c r="D962" i="42"/>
  <c r="C962" i="42" s="1"/>
  <c r="D971" i="42"/>
  <c r="C971" i="42" s="1"/>
  <c r="D960" i="42"/>
  <c r="C960" i="42" s="1"/>
  <c r="D993" i="42"/>
  <c r="C993" i="42" s="1"/>
  <c r="D1010" i="42"/>
  <c r="C1010" i="42" s="1"/>
  <c r="D1016" i="42"/>
  <c r="C1016" i="42" s="1"/>
  <c r="D872" i="42"/>
  <c r="C872" i="42" s="1"/>
  <c r="D883" i="42"/>
  <c r="C883" i="42" s="1"/>
  <c r="D895" i="42"/>
  <c r="C895" i="42" s="1"/>
  <c r="D955" i="42"/>
  <c r="C955" i="42" s="1"/>
  <c r="D967" i="42"/>
  <c r="C967" i="42" s="1"/>
  <c r="D973" i="42"/>
  <c r="C973" i="42" s="1"/>
  <c r="D1005" i="42"/>
  <c r="C1005" i="42" s="1"/>
  <c r="D1009" i="42"/>
  <c r="C1009" i="42" s="1"/>
  <c r="D916" i="42"/>
  <c r="C916" i="42" s="1"/>
  <c r="D958" i="42"/>
  <c r="C958" i="42" s="1"/>
  <c r="D970" i="42"/>
  <c r="C970" i="42" s="1"/>
  <c r="D1015" i="42"/>
  <c r="C1015" i="42" s="1"/>
  <c r="D984" i="42"/>
  <c r="C984" i="42" s="1"/>
  <c r="D981" i="42"/>
  <c r="C981" i="42" s="1"/>
  <c r="D939" i="42"/>
  <c r="C939" i="42" s="1"/>
  <c r="D987" i="42"/>
  <c r="C987" i="42" s="1"/>
  <c r="D900" i="42"/>
  <c r="C900" i="42" s="1"/>
  <c r="D936" i="42"/>
  <c r="C936" i="42" s="1"/>
  <c r="D957" i="42"/>
  <c r="C957" i="42" s="1"/>
  <c r="D930" i="42"/>
  <c r="C930" i="42" s="1"/>
  <c r="D906" i="42"/>
  <c r="C906" i="42" s="1"/>
  <c r="D887" i="42"/>
  <c r="C887" i="42" s="1"/>
  <c r="D885" i="42"/>
  <c r="C885" i="42" s="1"/>
  <c r="D795" i="42"/>
  <c r="C795" i="42" s="1"/>
  <c r="D792" i="42"/>
  <c r="C792" i="42" s="1"/>
  <c r="D720" i="42"/>
  <c r="C720" i="42" s="1"/>
  <c r="D768" i="42"/>
  <c r="C768" i="42" s="1"/>
  <c r="D780" i="42"/>
  <c r="C780" i="42" s="1"/>
  <c r="D820" i="42"/>
  <c r="C820" i="42" s="1"/>
  <c r="D832" i="42"/>
  <c r="C832" i="42" s="1"/>
  <c r="D856" i="42"/>
  <c r="C856" i="42" s="1"/>
  <c r="D761" i="42"/>
  <c r="C761" i="42" s="1"/>
  <c r="D801" i="42"/>
  <c r="C801" i="42" s="1"/>
  <c r="D737" i="42"/>
  <c r="C737" i="42" s="1"/>
  <c r="D716" i="42"/>
  <c r="C716" i="42" s="1"/>
  <c r="D740" i="42"/>
  <c r="C740" i="42" s="1"/>
  <c r="D776" i="42"/>
  <c r="C776" i="42" s="1"/>
  <c r="D828" i="42"/>
  <c r="C828" i="42" s="1"/>
  <c r="D757" i="42"/>
  <c r="C757" i="42" s="1"/>
  <c r="D781" i="42"/>
  <c r="C781" i="42" s="1"/>
  <c r="D762" i="42"/>
  <c r="C762" i="42" s="1"/>
  <c r="D724" i="42"/>
  <c r="C724" i="42" s="1"/>
  <c r="D736" i="42"/>
  <c r="C736" i="42" s="1"/>
  <c r="D748" i="42"/>
  <c r="C748" i="42" s="1"/>
  <c r="D731" i="42"/>
  <c r="C731" i="42" s="1"/>
  <c r="D743" i="42"/>
  <c r="C743" i="42" s="1"/>
  <c r="D755" i="42"/>
  <c r="C755" i="42" s="1"/>
  <c r="D767" i="42"/>
  <c r="C767" i="42" s="1"/>
  <c r="D843" i="42"/>
  <c r="C843" i="42" s="1"/>
  <c r="D760" i="42"/>
  <c r="C760" i="42" s="1"/>
  <c r="D722" i="42"/>
  <c r="C722" i="42" s="1"/>
  <c r="D822" i="42"/>
  <c r="C822" i="42" s="1"/>
  <c r="D858" i="42"/>
  <c r="C858" i="42" s="1"/>
  <c r="D870" i="42"/>
  <c r="C870" i="42" s="1"/>
  <c r="D806" i="42"/>
  <c r="C806" i="42" s="1"/>
  <c r="D851" i="42"/>
  <c r="C851" i="42" s="1"/>
  <c r="D717" i="42"/>
  <c r="C717" i="42" s="1"/>
  <c r="D866" i="42"/>
  <c r="C866" i="42" s="1"/>
  <c r="D863" i="42"/>
  <c r="C863" i="42" s="1"/>
  <c r="D830" i="42"/>
  <c r="C830" i="42" s="1"/>
  <c r="D800" i="42"/>
  <c r="C800" i="42" s="1"/>
  <c r="D824" i="42"/>
  <c r="C824" i="42" s="1"/>
  <c r="D871" i="42"/>
  <c r="C871" i="42" s="1"/>
  <c r="D729" i="42"/>
  <c r="C729" i="42" s="1"/>
  <c r="D735" i="42"/>
  <c r="C735" i="42" s="1"/>
  <c r="D747" i="42"/>
  <c r="C747" i="42" s="1"/>
  <c r="D759" i="42"/>
  <c r="C759" i="42" s="1"/>
  <c r="D771" i="42"/>
  <c r="C771" i="42" s="1"/>
  <c r="D854" i="42"/>
  <c r="C854" i="42" s="1"/>
  <c r="D829" i="42"/>
  <c r="C829" i="42" s="1"/>
  <c r="D869" i="42"/>
  <c r="C869" i="42" s="1"/>
  <c r="D597" i="42"/>
  <c r="C597" i="42" s="1"/>
  <c r="D261" i="42"/>
  <c r="C261" i="42" s="1"/>
  <c r="D665" i="42"/>
  <c r="C665" i="42" s="1"/>
  <c r="D455" i="42"/>
  <c r="C455" i="42" s="1"/>
  <c r="D565" i="42"/>
  <c r="C565" i="42" s="1"/>
  <c r="D257" i="42"/>
  <c r="C257" i="42" s="1"/>
  <c r="D513" i="42"/>
  <c r="C513" i="42" s="1"/>
  <c r="D140" i="42"/>
  <c r="C140" i="42" s="1"/>
  <c r="D440" i="42"/>
  <c r="C440" i="42" s="1"/>
  <c r="D571" i="42"/>
  <c r="C571" i="42" s="1"/>
  <c r="D616" i="42"/>
  <c r="C616" i="42" s="1"/>
  <c r="D555" i="42"/>
  <c r="C555" i="42" s="1"/>
  <c r="D708" i="42"/>
  <c r="C708" i="42" s="1"/>
  <c r="D133" i="42"/>
  <c r="C133" i="42" s="1"/>
  <c r="D618" i="42"/>
  <c r="C618" i="42" s="1"/>
  <c r="D563" i="42"/>
  <c r="C563" i="42" s="1"/>
  <c r="D578" i="42"/>
  <c r="C578" i="42" s="1"/>
  <c r="D639" i="42"/>
  <c r="C639" i="42" s="1"/>
  <c r="D695" i="42"/>
  <c r="C695" i="42" s="1"/>
  <c r="D611" i="42"/>
  <c r="C611" i="42" s="1"/>
  <c r="D701" i="42"/>
  <c r="C701" i="42" s="1"/>
  <c r="D613" i="42"/>
  <c r="C613" i="42" s="1"/>
  <c r="D582" i="42"/>
  <c r="C582" i="42" s="1"/>
  <c r="D666" i="42"/>
  <c r="C666" i="42" s="1"/>
  <c r="D552" i="42"/>
  <c r="C552" i="42" s="1"/>
  <c r="D620" i="42"/>
  <c r="C620" i="42" s="1"/>
  <c r="D652" i="42"/>
  <c r="C652" i="42" s="1"/>
  <c r="D683" i="42"/>
  <c r="C683" i="42" s="1"/>
  <c r="D590" i="42"/>
  <c r="C590" i="42" s="1"/>
  <c r="D558" i="42"/>
  <c r="C558" i="42" s="1"/>
  <c r="D669" i="42"/>
  <c r="C669" i="42" s="1"/>
  <c r="D615" i="42"/>
  <c r="C615" i="42" s="1"/>
  <c r="D633" i="42"/>
  <c r="C633" i="42" s="1"/>
  <c r="D710" i="42"/>
  <c r="C710" i="42" s="1"/>
  <c r="D678" i="42"/>
  <c r="C678" i="42" s="1"/>
  <c r="D619" i="42"/>
  <c r="C619" i="42" s="1"/>
  <c r="D607" i="42"/>
  <c r="C607" i="42" s="1"/>
  <c r="D645" i="42"/>
  <c r="C645" i="42" s="1"/>
  <c r="D646" i="42"/>
  <c r="C646" i="42" s="1"/>
  <c r="D547" i="42" l="1"/>
  <c r="C547" i="42" s="1"/>
  <c r="D543" i="42"/>
  <c r="C543" i="42" s="1"/>
  <c r="D544" i="42"/>
  <c r="C544" i="42" s="1"/>
  <c r="D542" i="42"/>
  <c r="C542" i="42" s="1"/>
  <c r="D545" i="42"/>
  <c r="C545" i="42" s="1"/>
  <c r="D549" i="42"/>
  <c r="C549" i="42" s="1"/>
  <c r="D546" i="42"/>
  <c r="C546" i="42" s="1"/>
  <c r="K11" i="42" l="1"/>
  <c r="K23" i="42"/>
  <c r="K12" i="42"/>
  <c r="K13" i="42"/>
  <c r="K14" i="42"/>
  <c r="K15" i="42"/>
  <c r="K16" i="42"/>
  <c r="K17" i="42"/>
  <c r="K18" i="42"/>
  <c r="K19" i="42"/>
  <c r="K20" i="42"/>
  <c r="K21" i="42"/>
  <c r="K22" i="42"/>
  <c r="K10" i="42"/>
  <c r="D536" i="42" l="1"/>
  <c r="C536" i="42" s="1"/>
  <c r="D528" i="42"/>
  <c r="C528" i="42" s="1"/>
  <c r="D520" i="42"/>
  <c r="C520" i="42" s="1"/>
  <c r="D511" i="42"/>
  <c r="C511" i="42" s="1"/>
  <c r="D503" i="42"/>
  <c r="C503" i="42" s="1"/>
  <c r="D495" i="42"/>
  <c r="C495" i="42" s="1"/>
  <c r="D487" i="42"/>
  <c r="C487" i="42" s="1"/>
  <c r="D535" i="42"/>
  <c r="C535" i="42" s="1"/>
  <c r="D519" i="42"/>
  <c r="C519" i="42" s="1"/>
  <c r="D502" i="42"/>
  <c r="C502" i="42" s="1"/>
  <c r="D534" i="42"/>
  <c r="C534" i="42" s="1"/>
  <c r="D526" i="42"/>
  <c r="C526" i="42" s="1"/>
  <c r="D518" i="42"/>
  <c r="C518" i="42" s="1"/>
  <c r="D509" i="42"/>
  <c r="C509" i="42" s="1"/>
  <c r="D501" i="42"/>
  <c r="C501" i="42" s="1"/>
  <c r="D493" i="42"/>
  <c r="C493" i="42" s="1"/>
  <c r="D485" i="42"/>
  <c r="C485" i="42" s="1"/>
  <c r="D527" i="42"/>
  <c r="C527" i="42" s="1"/>
  <c r="D510" i="42"/>
  <c r="C510" i="42" s="1"/>
  <c r="D533" i="42"/>
  <c r="C533" i="42" s="1"/>
  <c r="D525" i="42"/>
  <c r="C525" i="42" s="1"/>
  <c r="D517" i="42"/>
  <c r="C517" i="42" s="1"/>
  <c r="D508" i="42"/>
  <c r="C508" i="42" s="1"/>
  <c r="D500" i="42"/>
  <c r="C500" i="42" s="1"/>
  <c r="D492" i="42"/>
  <c r="C492" i="42" s="1"/>
  <c r="D484" i="42"/>
  <c r="C484" i="42" s="1"/>
  <c r="D486" i="42"/>
  <c r="C486" i="42" s="1"/>
  <c r="D532" i="42"/>
  <c r="C532" i="42" s="1"/>
  <c r="D524" i="42"/>
  <c r="C524" i="42" s="1"/>
  <c r="D516" i="42"/>
  <c r="C516" i="42" s="1"/>
  <c r="D507" i="42"/>
  <c r="C507" i="42" s="1"/>
  <c r="D499" i="42"/>
  <c r="C499" i="42" s="1"/>
  <c r="D491" i="42"/>
  <c r="C491" i="42" s="1"/>
  <c r="D483" i="42"/>
  <c r="C483" i="42" s="1"/>
  <c r="D539" i="42"/>
  <c r="C539" i="42" s="1"/>
  <c r="D531" i="42"/>
  <c r="C531" i="42" s="1"/>
  <c r="D523" i="42"/>
  <c r="C523" i="42" s="1"/>
  <c r="D515" i="42"/>
  <c r="C515" i="42" s="1"/>
  <c r="D506" i="42"/>
  <c r="C506" i="42" s="1"/>
  <c r="D498" i="42"/>
  <c r="C498" i="42" s="1"/>
  <c r="D490" i="42"/>
  <c r="C490" i="42" s="1"/>
  <c r="D494" i="42"/>
  <c r="C494" i="42" s="1"/>
  <c r="D538" i="42"/>
  <c r="C538" i="42" s="1"/>
  <c r="D530" i="42"/>
  <c r="C530" i="42" s="1"/>
  <c r="D522" i="42"/>
  <c r="C522" i="42" s="1"/>
  <c r="D514" i="42"/>
  <c r="C514" i="42" s="1"/>
  <c r="D505" i="42"/>
  <c r="C505" i="42" s="1"/>
  <c r="D497" i="42"/>
  <c r="C497" i="42" s="1"/>
  <c r="D489" i="42"/>
  <c r="C489" i="42" s="1"/>
  <c r="D537" i="42"/>
  <c r="C537" i="42" s="1"/>
  <c r="D529" i="42"/>
  <c r="C529" i="42" s="1"/>
  <c r="D521" i="42"/>
  <c r="C521" i="42" s="1"/>
  <c r="D512" i="42"/>
  <c r="C512" i="42" s="1"/>
  <c r="D504" i="42"/>
  <c r="C504" i="42" s="1"/>
  <c r="D496" i="42"/>
  <c r="C496" i="42" s="1"/>
  <c r="D488" i="42"/>
  <c r="C488" i="42" s="1"/>
  <c r="D548" i="42"/>
  <c r="C548" i="42" s="1"/>
  <c r="D449" i="42"/>
  <c r="C449" i="42" s="1"/>
  <c r="D482" i="42"/>
  <c r="C482" i="42" s="1"/>
  <c r="D425" i="42" l="1"/>
  <c r="C425" i="42" s="1"/>
  <c r="D392" i="42"/>
  <c r="C392" i="42" s="1"/>
  <c r="D410" i="42"/>
  <c r="C410" i="42" s="1"/>
  <c r="D474" i="42"/>
  <c r="C474" i="42" s="1"/>
  <c r="D417" i="42"/>
  <c r="C417" i="42" s="1"/>
  <c r="D396" i="42"/>
  <c r="C396" i="42" s="1"/>
  <c r="D473" i="42"/>
  <c r="C473" i="42" s="1"/>
  <c r="D416" i="42"/>
  <c r="C416" i="42" s="1"/>
  <c r="D434" i="42"/>
  <c r="C434" i="42" s="1"/>
  <c r="D394" i="42"/>
  <c r="C394" i="42" s="1"/>
  <c r="D402" i="42"/>
  <c r="C402" i="42" s="1"/>
  <c r="D409" i="42"/>
  <c r="C409" i="42" s="1"/>
  <c r="D430" i="42"/>
  <c r="C430" i="42" s="1"/>
  <c r="D386" i="42"/>
  <c r="C386" i="42" s="1"/>
  <c r="D401" i="42"/>
  <c r="C401" i="42" s="1"/>
  <c r="D426" i="42"/>
  <c r="C426" i="42" s="1"/>
  <c r="D475" i="42"/>
  <c r="C475" i="42" s="1"/>
  <c r="D477" i="42"/>
  <c r="C477" i="42" s="1"/>
  <c r="D424" i="42"/>
  <c r="C424" i="42" s="1"/>
  <c r="D400" i="42"/>
  <c r="C400" i="42" s="1"/>
  <c r="D422" i="42"/>
  <c r="C422" i="42" s="1"/>
  <c r="D478" i="42"/>
  <c r="C478" i="42" s="1"/>
  <c r="D385" i="42"/>
  <c r="C385" i="42" s="1"/>
  <c r="D479" i="42"/>
  <c r="C479" i="42" s="1"/>
  <c r="D433" i="42"/>
  <c r="C433" i="42" s="1"/>
  <c r="D393" i="42"/>
  <c r="C393" i="42" s="1"/>
  <c r="D418" i="42"/>
  <c r="C418" i="42" s="1"/>
  <c r="D476" i="42"/>
  <c r="C476" i="42" s="1"/>
  <c r="D480" i="42"/>
  <c r="C480" i="42" s="1"/>
  <c r="D481" i="42"/>
  <c r="C481" i="42" s="1"/>
  <c r="D355" i="42" l="1"/>
  <c r="C355" i="42" s="1"/>
  <c r="D388" i="42"/>
  <c r="C388" i="42" s="1"/>
  <c r="D366" i="42"/>
  <c r="C366" i="42" s="1"/>
  <c r="D407" i="42"/>
  <c r="C407" i="42" s="1"/>
  <c r="D361" i="42"/>
  <c r="C361" i="42" s="1"/>
  <c r="D468" i="42"/>
  <c r="C468" i="42" s="1"/>
  <c r="D368" i="42"/>
  <c r="C368" i="42" s="1"/>
  <c r="D380" i="42"/>
  <c r="C380" i="42" s="1"/>
  <c r="D421" i="42"/>
  <c r="C421" i="42" s="1"/>
  <c r="D350" i="42"/>
  <c r="C350" i="42" s="1"/>
  <c r="D351" i="42"/>
  <c r="C351" i="42" s="1"/>
  <c r="D432" i="42"/>
  <c r="C432" i="42" s="1"/>
  <c r="D369" i="42"/>
  <c r="C369" i="42" s="1"/>
  <c r="D362" i="42"/>
  <c r="C362" i="42" s="1"/>
  <c r="D399" i="42"/>
  <c r="C399" i="42" s="1"/>
  <c r="D347" i="42"/>
  <c r="C347" i="42" s="1"/>
  <c r="D387" i="42"/>
  <c r="C387" i="42" s="1"/>
  <c r="D453" i="42"/>
  <c r="C453" i="42" s="1"/>
  <c r="D357" i="42"/>
  <c r="C357" i="42" s="1"/>
  <c r="D454" i="42"/>
  <c r="C454" i="42" s="1"/>
  <c r="D429" i="42"/>
  <c r="C429" i="42" s="1"/>
  <c r="D358" i="42"/>
  <c r="C358" i="42" s="1"/>
  <c r="D406" i="42"/>
  <c r="C406" i="42" s="1"/>
  <c r="D359" i="42"/>
  <c r="C359" i="42" s="1"/>
  <c r="D441" i="42"/>
  <c r="C441" i="42" s="1"/>
  <c r="D414" i="42"/>
  <c r="C414" i="42" s="1"/>
  <c r="D442" i="42"/>
  <c r="C442" i="42" s="1"/>
  <c r="D403" i="42"/>
  <c r="C403" i="42" s="1"/>
  <c r="D470" i="42"/>
  <c r="C470" i="42" s="1"/>
  <c r="D438" i="42"/>
  <c r="C438" i="42" s="1"/>
  <c r="D431" i="42"/>
  <c r="C431" i="42" s="1"/>
  <c r="D423" i="42"/>
  <c r="C423" i="42" s="1"/>
  <c r="D450" i="42"/>
  <c r="C450" i="42" s="1"/>
  <c r="D378" i="42"/>
  <c r="C378" i="42" s="1"/>
  <c r="D352" i="42"/>
  <c r="C352" i="42" s="1"/>
  <c r="D363" i="42"/>
  <c r="C363" i="42" s="1"/>
  <c r="D469" i="42"/>
  <c r="C469" i="42" s="1"/>
  <c r="D404" i="42"/>
  <c r="C404" i="42" s="1"/>
  <c r="D446" i="42"/>
  <c r="C446" i="42" s="1"/>
  <c r="D374" i="42"/>
  <c r="C374" i="42" s="1"/>
  <c r="D375" i="42"/>
  <c r="C375" i="42" s="1"/>
  <c r="D458" i="42"/>
  <c r="C458" i="42" s="1"/>
  <c r="D451" i="42"/>
  <c r="C451" i="42" s="1"/>
  <c r="D391" i="42"/>
  <c r="C391" i="42" s="1"/>
  <c r="D376" i="42"/>
  <c r="C376" i="42" s="1"/>
  <c r="D371" i="42"/>
  <c r="C371" i="42" s="1"/>
  <c r="D411" i="42"/>
  <c r="C411" i="42" s="1"/>
  <c r="D348" i="42"/>
  <c r="C348" i="42" s="1"/>
  <c r="D412" i="42"/>
  <c r="C412" i="42" s="1"/>
  <c r="D389" i="42"/>
  <c r="C389" i="42" s="1"/>
  <c r="D463" i="42"/>
  <c r="C463" i="42" s="1"/>
  <c r="D382" i="42"/>
  <c r="C382" i="42" s="1"/>
  <c r="D447" i="42"/>
  <c r="C447" i="42" s="1"/>
  <c r="D383" i="42"/>
  <c r="C383" i="42" s="1"/>
  <c r="D461" i="42"/>
  <c r="C461" i="42" s="1"/>
  <c r="D466" i="42"/>
  <c r="C466" i="42" s="1"/>
  <c r="D356" i="42"/>
  <c r="C356" i="42" s="1"/>
  <c r="D415" i="42"/>
  <c r="C415" i="42" s="1"/>
  <c r="D439" i="42"/>
  <c r="C439" i="42" s="1"/>
  <c r="D384" i="42"/>
  <c r="C384" i="42" s="1"/>
  <c r="D395" i="42"/>
  <c r="C395" i="42" s="1"/>
  <c r="D367" i="42"/>
  <c r="C367" i="42" s="1"/>
  <c r="D459" i="42"/>
  <c r="C459" i="42" s="1"/>
  <c r="D379" i="42"/>
  <c r="C379" i="42" s="1"/>
  <c r="D397" i="42"/>
  <c r="C397" i="42" s="1"/>
  <c r="D345" i="42"/>
  <c r="C345" i="42" s="1"/>
  <c r="D467" i="42"/>
  <c r="C467" i="42" s="1"/>
  <c r="D365" i="42"/>
  <c r="C365" i="42" s="1"/>
  <c r="D452" i="42"/>
  <c r="C452" i="42" s="1"/>
  <c r="D427" i="42"/>
  <c r="C427" i="42" s="1"/>
  <c r="D364" i="42"/>
  <c r="C364" i="42" s="1"/>
  <c r="D428" i="42"/>
  <c r="C428" i="42" s="1"/>
  <c r="D405" i="42"/>
  <c r="C405" i="42" s="1"/>
  <c r="D398" i="42"/>
  <c r="C398" i="42" s="1"/>
  <c r="D465" i="42"/>
  <c r="C465" i="42" s="1"/>
  <c r="D472" i="42"/>
  <c r="C472" i="42" s="1"/>
  <c r="D457" i="42"/>
  <c r="C457" i="42" s="1"/>
  <c r="D370" i="42"/>
  <c r="C370" i="42" s="1"/>
  <c r="D437" i="42"/>
  <c r="C437" i="42" s="1"/>
  <c r="D349" i="42"/>
  <c r="C349" i="42" s="1"/>
  <c r="D443" i="42"/>
  <c r="C443" i="42" s="1"/>
  <c r="D419" i="42"/>
  <c r="C419" i="42" s="1"/>
  <c r="D420" i="42"/>
  <c r="C420" i="42" s="1"/>
  <c r="D471" i="42"/>
  <c r="C471" i="42" s="1"/>
  <c r="D464" i="42"/>
  <c r="C464" i="42" s="1"/>
  <c r="D353" i="42"/>
  <c r="C353" i="42" s="1"/>
  <c r="D346" i="42"/>
  <c r="C346" i="42" s="1"/>
  <c r="D373" i="42"/>
  <c r="C373" i="42" s="1"/>
  <c r="D460" i="42"/>
  <c r="C460" i="42" s="1"/>
  <c r="D448" i="42"/>
  <c r="C448" i="42" s="1"/>
  <c r="D435" i="42"/>
  <c r="C435" i="42" s="1"/>
  <c r="D372" i="42"/>
  <c r="C372" i="42" s="1"/>
  <c r="D436" i="42"/>
  <c r="C436" i="42" s="1"/>
  <c r="D413" i="42"/>
  <c r="C413" i="42" s="1"/>
  <c r="D342" i="42"/>
  <c r="C342" i="42" s="1"/>
  <c r="D344" i="42"/>
  <c r="C344" i="42" s="1"/>
  <c r="D343" i="42"/>
  <c r="C343" i="42" s="1"/>
  <c r="D408" i="42"/>
  <c r="C408" i="42" s="1"/>
  <c r="D377" i="42"/>
  <c r="C377" i="42" s="1"/>
  <c r="D462" i="42"/>
  <c r="C462" i="42" s="1"/>
  <c r="D354" i="42"/>
  <c r="C354" i="42" s="1"/>
  <c r="D381" i="42"/>
  <c r="C381" i="42" s="1"/>
  <c r="D444" i="42"/>
  <c r="C444" i="42" s="1"/>
  <c r="D445" i="42"/>
  <c r="C445" i="42" s="1"/>
  <c r="D390" i="42"/>
  <c r="C390" i="42" s="1"/>
  <c r="D68" i="42" l="1"/>
  <c r="C68" i="42" s="1"/>
  <c r="D148" i="42"/>
  <c r="C148" i="42" s="1"/>
  <c r="D212" i="42"/>
  <c r="C212" i="42" s="1"/>
  <c r="D308" i="42"/>
  <c r="C308" i="42" s="1"/>
  <c r="D45" i="42"/>
  <c r="C45" i="42" s="1"/>
  <c r="D109" i="42"/>
  <c r="C109" i="42" s="1"/>
  <c r="D189" i="42"/>
  <c r="C189" i="42" s="1"/>
  <c r="D253" i="42"/>
  <c r="C253" i="42" s="1"/>
  <c r="D333" i="42"/>
  <c r="C333" i="42" s="1"/>
  <c r="D78" i="42"/>
  <c r="C78" i="42" s="1"/>
  <c r="D142" i="42"/>
  <c r="C142" i="42" s="1"/>
  <c r="D206" i="42"/>
  <c r="C206" i="42" s="1"/>
  <c r="D270" i="42"/>
  <c r="C270" i="42" s="1"/>
  <c r="D17" i="42"/>
  <c r="C17" i="42" s="1"/>
  <c r="D71" i="42"/>
  <c r="C71" i="42" s="1"/>
  <c r="D135" i="42"/>
  <c r="C135" i="42" s="1"/>
  <c r="D207" i="42"/>
  <c r="C207" i="42" s="1"/>
  <c r="D271" i="42"/>
  <c r="C271" i="42" s="1"/>
  <c r="D335" i="42"/>
  <c r="C335" i="42" s="1"/>
  <c r="D64" i="42"/>
  <c r="C64" i="42" s="1"/>
  <c r="D128" i="42"/>
  <c r="C128" i="42" s="1"/>
  <c r="D200" i="42"/>
  <c r="C200" i="42" s="1"/>
  <c r="D272" i="42"/>
  <c r="C272" i="42" s="1"/>
  <c r="D336" i="42"/>
  <c r="C336" i="42" s="1"/>
  <c r="D227" i="42"/>
  <c r="C227" i="42" s="1"/>
  <c r="D41" i="42"/>
  <c r="C41" i="42" s="1"/>
  <c r="D113" i="42"/>
  <c r="C113" i="42" s="1"/>
  <c r="D185" i="42"/>
  <c r="C185" i="42" s="1"/>
  <c r="D249" i="42"/>
  <c r="C249" i="42" s="1"/>
  <c r="D321" i="42"/>
  <c r="C321" i="42" s="1"/>
  <c r="D179" i="42"/>
  <c r="C179" i="42" s="1"/>
  <c r="D16" i="42"/>
  <c r="C16" i="42" s="1"/>
  <c r="D82" i="42"/>
  <c r="C82" i="42" s="1"/>
  <c r="D146" i="42"/>
  <c r="C146" i="42" s="1"/>
  <c r="D210" i="42"/>
  <c r="C210" i="42" s="1"/>
  <c r="D274" i="42"/>
  <c r="C274" i="42" s="1"/>
  <c r="D338" i="42"/>
  <c r="C338" i="42" s="1"/>
  <c r="D187" i="42"/>
  <c r="C187" i="42" s="1"/>
  <c r="D76" i="42"/>
  <c r="C76" i="42" s="1"/>
  <c r="D156" i="42"/>
  <c r="C156" i="42" s="1"/>
  <c r="D220" i="42"/>
  <c r="C220" i="42" s="1"/>
  <c r="D316" i="42"/>
  <c r="C316" i="42" s="1"/>
  <c r="D53" i="42"/>
  <c r="C53" i="42" s="1"/>
  <c r="D117" i="42"/>
  <c r="C117" i="42" s="1"/>
  <c r="D197" i="42"/>
  <c r="C197" i="42" s="1"/>
  <c r="D269" i="42"/>
  <c r="C269" i="42" s="1"/>
  <c r="D341" i="42"/>
  <c r="C341" i="42" s="1"/>
  <c r="D86" i="42"/>
  <c r="C86" i="42" s="1"/>
  <c r="D150" i="42"/>
  <c r="C150" i="42" s="1"/>
  <c r="D214" i="42"/>
  <c r="C214" i="42" s="1"/>
  <c r="D278" i="42"/>
  <c r="C278" i="42" s="1"/>
  <c r="D79" i="42"/>
  <c r="C79" i="42" s="1"/>
  <c r="D143" i="42"/>
  <c r="C143" i="42" s="1"/>
  <c r="D215" i="42"/>
  <c r="C215" i="42" s="1"/>
  <c r="D279" i="42"/>
  <c r="C279" i="42" s="1"/>
  <c r="D43" i="42"/>
  <c r="C43" i="42" s="1"/>
  <c r="D72" i="42"/>
  <c r="C72" i="42" s="1"/>
  <c r="D144" i="42"/>
  <c r="C144" i="42" s="1"/>
  <c r="D208" i="42"/>
  <c r="C208" i="42" s="1"/>
  <c r="D280" i="42"/>
  <c r="C280" i="42" s="1"/>
  <c r="D26" i="42"/>
  <c r="C26" i="42" s="1"/>
  <c r="D251" i="42"/>
  <c r="C251" i="42" s="1"/>
  <c r="D49" i="42"/>
  <c r="C49" i="42" s="1"/>
  <c r="D129" i="42"/>
  <c r="C129" i="42" s="1"/>
  <c r="D193" i="42"/>
  <c r="C193" i="42" s="1"/>
  <c r="D265" i="42"/>
  <c r="C265" i="42" s="1"/>
  <c r="D329" i="42"/>
  <c r="C329" i="42" s="1"/>
  <c r="D195" i="42"/>
  <c r="C195" i="42" s="1"/>
  <c r="D25" i="42"/>
  <c r="C25" i="42" s="1"/>
  <c r="D90" i="42"/>
  <c r="C90" i="42" s="1"/>
  <c r="D154" i="42"/>
  <c r="C154" i="42" s="1"/>
  <c r="D218" i="42"/>
  <c r="C218" i="42" s="1"/>
  <c r="D282" i="42"/>
  <c r="C282" i="42" s="1"/>
  <c r="D34" i="42"/>
  <c r="C34" i="42" s="1"/>
  <c r="D211" i="42"/>
  <c r="C211" i="42" s="1"/>
  <c r="D18" i="42"/>
  <c r="C18" i="42" s="1"/>
  <c r="D92" i="42"/>
  <c r="C92" i="42" s="1"/>
  <c r="D164" i="42"/>
  <c r="C164" i="42" s="1"/>
  <c r="D228" i="42"/>
  <c r="C228" i="42" s="1"/>
  <c r="D324" i="42"/>
  <c r="C324" i="42" s="1"/>
  <c r="D61" i="42"/>
  <c r="C61" i="42" s="1"/>
  <c r="D125" i="42"/>
  <c r="C125" i="42" s="1"/>
  <c r="D205" i="42"/>
  <c r="C205" i="42" s="1"/>
  <c r="D277" i="42"/>
  <c r="C277" i="42" s="1"/>
  <c r="D20" i="42"/>
  <c r="C20" i="42" s="1"/>
  <c r="D94" i="42"/>
  <c r="C94" i="42" s="1"/>
  <c r="D158" i="42"/>
  <c r="C158" i="42" s="1"/>
  <c r="D222" i="42"/>
  <c r="C222" i="42" s="1"/>
  <c r="D294" i="42"/>
  <c r="C294" i="42" s="1"/>
  <c r="D21" i="42"/>
  <c r="C21" i="42" s="1"/>
  <c r="D87" i="42"/>
  <c r="C87" i="42" s="1"/>
  <c r="D151" i="42"/>
  <c r="C151" i="42" s="1"/>
  <c r="D223" i="42"/>
  <c r="C223" i="42" s="1"/>
  <c r="D287" i="42"/>
  <c r="C287" i="42" s="1"/>
  <c r="D14" i="42"/>
  <c r="C14" i="42" s="1"/>
  <c r="D80" i="42"/>
  <c r="C80" i="42" s="1"/>
  <c r="D152" i="42"/>
  <c r="C152" i="42" s="1"/>
  <c r="D216" i="42"/>
  <c r="C216" i="42" s="1"/>
  <c r="D288" i="42"/>
  <c r="C288" i="42" s="1"/>
  <c r="D59" i="42"/>
  <c r="C59" i="42" s="1"/>
  <c r="D291" i="42"/>
  <c r="C291" i="42" s="1"/>
  <c r="D57" i="42"/>
  <c r="C57" i="42" s="1"/>
  <c r="D137" i="42"/>
  <c r="C137" i="42" s="1"/>
  <c r="D201" i="42"/>
  <c r="C201" i="42" s="1"/>
  <c r="D273" i="42"/>
  <c r="C273" i="42" s="1"/>
  <c r="D337" i="42"/>
  <c r="C337" i="42" s="1"/>
  <c r="D219" i="42"/>
  <c r="C219" i="42" s="1"/>
  <c r="D33" i="42"/>
  <c r="C33" i="42" s="1"/>
  <c r="D98" i="42"/>
  <c r="C98" i="42" s="1"/>
  <c r="D162" i="42"/>
  <c r="C162" i="42" s="1"/>
  <c r="D226" i="42"/>
  <c r="C226" i="42" s="1"/>
  <c r="D290" i="42"/>
  <c r="C290" i="42" s="1"/>
  <c r="D67" i="42"/>
  <c r="C67" i="42" s="1"/>
  <c r="D235" i="42"/>
  <c r="C235" i="42" s="1"/>
  <c r="D27" i="42"/>
  <c r="C27" i="42" s="1"/>
  <c r="D100" i="42"/>
  <c r="C100" i="42" s="1"/>
  <c r="D172" i="42"/>
  <c r="C172" i="42" s="1"/>
  <c r="D236" i="42"/>
  <c r="C236" i="42" s="1"/>
  <c r="D332" i="42"/>
  <c r="C332" i="42" s="1"/>
  <c r="D69" i="42"/>
  <c r="C69" i="42" s="1"/>
  <c r="D141" i="42"/>
  <c r="C141" i="42" s="1"/>
  <c r="D213" i="42"/>
  <c r="C213" i="42" s="1"/>
  <c r="D293" i="42"/>
  <c r="C293" i="42" s="1"/>
  <c r="D29" i="42"/>
  <c r="C29" i="42" s="1"/>
  <c r="D102" i="42"/>
  <c r="C102" i="42" s="1"/>
  <c r="D166" i="42"/>
  <c r="C166" i="42" s="1"/>
  <c r="D230" i="42"/>
  <c r="C230" i="42" s="1"/>
  <c r="D302" i="42"/>
  <c r="C302" i="42" s="1"/>
  <c r="D30" i="42"/>
  <c r="C30" i="42" s="1"/>
  <c r="D95" i="42"/>
  <c r="C95" i="42" s="1"/>
  <c r="D159" i="42"/>
  <c r="C159" i="42" s="1"/>
  <c r="D231" i="42"/>
  <c r="C231" i="42" s="1"/>
  <c r="D295" i="42"/>
  <c r="C295" i="42" s="1"/>
  <c r="D23" i="42"/>
  <c r="C23" i="42" s="1"/>
  <c r="D88" i="42"/>
  <c r="C88" i="42" s="1"/>
  <c r="D160" i="42"/>
  <c r="C160" i="42" s="1"/>
  <c r="D224" i="42"/>
  <c r="C224" i="42" s="1"/>
  <c r="D296" i="42"/>
  <c r="C296" i="42" s="1"/>
  <c r="D91" i="42"/>
  <c r="C91" i="42" s="1"/>
  <c r="D315" i="42"/>
  <c r="C315" i="42" s="1"/>
  <c r="D65" i="42"/>
  <c r="C65" i="42" s="1"/>
  <c r="D145" i="42"/>
  <c r="C145" i="42" s="1"/>
  <c r="D209" i="42"/>
  <c r="C209" i="42" s="1"/>
  <c r="D281" i="42"/>
  <c r="C281" i="42" s="1"/>
  <c r="D51" i="42"/>
  <c r="C51" i="42" s="1"/>
  <c r="D243" i="42"/>
  <c r="C243" i="42" s="1"/>
  <c r="D42" i="42"/>
  <c r="C42" i="42" s="1"/>
  <c r="D106" i="42"/>
  <c r="C106" i="42" s="1"/>
  <c r="D170" i="42"/>
  <c r="C170" i="42" s="1"/>
  <c r="D234" i="42"/>
  <c r="C234" i="42" s="1"/>
  <c r="D298" i="42"/>
  <c r="C298" i="42" s="1"/>
  <c r="D75" i="42"/>
  <c r="C75" i="42" s="1"/>
  <c r="D259" i="42"/>
  <c r="C259" i="42" s="1"/>
  <c r="D35" i="42"/>
  <c r="C35" i="42" s="1"/>
  <c r="D108" i="42"/>
  <c r="C108" i="42" s="1"/>
  <c r="D180" i="42"/>
  <c r="C180" i="42" s="1"/>
  <c r="D244" i="42"/>
  <c r="C244" i="42" s="1"/>
  <c r="D340" i="42"/>
  <c r="C340" i="42" s="1"/>
  <c r="D77" i="42"/>
  <c r="C77" i="42" s="1"/>
  <c r="D149" i="42"/>
  <c r="C149" i="42" s="1"/>
  <c r="D221" i="42"/>
  <c r="C221" i="42" s="1"/>
  <c r="D301" i="42"/>
  <c r="C301" i="42" s="1"/>
  <c r="D38" i="42"/>
  <c r="C38" i="42" s="1"/>
  <c r="D110" i="42"/>
  <c r="C110" i="42" s="1"/>
  <c r="D174" i="42"/>
  <c r="C174" i="42" s="1"/>
  <c r="D238" i="42"/>
  <c r="C238" i="42" s="1"/>
  <c r="D310" i="42"/>
  <c r="C310" i="42" s="1"/>
  <c r="D39" i="42"/>
  <c r="C39" i="42" s="1"/>
  <c r="D103" i="42"/>
  <c r="C103" i="42" s="1"/>
  <c r="D175" i="42"/>
  <c r="C175" i="42" s="1"/>
  <c r="D239" i="42"/>
  <c r="C239" i="42" s="1"/>
  <c r="D303" i="42"/>
  <c r="C303" i="42" s="1"/>
  <c r="D31" i="42"/>
  <c r="C31" i="42" s="1"/>
  <c r="D96" i="42"/>
  <c r="C96" i="42" s="1"/>
  <c r="D168" i="42"/>
  <c r="C168" i="42" s="1"/>
  <c r="D232" i="42"/>
  <c r="C232" i="42" s="1"/>
  <c r="D304" i="42"/>
  <c r="C304" i="42" s="1"/>
  <c r="D115" i="42"/>
  <c r="C115" i="42" s="1"/>
  <c r="D339" i="42"/>
  <c r="C339" i="42" s="1"/>
  <c r="D73" i="42"/>
  <c r="C73" i="42" s="1"/>
  <c r="D153" i="42"/>
  <c r="C153" i="42" s="1"/>
  <c r="D217" i="42"/>
  <c r="C217" i="42" s="1"/>
  <c r="D289" i="42"/>
  <c r="C289" i="42" s="1"/>
  <c r="D83" i="42"/>
  <c r="C83" i="42" s="1"/>
  <c r="D267" i="42"/>
  <c r="C267" i="42" s="1"/>
  <c r="D50" i="42"/>
  <c r="C50" i="42" s="1"/>
  <c r="D114" i="42"/>
  <c r="C114" i="42" s="1"/>
  <c r="D178" i="42"/>
  <c r="C178" i="42" s="1"/>
  <c r="D242" i="42"/>
  <c r="C242" i="42" s="1"/>
  <c r="D306" i="42"/>
  <c r="C306" i="42" s="1"/>
  <c r="D107" i="42"/>
  <c r="C107" i="42" s="1"/>
  <c r="D275" i="42"/>
  <c r="C275" i="42" s="1"/>
  <c r="D44" i="42"/>
  <c r="C44" i="42" s="1"/>
  <c r="D116" i="42"/>
  <c r="C116" i="42" s="1"/>
  <c r="D188" i="42"/>
  <c r="C188" i="42" s="1"/>
  <c r="D268" i="42"/>
  <c r="C268" i="42" s="1"/>
  <c r="D19" i="42"/>
  <c r="C19" i="42" s="1"/>
  <c r="D85" i="42"/>
  <c r="C85" i="42" s="1"/>
  <c r="D157" i="42"/>
  <c r="C157" i="42" s="1"/>
  <c r="D229" i="42"/>
  <c r="C229" i="42" s="1"/>
  <c r="D309" i="42"/>
  <c r="C309" i="42" s="1"/>
  <c r="D46" i="42"/>
  <c r="C46" i="42" s="1"/>
  <c r="D118" i="42"/>
  <c r="C118" i="42" s="1"/>
  <c r="D182" i="42"/>
  <c r="C182" i="42" s="1"/>
  <c r="D246" i="42"/>
  <c r="C246" i="42" s="1"/>
  <c r="D318" i="42"/>
  <c r="C318" i="42" s="1"/>
  <c r="D47" i="42"/>
  <c r="C47" i="42" s="1"/>
  <c r="D111" i="42"/>
  <c r="C111" i="42" s="1"/>
  <c r="D183" i="42"/>
  <c r="C183" i="42" s="1"/>
  <c r="D247" i="42"/>
  <c r="C247" i="42" s="1"/>
  <c r="D311" i="42"/>
  <c r="C311" i="42" s="1"/>
  <c r="D40" i="42"/>
  <c r="C40" i="42" s="1"/>
  <c r="D104" i="42"/>
  <c r="C104" i="42" s="1"/>
  <c r="D176" i="42"/>
  <c r="C176" i="42" s="1"/>
  <c r="D240" i="42"/>
  <c r="C240" i="42" s="1"/>
  <c r="D312" i="42"/>
  <c r="C312" i="42" s="1"/>
  <c r="D139" i="42"/>
  <c r="C139" i="42" s="1"/>
  <c r="D15" i="42"/>
  <c r="C15" i="42" s="1"/>
  <c r="D89" i="42"/>
  <c r="C89" i="42" s="1"/>
  <c r="D161" i="42"/>
  <c r="C161" i="42" s="1"/>
  <c r="D225" i="42"/>
  <c r="C225" i="42" s="1"/>
  <c r="D297" i="42"/>
  <c r="C297" i="42" s="1"/>
  <c r="D99" i="42"/>
  <c r="C99" i="42" s="1"/>
  <c r="D283" i="42"/>
  <c r="C283" i="42" s="1"/>
  <c r="D58" i="42"/>
  <c r="C58" i="42" s="1"/>
  <c r="D122" i="42"/>
  <c r="C122" i="42" s="1"/>
  <c r="D186" i="42"/>
  <c r="C186" i="42" s="1"/>
  <c r="D250" i="42"/>
  <c r="C250" i="42" s="1"/>
  <c r="D314" i="42"/>
  <c r="C314" i="42" s="1"/>
  <c r="D131" i="42"/>
  <c r="C131" i="42" s="1"/>
  <c r="D299" i="42"/>
  <c r="C299" i="42" s="1"/>
  <c r="D52" i="42"/>
  <c r="C52" i="42" s="1"/>
  <c r="D124" i="42"/>
  <c r="C124" i="42" s="1"/>
  <c r="D196" i="42"/>
  <c r="C196" i="42" s="1"/>
  <c r="D276" i="42"/>
  <c r="C276" i="42" s="1"/>
  <c r="D28" i="42"/>
  <c r="C28" i="42" s="1"/>
  <c r="D93" i="42"/>
  <c r="C93" i="42" s="1"/>
  <c r="D165" i="42"/>
  <c r="C165" i="42" s="1"/>
  <c r="D237" i="42"/>
  <c r="C237" i="42" s="1"/>
  <c r="D317" i="42"/>
  <c r="C317" i="42" s="1"/>
  <c r="D54" i="42"/>
  <c r="C54" i="42" s="1"/>
  <c r="D126" i="42"/>
  <c r="C126" i="42" s="1"/>
  <c r="D190" i="42"/>
  <c r="C190" i="42" s="1"/>
  <c r="D254" i="42"/>
  <c r="C254" i="42" s="1"/>
  <c r="D326" i="42"/>
  <c r="C326" i="42" s="1"/>
  <c r="D55" i="42"/>
  <c r="C55" i="42" s="1"/>
  <c r="D119" i="42"/>
  <c r="C119" i="42" s="1"/>
  <c r="D191" i="42"/>
  <c r="C191" i="42" s="1"/>
  <c r="D255" i="42"/>
  <c r="C255" i="42" s="1"/>
  <c r="D319" i="42"/>
  <c r="C319" i="42" s="1"/>
  <c r="D48" i="42"/>
  <c r="C48" i="42" s="1"/>
  <c r="D112" i="42"/>
  <c r="C112" i="42" s="1"/>
  <c r="D184" i="42"/>
  <c r="C184" i="42" s="1"/>
  <c r="D248" i="42"/>
  <c r="C248" i="42" s="1"/>
  <c r="D320" i="42"/>
  <c r="C320" i="42" s="1"/>
  <c r="D171" i="42"/>
  <c r="C171" i="42" s="1"/>
  <c r="D24" i="42"/>
  <c r="C24" i="42" s="1"/>
  <c r="D97" i="42"/>
  <c r="C97" i="42" s="1"/>
  <c r="D169" i="42"/>
  <c r="C169" i="42" s="1"/>
  <c r="D233" i="42"/>
  <c r="C233" i="42" s="1"/>
  <c r="D305" i="42"/>
  <c r="C305" i="42" s="1"/>
  <c r="D123" i="42"/>
  <c r="C123" i="42" s="1"/>
  <c r="D307" i="42"/>
  <c r="C307" i="42" s="1"/>
  <c r="D66" i="42"/>
  <c r="C66" i="42" s="1"/>
  <c r="D130" i="42"/>
  <c r="C130" i="42" s="1"/>
  <c r="D194" i="42"/>
  <c r="C194" i="42" s="1"/>
  <c r="D258" i="42"/>
  <c r="C258" i="42" s="1"/>
  <c r="D322" i="42"/>
  <c r="C322" i="42" s="1"/>
  <c r="D147" i="42"/>
  <c r="C147" i="42" s="1"/>
  <c r="D323" i="42"/>
  <c r="C323" i="42" s="1"/>
  <c r="D60" i="42"/>
  <c r="C60" i="42" s="1"/>
  <c r="D132" i="42"/>
  <c r="C132" i="42" s="1"/>
  <c r="D204" i="42"/>
  <c r="C204" i="42" s="1"/>
  <c r="D292" i="42"/>
  <c r="C292" i="42" s="1"/>
  <c r="D37" i="42"/>
  <c r="C37" i="42" s="1"/>
  <c r="D101" i="42"/>
  <c r="C101" i="42" s="1"/>
  <c r="D173" i="42"/>
  <c r="C173" i="42" s="1"/>
  <c r="D245" i="42"/>
  <c r="C245" i="42" s="1"/>
  <c r="D325" i="42"/>
  <c r="C325" i="42" s="1"/>
  <c r="D70" i="42"/>
  <c r="C70" i="42" s="1"/>
  <c r="D134" i="42"/>
  <c r="C134" i="42" s="1"/>
  <c r="D198" i="42"/>
  <c r="C198" i="42" s="1"/>
  <c r="D262" i="42"/>
  <c r="C262" i="42" s="1"/>
  <c r="D334" i="42"/>
  <c r="C334" i="42" s="1"/>
  <c r="D63" i="42"/>
  <c r="C63" i="42" s="1"/>
  <c r="D127" i="42"/>
  <c r="C127" i="42" s="1"/>
  <c r="D199" i="42"/>
  <c r="C199" i="42" s="1"/>
  <c r="D263" i="42"/>
  <c r="C263" i="42" s="1"/>
  <c r="D327" i="42"/>
  <c r="C327" i="42" s="1"/>
  <c r="D56" i="42"/>
  <c r="C56" i="42" s="1"/>
  <c r="D120" i="42"/>
  <c r="C120" i="42" s="1"/>
  <c r="D192" i="42"/>
  <c r="C192" i="42" s="1"/>
  <c r="D264" i="42"/>
  <c r="C264" i="42" s="1"/>
  <c r="D328" i="42"/>
  <c r="C328" i="42" s="1"/>
  <c r="D203" i="42"/>
  <c r="C203" i="42" s="1"/>
  <c r="D32" i="42"/>
  <c r="C32" i="42" s="1"/>
  <c r="D105" i="42"/>
  <c r="C105" i="42" s="1"/>
  <c r="D177" i="42"/>
  <c r="C177" i="42" s="1"/>
  <c r="D241" i="42"/>
  <c r="C241" i="42" s="1"/>
  <c r="D313" i="42"/>
  <c r="C313" i="42" s="1"/>
  <c r="D155" i="42"/>
  <c r="C155" i="42" s="1"/>
  <c r="D331" i="42"/>
  <c r="C331" i="42" s="1"/>
  <c r="D74" i="42"/>
  <c r="C74" i="42" s="1"/>
  <c r="D138" i="42"/>
  <c r="C138" i="42" s="1"/>
  <c r="D202" i="42"/>
  <c r="C202" i="42" s="1"/>
  <c r="D266" i="42"/>
  <c r="C266" i="42" s="1"/>
  <c r="D330" i="42"/>
  <c r="C330" i="42" s="1"/>
  <c r="D163" i="42"/>
  <c r="C163" i="42" s="1"/>
  <c r="D286" i="42"/>
  <c r="C286" i="42" s="1"/>
  <c r="D13" i="42" l="1"/>
  <c r="B13" i="42" l="1"/>
  <c r="C13" i="42" s="1"/>
  <c r="D22" i="42" l="1"/>
  <c r="C22" i="42" s="1"/>
  <c r="C40" i="5" l="1"/>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4" i="5"/>
  <c r="C85" i="5"/>
  <c r="C86" i="5"/>
  <c r="C87" i="5"/>
  <c r="C88" i="5"/>
  <c r="C89" i="5"/>
  <c r="C90" i="5"/>
  <c r="C91" i="5"/>
  <c r="C92" i="5"/>
  <c r="C93" i="5"/>
  <c r="C94" i="5"/>
  <c r="C95" i="5"/>
  <c r="C96" i="5"/>
  <c r="C97" i="5"/>
  <c r="C99" i="5"/>
  <c r="C100" i="5"/>
  <c r="C102" i="5"/>
  <c r="C103" i="5"/>
  <c r="C104" i="5"/>
  <c r="C105" i="5"/>
  <c r="C106" i="5"/>
  <c r="C107" i="5"/>
  <c r="C108" i="5"/>
  <c r="C109" i="5"/>
  <c r="C110" i="5"/>
  <c r="C111" i="5"/>
  <c r="C112" i="5"/>
  <c r="C113" i="5"/>
  <c r="C114" i="5"/>
  <c r="C115" i="5"/>
  <c r="C116" i="5"/>
  <c r="C117" i="5"/>
  <c r="C118" i="5"/>
  <c r="C119"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4" i="5"/>
  <c r="B85" i="5"/>
  <c r="B86" i="5"/>
  <c r="B87" i="5"/>
  <c r="B88" i="5"/>
  <c r="B89" i="5"/>
  <c r="B90" i="5"/>
  <c r="B91" i="5"/>
  <c r="B92" i="5"/>
  <c r="B93" i="5"/>
  <c r="B94" i="5"/>
  <c r="B95" i="5"/>
  <c r="B96" i="5"/>
  <c r="B97" i="5"/>
  <c r="B99" i="5"/>
  <c r="B100" i="5"/>
  <c r="B102" i="5"/>
  <c r="B103" i="5"/>
  <c r="B104" i="5"/>
  <c r="B105" i="5"/>
  <c r="B106" i="5"/>
  <c r="B107" i="5"/>
  <c r="B108" i="5"/>
  <c r="B109" i="5"/>
  <c r="B110" i="5"/>
  <c r="B111" i="5"/>
  <c r="B112" i="5"/>
  <c r="B113" i="5"/>
  <c r="B114" i="5"/>
  <c r="B115" i="5"/>
  <c r="B116" i="5"/>
  <c r="B117" i="5"/>
  <c r="B118" i="5"/>
  <c r="B119"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D158" i="5" l="1"/>
  <c r="D146" i="5"/>
  <c r="D134" i="5"/>
  <c r="D122" i="5"/>
  <c r="D108" i="5"/>
  <c r="D94" i="5"/>
  <c r="D80" i="5"/>
  <c r="D68" i="5"/>
  <c r="D56" i="5"/>
  <c r="D44" i="5"/>
  <c r="D157" i="5"/>
  <c r="D145" i="5"/>
  <c r="D133" i="5"/>
  <c r="D119" i="5"/>
  <c r="D107" i="5"/>
  <c r="D93" i="5"/>
  <c r="D79" i="5"/>
  <c r="D67" i="5"/>
  <c r="D55" i="5"/>
  <c r="D43" i="5"/>
  <c r="D155" i="5"/>
  <c r="D143" i="5"/>
  <c r="D131" i="5"/>
  <c r="D117" i="5"/>
  <c r="D105" i="5"/>
  <c r="D91" i="5"/>
  <c r="D77" i="5"/>
  <c r="D65" i="5"/>
  <c r="D53" i="5"/>
  <c r="D41" i="5"/>
  <c r="D156" i="5"/>
  <c r="D144" i="5"/>
  <c r="D132" i="5"/>
  <c r="D118" i="5"/>
  <c r="D106" i="5"/>
  <c r="D92" i="5"/>
  <c r="D78" i="5"/>
  <c r="D66" i="5"/>
  <c r="D54" i="5"/>
  <c r="D42" i="5"/>
  <c r="D141" i="5"/>
  <c r="D129" i="5"/>
  <c r="D115" i="5"/>
  <c r="D103" i="5"/>
  <c r="D89" i="5"/>
  <c r="D75" i="5"/>
  <c r="D154" i="5"/>
  <c r="D142" i="5"/>
  <c r="D130" i="5"/>
  <c r="D116" i="5"/>
  <c r="D104" i="5"/>
  <c r="D90" i="5"/>
  <c r="D76" i="5"/>
  <c r="D64" i="5"/>
  <c r="D52" i="5"/>
  <c r="D40" i="5"/>
  <c r="D147" i="5"/>
  <c r="D135" i="5"/>
  <c r="D123" i="5"/>
  <c r="D149" i="5"/>
  <c r="D137" i="5"/>
  <c r="D125" i="5"/>
  <c r="D111" i="5"/>
  <c r="D97" i="5"/>
  <c r="D85" i="5"/>
  <c r="D71" i="5"/>
  <c r="D59" i="5"/>
  <c r="D47" i="5"/>
  <c r="D152" i="5"/>
  <c r="D140" i="5"/>
  <c r="D128" i="5"/>
  <c r="D114" i="5"/>
  <c r="D102" i="5"/>
  <c r="D88" i="5"/>
  <c r="D74" i="5"/>
  <c r="D62" i="5"/>
  <c r="D50" i="5"/>
  <c r="D151" i="5"/>
  <c r="D139" i="5"/>
  <c r="D127" i="5"/>
  <c r="D113" i="5"/>
  <c r="D100" i="5"/>
  <c r="D87" i="5"/>
  <c r="D73" i="5"/>
  <c r="D61" i="5"/>
  <c r="D49" i="5"/>
  <c r="D150" i="5"/>
  <c r="D138" i="5"/>
  <c r="D126" i="5"/>
  <c r="D112" i="5"/>
  <c r="D99" i="5"/>
  <c r="D86" i="5"/>
  <c r="D72" i="5"/>
  <c r="D60" i="5"/>
  <c r="D48" i="5"/>
  <c r="D63" i="5"/>
  <c r="D51" i="5"/>
  <c r="D148" i="5"/>
  <c r="D136" i="5"/>
  <c r="D124" i="5"/>
  <c r="D110" i="5"/>
  <c r="D96" i="5"/>
  <c r="D84" i="5"/>
  <c r="D70" i="5"/>
  <c r="D58" i="5"/>
  <c r="D46" i="5"/>
  <c r="D153" i="5"/>
  <c r="D109" i="5"/>
  <c r="D95" i="5"/>
  <c r="D81" i="5"/>
  <c r="D69" i="5"/>
  <c r="D57" i="5"/>
  <c r="D45" i="5"/>
  <c r="B2" i="5" l="1"/>
  <c r="C4" i="8" l="1"/>
  <c r="C5" i="8"/>
  <c r="C6" i="8"/>
  <c r="C3" i="8"/>
  <c r="C301" i="44"/>
  <c r="C712" i="44"/>
  <c r="C1227" i="44"/>
  <c r="C1224" i="44"/>
  <c r="C74" i="44"/>
  <c r="C1059" i="44"/>
  <c r="C1058" i="44"/>
  <c r="C370" i="44"/>
  <c r="C127" i="44"/>
  <c r="C1021" i="44"/>
  <c r="C282" i="44"/>
  <c r="C21" i="3"/>
  <c r="C884" i="44"/>
  <c r="C477" i="44"/>
  <c r="C1106" i="44"/>
  <c r="C176" i="44"/>
  <c r="C918" i="44"/>
  <c r="C1268" i="44"/>
  <c r="C718" i="44"/>
  <c r="C897" i="44"/>
  <c r="C32" i="3"/>
  <c r="D1142" i="44"/>
  <c r="C428" i="44"/>
  <c r="C37" i="44"/>
  <c r="C935" i="44"/>
  <c r="C231" i="44"/>
  <c r="C778" i="44"/>
  <c r="C671" i="44"/>
  <c r="C1256" i="44"/>
  <c r="C1100" i="44"/>
  <c r="C881" i="44"/>
  <c r="C173" i="44"/>
  <c r="C1120" i="44"/>
  <c r="C1080" i="44"/>
  <c r="C1007" i="44"/>
  <c r="C989" i="44"/>
  <c r="C725" i="44"/>
  <c r="C211" i="44"/>
  <c r="C680" i="44"/>
  <c r="C212" i="44"/>
  <c r="C1155" i="44"/>
  <c r="C71" i="44"/>
  <c r="C1129" i="44"/>
  <c r="C895" i="44"/>
  <c r="C679" i="44"/>
  <c r="C668" i="44"/>
  <c r="C29" i="3"/>
  <c r="C13" i="44"/>
  <c r="C587" i="44"/>
  <c r="C430" i="44"/>
  <c r="C563" i="44"/>
  <c r="C637" i="44"/>
  <c r="C323" i="44"/>
  <c r="C415" i="44"/>
  <c r="C805" i="44"/>
  <c r="C1134" i="44"/>
  <c r="C8" i="3"/>
  <c r="C759" i="44"/>
  <c r="C186" i="44"/>
  <c r="C574" i="44"/>
  <c r="C1085" i="44"/>
  <c r="C484" i="44"/>
  <c r="C488" i="44"/>
  <c r="C641" i="44"/>
  <c r="C847" i="44"/>
  <c r="C318" i="44"/>
  <c r="C491" i="44"/>
  <c r="C28" i="3"/>
  <c r="C1123" i="44"/>
  <c r="C411" i="44"/>
  <c r="C299" i="44"/>
  <c r="C304" i="44"/>
  <c r="C81" i="44"/>
  <c r="C909" i="44"/>
  <c r="C1258" i="44"/>
  <c r="C1196" i="44"/>
  <c r="C1251" i="44"/>
  <c r="C1183" i="44"/>
  <c r="D237" i="44"/>
  <c r="C279" i="44"/>
  <c r="C298" i="44"/>
  <c r="C1197" i="44"/>
  <c r="C118" i="44"/>
  <c r="C240" i="44"/>
  <c r="C518" i="44"/>
  <c r="C396" i="44"/>
  <c r="C334" i="44"/>
  <c r="C794" i="44"/>
  <c r="C790" i="44"/>
  <c r="C713" i="44"/>
  <c r="C833" i="44"/>
  <c r="C494" i="44"/>
  <c r="C552" i="44"/>
  <c r="C1044" i="44"/>
  <c r="C79" i="44"/>
  <c r="C392" i="44"/>
  <c r="C342" i="44"/>
  <c r="C1030" i="44"/>
  <c r="C854" i="44"/>
  <c r="C130" i="44"/>
  <c r="C223" i="44"/>
  <c r="C78" i="44"/>
  <c r="C986" i="44"/>
  <c r="C513" i="44"/>
  <c r="C126" i="44"/>
  <c r="C1037" i="44"/>
  <c r="C547" i="44"/>
  <c r="C42" i="44"/>
  <c r="C1063" i="44"/>
  <c r="C50" i="44"/>
  <c r="C726" i="44"/>
  <c r="C263" i="44"/>
  <c r="C621" i="44"/>
  <c r="C575" i="44"/>
  <c r="C38" i="44"/>
  <c r="C819" i="44"/>
  <c r="C148" i="44"/>
  <c r="C940" i="44"/>
  <c r="C693" i="44"/>
  <c r="C1291" i="44"/>
  <c r="C408" i="44"/>
  <c r="C129" i="44"/>
  <c r="C714" i="44"/>
  <c r="C433" i="44"/>
  <c r="C472" i="44"/>
  <c r="C515" i="44"/>
  <c r="C1164" i="44"/>
  <c r="D342" i="44"/>
  <c r="C442" i="44"/>
  <c r="C529" i="44"/>
  <c r="C762" i="44"/>
  <c r="C578" i="44"/>
  <c r="C286" i="44"/>
  <c r="C1219" i="44"/>
  <c r="C14" i="44"/>
  <c r="C274" i="44"/>
  <c r="C1119" i="44"/>
  <c r="C269" i="44"/>
  <c r="C206" i="44"/>
  <c r="C48" i="44"/>
  <c r="C1271" i="44"/>
  <c r="C629" i="44"/>
  <c r="C1040" i="44"/>
  <c r="C343" i="44"/>
  <c r="C1024" i="44"/>
  <c r="C586" i="44"/>
  <c r="C630" i="44"/>
  <c r="C347" i="44"/>
  <c r="C421" i="44"/>
  <c r="C422" i="44"/>
  <c r="C444" i="44"/>
  <c r="C962" i="44"/>
  <c r="C465" i="44"/>
  <c r="C410" i="44"/>
  <c r="C219" i="44"/>
  <c r="C868" i="44"/>
  <c r="C870" i="44"/>
  <c r="C1222" i="44"/>
  <c r="C230" i="44"/>
  <c r="C702" i="44"/>
  <c r="C45" i="44"/>
  <c r="C550" i="44"/>
  <c r="C1162" i="44"/>
  <c r="C373" i="44"/>
  <c r="C1016" i="44"/>
  <c r="C16" i="3"/>
  <c r="C1122" i="44"/>
  <c r="C882" i="44"/>
  <c r="C357" i="44"/>
  <c r="D627" i="44"/>
  <c r="C1094" i="44"/>
  <c r="C1018" i="44"/>
  <c r="C1125" i="44"/>
  <c r="C1057" i="44"/>
  <c r="C1090" i="44"/>
  <c r="C747" i="44"/>
  <c r="C892" i="44"/>
  <c r="C1305" i="44"/>
  <c r="C709" i="44"/>
  <c r="C90" i="44"/>
  <c r="C290" i="44"/>
  <c r="C108" i="44"/>
  <c r="D812" i="44"/>
  <c r="C776" i="44"/>
  <c r="C993" i="44"/>
  <c r="C522" i="44"/>
  <c r="C1323" i="44"/>
  <c r="C653" i="44"/>
  <c r="C12" i="44"/>
  <c r="D1100" i="44"/>
  <c r="D698" i="44"/>
  <c r="D189" i="44"/>
  <c r="D1266" i="44"/>
  <c r="D641" i="44"/>
  <c r="C1194" i="44"/>
  <c r="D1122" i="44"/>
  <c r="D895" i="44"/>
  <c r="D1055" i="44"/>
  <c r="C39" i="44"/>
  <c r="D1241" i="44"/>
  <c r="D1077" i="44"/>
  <c r="D802" i="44"/>
  <c r="C1264" i="44"/>
  <c r="D1135" i="44"/>
  <c r="C1188" i="44"/>
  <c r="D870" i="44"/>
  <c r="C336" i="44"/>
  <c r="D989" i="44"/>
  <c r="D1094" i="44"/>
  <c r="C1098" i="44"/>
  <c r="C1286" i="44"/>
  <c r="C1317" i="44"/>
  <c r="C1272" i="44"/>
  <c r="C413" i="44"/>
  <c r="C740" i="44"/>
  <c r="D168" i="44"/>
  <c r="C266" i="44"/>
  <c r="D214" i="44"/>
  <c r="C325" i="44"/>
  <c r="C560" i="44"/>
  <c r="C1103" i="44"/>
  <c r="C1104" i="44"/>
  <c r="C448" i="44"/>
  <c r="C19" i="3"/>
  <c r="C1048" i="44"/>
  <c r="C1020" i="44"/>
  <c r="C698" i="44"/>
  <c r="C363" i="44"/>
  <c r="C775" i="44"/>
  <c r="C1113" i="44"/>
  <c r="C283" i="44"/>
  <c r="C1135" i="44"/>
  <c r="C1246" i="44"/>
  <c r="C643" i="44"/>
  <c r="C1263" i="44"/>
  <c r="C399" i="44"/>
  <c r="C1192" i="44"/>
  <c r="D241" i="44"/>
  <c r="C999" i="44"/>
  <c r="C371" i="44"/>
  <c r="C826" i="44"/>
  <c r="C339" i="44"/>
  <c r="C715" i="44"/>
  <c r="C382" i="44"/>
  <c r="C72" i="44"/>
  <c r="C1005" i="44"/>
  <c r="C310" i="44"/>
  <c r="C482" i="44"/>
  <c r="C1185" i="44"/>
  <c r="C1254" i="44"/>
  <c r="C131" i="44"/>
  <c r="C796" i="44"/>
  <c r="C237" i="44"/>
  <c r="C106" i="44"/>
  <c r="C340" i="44"/>
  <c r="C623" i="44"/>
  <c r="C910" i="44"/>
  <c r="C704" i="44"/>
  <c r="C1248" i="44"/>
  <c r="C946" i="44"/>
  <c r="C1028" i="44"/>
  <c r="C743" i="44"/>
  <c r="C1310" i="44"/>
  <c r="C631" i="44"/>
  <c r="C830" i="44"/>
  <c r="C1318" i="44"/>
  <c r="C1283" i="44"/>
  <c r="C968" i="44"/>
  <c r="C1130" i="44"/>
  <c r="C374" i="44"/>
  <c r="C443" i="44"/>
  <c r="C703" i="44"/>
  <c r="C1278" i="44"/>
  <c r="C530" i="44"/>
  <c r="C213" i="44"/>
  <c r="C151" i="44"/>
  <c r="C929" i="44"/>
  <c r="C84" i="44"/>
  <c r="C52" i="44"/>
  <c r="C635" i="44"/>
  <c r="C1312" i="44"/>
  <c r="D274" i="44"/>
  <c r="C1295" i="44"/>
  <c r="C562" i="44"/>
  <c r="C1091" i="44"/>
  <c r="C115" i="44"/>
  <c r="C765" i="44"/>
  <c r="C842" i="44"/>
  <c r="C124" i="44"/>
  <c r="C652" i="44"/>
  <c r="C248" i="44"/>
  <c r="C235" i="44"/>
  <c r="C246" i="44"/>
  <c r="C187" i="44"/>
  <c r="C182" i="44"/>
  <c r="C242" i="44"/>
  <c r="C463" i="44"/>
  <c r="C773" i="44"/>
  <c r="C379" i="44"/>
  <c r="C217" i="44"/>
  <c r="C493" i="44"/>
  <c r="C531" i="44"/>
  <c r="C262" i="44"/>
  <c r="C6" i="3"/>
  <c r="C1311" i="44"/>
  <c r="C1051" i="44"/>
  <c r="C189" i="44"/>
  <c r="C7" i="3"/>
  <c r="C864" i="44"/>
  <c r="C112" i="44"/>
  <c r="C920" i="44"/>
  <c r="C24" i="44"/>
  <c r="C667" i="44"/>
  <c r="C389" i="44"/>
  <c r="C966" i="44"/>
  <c r="C761" i="44"/>
  <c r="C1084" i="44"/>
  <c r="C771" i="44"/>
  <c r="C441" i="44"/>
  <c r="C1111" i="44"/>
  <c r="C348" i="44"/>
  <c r="C1133" i="44"/>
  <c r="C846" i="44"/>
  <c r="C983" i="44"/>
  <c r="C772" i="44"/>
  <c r="C798" i="44"/>
  <c r="C264" i="44"/>
  <c r="C992" i="44"/>
  <c r="C636" i="44"/>
  <c r="C492" i="44"/>
  <c r="C903" i="44"/>
  <c r="C781" i="44"/>
  <c r="C1038" i="44"/>
  <c r="D19" i="44"/>
  <c r="C732" i="44"/>
  <c r="C1156" i="44"/>
  <c r="D142" i="44"/>
  <c r="C933" i="44"/>
  <c r="C1225" i="44"/>
  <c r="C452" i="44"/>
  <c r="C807" i="44"/>
  <c r="C285" i="44"/>
  <c r="C958" i="44"/>
  <c r="C327" i="44"/>
  <c r="C1153" i="44"/>
  <c r="C885" i="44"/>
  <c r="C1142" i="44"/>
  <c r="C783" i="44"/>
  <c r="C917" i="44"/>
  <c r="C955" i="44"/>
  <c r="C177" i="44"/>
  <c r="C1041" i="44"/>
  <c r="C620" i="44"/>
  <c r="C41" i="44"/>
  <c r="C654" i="44"/>
  <c r="C1322" i="44"/>
  <c r="C727" i="44"/>
  <c r="C1288" i="44"/>
  <c r="C183" i="44"/>
  <c r="C369" i="44"/>
  <c r="C1187" i="44"/>
  <c r="C841" i="44"/>
  <c r="C252" i="44"/>
  <c r="C229" i="44"/>
  <c r="C27" i="44"/>
  <c r="C1131" i="44"/>
  <c r="C555" i="44"/>
  <c r="C1001" i="44"/>
  <c r="C29" i="44"/>
  <c r="C159" i="44"/>
  <c r="C510" i="44"/>
  <c r="C1136" i="44"/>
  <c r="C165" i="44"/>
  <c r="C675" i="44"/>
  <c r="C930" i="44"/>
  <c r="C1221" i="44"/>
  <c r="C385" i="44"/>
  <c r="C901" i="44"/>
  <c r="C919" i="44"/>
  <c r="C588" i="44"/>
  <c r="C670" i="44"/>
  <c r="C848" i="44"/>
  <c r="C696" i="44"/>
  <c r="C80" i="44"/>
  <c r="C61" i="44"/>
  <c r="C1179" i="44"/>
  <c r="C951" i="44"/>
  <c r="C87" i="44"/>
  <c r="C146" i="44"/>
  <c r="C136" i="44"/>
  <c r="C460" i="44"/>
  <c r="C947" i="44"/>
  <c r="C990" i="44"/>
  <c r="C306" i="44"/>
  <c r="C860" i="44"/>
  <c r="C226" i="44"/>
  <c r="C1261" i="44"/>
  <c r="C1226" i="44"/>
  <c r="C36" i="44"/>
  <c r="C23" i="3"/>
  <c r="C880" i="44"/>
  <c r="C687" i="44"/>
  <c r="C3" i="3"/>
  <c r="C627" i="44"/>
  <c r="C791" i="44"/>
  <c r="C745" i="44"/>
  <c r="C890" i="44"/>
  <c r="C613" i="44"/>
  <c r="C1198" i="44"/>
  <c r="C1009" i="44"/>
  <c r="C1320" i="44"/>
  <c r="C157" i="44"/>
  <c r="C397" i="44"/>
  <c r="C1003" i="44"/>
  <c r="C1238" i="44"/>
  <c r="C835" i="44"/>
  <c r="C502" i="44"/>
  <c r="C548" i="44"/>
  <c r="C1245" i="44"/>
  <c r="C152" i="44"/>
  <c r="C571" i="44"/>
  <c r="C1287" i="44"/>
  <c r="C612" i="44"/>
  <c r="C57" i="44"/>
  <c r="C125" i="44"/>
  <c r="C293" i="44"/>
  <c r="C1000" i="44"/>
  <c r="C326" i="44"/>
  <c r="C744" i="44"/>
  <c r="C93" i="44"/>
  <c r="D428" i="44"/>
  <c r="C1072" i="44"/>
  <c r="C335" i="44"/>
  <c r="C789" i="44"/>
  <c r="C383" i="44"/>
  <c r="C350" i="44"/>
  <c r="D225" i="44"/>
  <c r="D836" i="44"/>
  <c r="D979" i="44"/>
  <c r="D877" i="44"/>
  <c r="C1182" i="44"/>
  <c r="C365" i="44"/>
  <c r="D71" i="44"/>
  <c r="C1260" i="44"/>
  <c r="D1225" i="44"/>
  <c r="D983" i="44"/>
  <c r="D665" i="44"/>
  <c r="C337" i="44"/>
  <c r="C774" i="44"/>
  <c r="D1263" i="44"/>
  <c r="C912" i="44"/>
  <c r="C777" i="44"/>
  <c r="D1222" i="44"/>
  <c r="D886" i="44"/>
  <c r="D1013" i="44"/>
  <c r="D1159" i="44"/>
  <c r="C1086" i="44"/>
  <c r="C499" i="44"/>
  <c r="C4" i="3"/>
  <c r="D841" i="44"/>
  <c r="C887" i="44"/>
  <c r="C167" i="44"/>
  <c r="D693" i="44"/>
  <c r="D1050" i="44"/>
  <c r="D37" i="44"/>
  <c r="C168" i="44"/>
  <c r="C569" i="44"/>
  <c r="C1112" i="44"/>
  <c r="C1102" i="44"/>
  <c r="C661" i="44"/>
  <c r="C1023" i="44"/>
  <c r="C1201" i="44"/>
  <c r="C589" i="44"/>
  <c r="C994" i="44"/>
  <c r="C916" i="44"/>
  <c r="C979" i="44"/>
  <c r="C506" i="44"/>
  <c r="C542" i="44"/>
  <c r="C241" i="44"/>
  <c r="C624" i="44"/>
  <c r="C1137" i="44"/>
  <c r="D643" i="44"/>
  <c r="C685" i="44"/>
  <c r="C449" i="44"/>
  <c r="C188" i="44"/>
  <c r="C752" i="44"/>
  <c r="C802" i="44"/>
  <c r="C770" i="44"/>
  <c r="C533" i="44"/>
  <c r="C134" i="44"/>
  <c r="C655" i="44"/>
  <c r="C1065" i="44"/>
  <c r="C616" i="44"/>
  <c r="C914" i="44"/>
  <c r="C256" i="44"/>
  <c r="C289" i="44"/>
  <c r="C858" i="44"/>
  <c r="C1257" i="44"/>
  <c r="C277" i="44"/>
  <c r="C893" i="44"/>
  <c r="C705" i="44"/>
  <c r="C660" i="44"/>
  <c r="C792" i="44"/>
  <c r="C834" i="44"/>
  <c r="C1166" i="44"/>
  <c r="C1082" i="44"/>
  <c r="C1089" i="44"/>
  <c r="C684" i="44"/>
  <c r="C523" i="44"/>
  <c r="C716" i="44"/>
  <c r="C209" i="44"/>
  <c r="C943" i="44"/>
  <c r="C451" i="44"/>
  <c r="C596" i="44"/>
  <c r="C545" i="44"/>
  <c r="C733" i="44"/>
  <c r="C556" i="44"/>
  <c r="C1055" i="44"/>
  <c r="C251" i="44"/>
  <c r="C1139" i="44"/>
  <c r="C1255" i="44"/>
  <c r="C825" i="44"/>
  <c r="C1327" i="44"/>
  <c r="C921" i="44"/>
  <c r="C23" i="44"/>
  <c r="C739" i="44"/>
  <c r="C580" i="44"/>
  <c r="C853" i="44"/>
  <c r="C54" i="44"/>
  <c r="C1013" i="44"/>
  <c r="C811" i="44"/>
  <c r="C1027" i="44"/>
  <c r="C362" i="44"/>
  <c r="C1203" i="44"/>
  <c r="C473" i="44"/>
  <c r="C577" i="44"/>
  <c r="C886" i="44"/>
  <c r="D986" i="44"/>
  <c r="C467" i="44"/>
  <c r="C429" i="44"/>
  <c r="C1118" i="44"/>
  <c r="C1178" i="44"/>
  <c r="C810" i="44"/>
  <c r="C597" i="44"/>
  <c r="C1210" i="44"/>
  <c r="C161" i="44"/>
  <c r="C857" i="44"/>
  <c r="C142" i="44"/>
  <c r="C521" i="44"/>
  <c r="C366" i="44"/>
  <c r="C822" i="44"/>
  <c r="C1025" i="44"/>
  <c r="C797" i="44"/>
  <c r="C43" i="44"/>
  <c r="C1006" i="44"/>
  <c r="D915" i="44"/>
  <c r="C114" i="44"/>
  <c r="C939" i="44"/>
  <c r="C1088" i="44"/>
  <c r="C730" i="44"/>
  <c r="C644" i="44"/>
  <c r="C1061" i="44"/>
  <c r="D86" i="44"/>
  <c r="C1193" i="44"/>
  <c r="C1321" i="44"/>
  <c r="C1177" i="44"/>
  <c r="C609" i="44"/>
  <c r="C359" i="44"/>
  <c r="C225" i="44"/>
  <c r="C292" i="44"/>
  <c r="C270" i="44"/>
  <c r="D382" i="44"/>
  <c r="C1215" i="44"/>
  <c r="C66" i="44"/>
  <c r="C728" i="44"/>
  <c r="C458" i="44"/>
  <c r="C1107" i="44"/>
  <c r="C1110" i="44"/>
  <c r="C923" i="44"/>
  <c r="C793" i="44"/>
  <c r="C672" i="44"/>
  <c r="C1069" i="44"/>
  <c r="C498" i="44"/>
  <c r="C405" i="44"/>
  <c r="C656" i="44"/>
  <c r="C268" i="44"/>
  <c r="D806" i="44"/>
  <c r="C469" i="44"/>
  <c r="C795" i="44"/>
  <c r="C619" i="44"/>
  <c r="C1033" i="44"/>
  <c r="C13" i="3"/>
  <c r="C139" i="44"/>
  <c r="C519" i="44"/>
  <c r="C367" i="44"/>
  <c r="C1217" i="44"/>
  <c r="C767" i="44"/>
  <c r="C419" i="44"/>
  <c r="C294" i="44"/>
  <c r="D209" i="44"/>
  <c r="D498" i="44"/>
  <c r="D1268" i="44"/>
  <c r="C1239" i="44"/>
  <c r="C257" i="44"/>
  <c r="C417" i="44"/>
  <c r="D277" i="44"/>
  <c r="D76" i="44"/>
  <c r="D485" i="44"/>
  <c r="D45" i="44"/>
  <c r="D675" i="44"/>
  <c r="D298" i="44"/>
  <c r="D304" i="44"/>
  <c r="D24" i="44"/>
  <c r="C476" i="44"/>
  <c r="C403" i="44"/>
  <c r="C1004" i="44"/>
  <c r="C1299" i="44"/>
  <c r="D678" i="44"/>
  <c r="D739" i="44"/>
  <c r="D415" i="44"/>
  <c r="D128" i="44"/>
  <c r="C425" i="44"/>
  <c r="C446" i="44"/>
  <c r="D18" i="44"/>
  <c r="D977" i="44"/>
  <c r="C1285" i="44"/>
  <c r="D173" i="44"/>
  <c r="D1227" i="44"/>
  <c r="C888" i="44"/>
  <c r="C387" i="44"/>
  <c r="C39" i="3"/>
  <c r="C820" i="44"/>
  <c r="C879" i="44"/>
  <c r="D1104" i="44"/>
  <c r="C1325" i="44"/>
  <c r="D56" i="44"/>
  <c r="D679" i="44"/>
  <c r="D920" i="44"/>
  <c r="C785" i="44"/>
  <c r="D735" i="44"/>
  <c r="D392" i="44"/>
  <c r="C307" i="44"/>
  <c r="D1237" i="44"/>
  <c r="C690" i="44"/>
  <c r="D763" i="44"/>
  <c r="D772" i="44"/>
  <c r="D1304" i="44"/>
  <c r="D1059" i="44"/>
  <c r="C663" i="44"/>
  <c r="D794" i="44"/>
  <c r="D50" i="44"/>
  <c r="C18" i="3"/>
  <c r="C315" i="44"/>
  <c r="D755" i="44"/>
  <c r="D101" i="44"/>
  <c r="C913" i="44"/>
  <c r="C959" i="44"/>
  <c r="C605" i="44"/>
  <c r="C394" i="44"/>
  <c r="D571" i="44"/>
  <c r="C160" i="44"/>
  <c r="D545" i="44"/>
  <c r="D1069" i="44"/>
  <c r="D1147" i="44"/>
  <c r="D183" i="44"/>
  <c r="D351" i="44"/>
  <c r="C1236" i="44"/>
  <c r="D966" i="44"/>
  <c r="C94" i="44"/>
  <c r="D1228" i="44"/>
  <c r="D1012" i="44"/>
  <c r="C1062" i="44"/>
  <c r="D370" i="44"/>
  <c r="D793" i="44"/>
  <c r="D421" i="44"/>
  <c r="C107" i="44"/>
  <c r="D807" i="44"/>
  <c r="D4" i="44"/>
  <c r="D455" i="44"/>
  <c r="D184" i="44"/>
  <c r="C967" i="44"/>
  <c r="C701" i="44"/>
  <c r="C1243" i="44"/>
  <c r="C1015" i="44"/>
  <c r="C981" i="44"/>
  <c r="D432" i="44"/>
  <c r="C155" i="44"/>
  <c r="C1269" i="44"/>
  <c r="C843" i="44"/>
  <c r="D704" i="44"/>
  <c r="C77" i="44"/>
  <c r="C749" i="44"/>
  <c r="C669" i="44"/>
  <c r="C1241" i="44"/>
  <c r="C757" i="44"/>
  <c r="C128" i="44"/>
  <c r="C384" i="44"/>
  <c r="C809" i="44"/>
  <c r="C390" i="44"/>
  <c r="C1233" i="44"/>
  <c r="C440" i="44"/>
  <c r="C207" i="44"/>
  <c r="C626" i="44"/>
  <c r="C309" i="44"/>
  <c r="C1008" i="44"/>
  <c r="C662" i="44"/>
  <c r="C524" i="44"/>
  <c r="C766" i="44"/>
  <c r="C1012" i="44"/>
  <c r="C753" i="44"/>
  <c r="C1148" i="44"/>
  <c r="C980" i="44"/>
  <c r="C197" i="44"/>
  <c r="C322" i="44"/>
  <c r="C418" i="44"/>
  <c r="D309" i="44"/>
  <c r="C1047" i="44"/>
  <c r="C645" i="44"/>
  <c r="C88" i="44"/>
  <c r="C353" i="44"/>
  <c r="C133" i="44"/>
  <c r="C582" i="44"/>
  <c r="C695" i="44"/>
  <c r="C109" i="44"/>
  <c r="C1002" i="44"/>
  <c r="D580" i="44"/>
  <c r="C239" i="44"/>
  <c r="D581" i="44"/>
  <c r="D62" i="44"/>
  <c r="C816" i="44"/>
  <c r="D186" i="44"/>
  <c r="C137" i="44"/>
  <c r="C489" i="44"/>
  <c r="D1167" i="44"/>
  <c r="D1007" i="44"/>
  <c r="C249" i="44"/>
  <c r="D834" i="44"/>
  <c r="D684" i="44"/>
  <c r="D718" i="44"/>
  <c r="D705" i="44"/>
  <c r="C414" i="44"/>
  <c r="C149" i="44"/>
  <c r="C474" i="44"/>
  <c r="D1299" i="44"/>
  <c r="D1176" i="44"/>
  <c r="D494" i="44"/>
  <c r="C297" i="44"/>
  <c r="D1028" i="44"/>
  <c r="D1146" i="44"/>
  <c r="C724" i="44"/>
  <c r="D112" i="44"/>
  <c r="D11" i="44"/>
  <c r="C281" i="44"/>
  <c r="C564" i="44"/>
  <c r="D489" i="44"/>
  <c r="C1101" i="44"/>
  <c r="C544" i="44"/>
  <c r="C426" i="44"/>
  <c r="C938" i="44"/>
  <c r="C763" i="44"/>
  <c r="D371" i="44"/>
  <c r="C1276" i="44"/>
  <c r="G4" i="44"/>
  <c r="C896" i="44"/>
  <c r="J12" i="44"/>
  <c r="C812" i="44"/>
  <c r="C140" i="44"/>
  <c r="C691" i="44"/>
  <c r="C867" i="44"/>
  <c r="C1266" i="44"/>
  <c r="C1160" i="44"/>
  <c r="C62" i="44"/>
  <c r="C485" i="44"/>
  <c r="C436" i="44"/>
  <c r="C658" i="44"/>
  <c r="C333" i="44"/>
  <c r="C838" i="44"/>
  <c r="C238" i="44"/>
  <c r="C364" i="44"/>
  <c r="C175" i="44"/>
  <c r="C595" i="44"/>
  <c r="C1017" i="44"/>
  <c r="C836" i="44"/>
  <c r="C1052" i="44"/>
  <c r="C537" i="44"/>
  <c r="C328" i="44"/>
  <c r="C741" i="44"/>
  <c r="C1301" i="44"/>
  <c r="C594" i="44"/>
  <c r="C1117" i="44"/>
  <c r="C46" i="44"/>
  <c r="C1053" i="44"/>
  <c r="C694" i="44"/>
  <c r="C974" i="44"/>
  <c r="C583" i="44"/>
  <c r="C707" i="44"/>
  <c r="C311" i="44"/>
  <c r="C1022" i="44"/>
  <c r="C468" i="44"/>
  <c r="D422" i="44"/>
  <c r="C964" i="44"/>
  <c r="C991" i="44"/>
  <c r="C803" i="44"/>
  <c r="C490" i="44"/>
  <c r="C12" i="3"/>
  <c r="D1261" i="44"/>
  <c r="D868" i="44"/>
  <c r="D1193" i="44"/>
  <c r="C280" i="44"/>
  <c r="C692" i="44"/>
  <c r="D645" i="44"/>
  <c r="D1177" i="44"/>
  <c r="D1178" i="44"/>
  <c r="C945" i="44"/>
  <c r="C496" i="44"/>
  <c r="C69" i="44"/>
  <c r="C977" i="44"/>
  <c r="C67" i="44"/>
  <c r="D127" i="44"/>
  <c r="D256" i="44"/>
  <c r="C259" i="44"/>
  <c r="C376" i="44"/>
  <c r="C25" i="44"/>
  <c r="D499" i="44"/>
  <c r="D531" i="44"/>
  <c r="D798" i="44"/>
  <c r="C573" i="44"/>
  <c r="D1197" i="44"/>
  <c r="C180" i="44"/>
  <c r="D397" i="44"/>
  <c r="C204" i="44"/>
  <c r="C1163" i="44"/>
  <c r="C634" i="44"/>
  <c r="C1281" i="44"/>
  <c r="D668" i="44"/>
  <c r="C511" i="44"/>
  <c r="D229" i="44"/>
  <c r="C265" i="44"/>
  <c r="C378" i="44"/>
  <c r="D761" i="44"/>
  <c r="D410" i="44"/>
  <c r="D12" i="44"/>
  <c r="D884" i="44"/>
  <c r="C1132" i="44"/>
  <c r="D1302" i="44"/>
  <c r="D881" i="44"/>
  <c r="D946" i="44"/>
  <c r="D752" i="44"/>
  <c r="D288" i="44"/>
  <c r="C111" i="44"/>
  <c r="C615" i="44"/>
  <c r="C717" i="44"/>
  <c r="C439" i="44"/>
  <c r="C608" i="44"/>
  <c r="C199" i="44"/>
  <c r="D26" i="44"/>
  <c r="D1164" i="44"/>
  <c r="C821" i="44"/>
  <c r="C512" i="44"/>
  <c r="C579" i="44"/>
  <c r="C1169" i="44"/>
  <c r="D905" i="44"/>
  <c r="C572" i="44"/>
  <c r="C973" i="44"/>
  <c r="D316" i="44"/>
  <c r="C1157" i="44"/>
  <c r="D235" i="44"/>
  <c r="C1121" i="44"/>
  <c r="C844" i="44"/>
  <c r="D696" i="44"/>
  <c r="D322" i="44"/>
  <c r="C35" i="3"/>
  <c r="C828" i="44"/>
  <c r="C216" i="44"/>
  <c r="D152" i="44"/>
  <c r="C742" i="44"/>
  <c r="C95" i="44"/>
  <c r="D1062" i="44"/>
  <c r="C368" i="44"/>
  <c r="D149" i="44"/>
  <c r="C33" i="3"/>
  <c r="D519" i="44"/>
  <c r="C936" i="44"/>
  <c r="C1212" i="44"/>
  <c r="C98" i="44"/>
  <c r="C536" i="44"/>
  <c r="D1039" i="44"/>
  <c r="D820" i="44"/>
  <c r="D1291" i="44"/>
  <c r="D1198" i="44"/>
  <c r="D694" i="44"/>
  <c r="D1111" i="44"/>
  <c r="C424" i="44"/>
  <c r="C1079" i="44"/>
  <c r="C1284" i="44"/>
  <c r="C166" i="44"/>
  <c r="C349" i="44"/>
  <c r="C401" i="44"/>
  <c r="C56" i="44"/>
  <c r="C1267" i="44"/>
  <c r="C872" i="44"/>
  <c r="C1034" i="44"/>
  <c r="C33" i="44"/>
  <c r="C192" i="44"/>
  <c r="C516" i="44"/>
  <c r="C105" i="44"/>
  <c r="C625" i="44"/>
  <c r="C224" i="44"/>
  <c r="C738" i="44"/>
  <c r="C456" i="44"/>
  <c r="C801" i="44"/>
  <c r="C303" i="44"/>
  <c r="C871" i="44"/>
  <c r="D640" i="44"/>
  <c r="C253" i="44"/>
  <c r="C233" i="44"/>
  <c r="C1068" i="44"/>
  <c r="C1159" i="44"/>
  <c r="C956" i="44"/>
  <c r="C682" i="44"/>
  <c r="C138" i="44"/>
  <c r="C1252" i="44"/>
  <c r="C314" i="44"/>
  <c r="C501" i="44"/>
  <c r="C528" i="44"/>
  <c r="C898" i="44"/>
  <c r="C402" i="44"/>
  <c r="D187" i="44"/>
  <c r="D773" i="44"/>
  <c r="C963" i="44"/>
  <c r="C1014" i="44"/>
  <c r="C300" i="44"/>
  <c r="D1245" i="44"/>
  <c r="D941" i="44"/>
  <c r="D246" i="44"/>
  <c r="D857" i="44"/>
  <c r="C902" i="44"/>
  <c r="C876" i="44"/>
  <c r="D751" i="44"/>
  <c r="C607" i="44"/>
  <c r="D516" i="44"/>
  <c r="D1025" i="44"/>
  <c r="C1109" i="44"/>
  <c r="C15" i="3"/>
  <c r="C736" i="44"/>
  <c r="C271" i="44"/>
  <c r="C1031" i="44"/>
  <c r="C642" i="44"/>
  <c r="C11" i="44"/>
  <c r="D84" i="44"/>
  <c r="D1196" i="44"/>
  <c r="D1024" i="44"/>
  <c r="C648" i="44"/>
  <c r="D1140" i="44"/>
  <c r="D707" i="44"/>
  <c r="D390" i="44"/>
  <c r="C553" i="44"/>
  <c r="C850" i="44"/>
  <c r="C591" i="44"/>
  <c r="C823" i="44"/>
  <c r="C862" i="44"/>
  <c r="D713" i="44"/>
  <c r="D1179" i="44"/>
  <c r="D406" i="44"/>
  <c r="C420" i="44"/>
  <c r="C1168" i="44"/>
  <c r="D140" i="44"/>
  <c r="D438" i="44"/>
  <c r="C37" i="3"/>
  <c r="D738" i="44"/>
  <c r="C1029" i="44"/>
  <c r="C965" i="44"/>
  <c r="C1208" i="44"/>
  <c r="C330" i="44"/>
  <c r="D248" i="44"/>
  <c r="C1277" i="44"/>
  <c r="C640" i="44"/>
  <c r="C1229" i="44"/>
  <c r="C412" i="44"/>
  <c r="D1185" i="44"/>
  <c r="C673" i="44"/>
  <c r="D211" i="44"/>
  <c r="C360" i="44"/>
  <c r="C508" i="44"/>
  <c r="C1324" i="44"/>
  <c r="C1176" i="44"/>
  <c r="C532" i="44"/>
  <c r="C581" i="44"/>
  <c r="C622" i="44"/>
  <c r="C1231" i="44"/>
  <c r="C1043" i="44"/>
  <c r="C113" i="44"/>
  <c r="C1050" i="44"/>
  <c r="C593" i="44"/>
  <c r="C925" i="44"/>
  <c r="C845" i="44"/>
  <c r="C416" i="44"/>
  <c r="C202" i="44"/>
  <c r="C953" i="44"/>
  <c r="C1042" i="44"/>
  <c r="C1087" i="44"/>
  <c r="C208" i="44"/>
  <c r="C352" i="44"/>
  <c r="C247" i="44"/>
  <c r="C1167" i="44"/>
  <c r="C478" i="44"/>
  <c r="C1237" i="44"/>
  <c r="C922" i="44"/>
  <c r="C678" i="44"/>
  <c r="C651" i="44"/>
  <c r="D1006" i="44"/>
  <c r="D175" i="44"/>
  <c r="D1089" i="44"/>
  <c r="D1322" i="44"/>
  <c r="D925" i="44"/>
  <c r="D1203" i="44"/>
  <c r="C47" i="44"/>
  <c r="C517" i="44"/>
  <c r="D528" i="44"/>
  <c r="D893" i="44"/>
  <c r="C1076" i="44"/>
  <c r="C117" i="44"/>
  <c r="D548" i="44"/>
  <c r="J6" i="44"/>
  <c r="C600" i="44"/>
  <c r="C1209" i="44"/>
  <c r="C287" i="44"/>
  <c r="C915" i="44"/>
  <c r="C960" i="44"/>
  <c r="C617" i="44"/>
  <c r="C495" i="44"/>
  <c r="C1116" i="44"/>
  <c r="C906" i="44"/>
  <c r="C908" i="44"/>
  <c r="C1244" i="44"/>
  <c r="C1077" i="44"/>
  <c r="C1010" i="44"/>
  <c r="C406" i="44"/>
  <c r="C751" i="44"/>
  <c r="C351" i="44"/>
  <c r="C970" i="44"/>
  <c r="C316" i="44"/>
  <c r="C541" i="44"/>
  <c r="C543" i="44"/>
  <c r="D287" i="44"/>
  <c r="D231" i="44"/>
  <c r="C1294" i="44"/>
  <c r="C1313" i="44"/>
  <c r="C829" i="44"/>
  <c r="D472" i="44"/>
  <c r="C905" i="44"/>
  <c r="C942" i="44"/>
  <c r="C214" i="44"/>
  <c r="C540" i="44"/>
  <c r="C308" i="44"/>
  <c r="C19" i="44"/>
  <c r="C36" i="3"/>
  <c r="C135" i="44"/>
  <c r="D753" i="44"/>
  <c r="D811" i="44"/>
  <c r="D745" i="44"/>
  <c r="C345" i="44"/>
  <c r="D1248" i="44"/>
  <c r="D622" i="44"/>
  <c r="C163" i="44"/>
  <c r="C272" i="44"/>
  <c r="C566" i="44"/>
  <c r="D80" i="44"/>
  <c r="D102" i="44"/>
  <c r="D79" i="44"/>
  <c r="C997" i="44"/>
  <c r="D42" i="44"/>
  <c r="C44" i="44"/>
  <c r="C466" i="44"/>
  <c r="C438" i="44"/>
  <c r="C1124" i="44"/>
  <c r="D113" i="44"/>
  <c r="D1034" i="44"/>
  <c r="D775" i="44"/>
  <c r="C1280" i="44"/>
  <c r="C51" i="44"/>
  <c r="D1044" i="44"/>
  <c r="C358" i="44"/>
  <c r="C719" i="44"/>
  <c r="C483" i="44"/>
  <c r="D523" i="44"/>
  <c r="C1273" i="44"/>
  <c r="D251" i="44"/>
  <c r="D468" i="44"/>
  <c r="C190" i="44"/>
  <c r="C1199" i="44"/>
  <c r="C388" i="44"/>
  <c r="C837" i="44"/>
  <c r="C1304" i="44"/>
  <c r="D1277" i="44"/>
  <c r="D898" i="44"/>
  <c r="D680" i="44"/>
  <c r="D118" i="44"/>
  <c r="D1318" i="44"/>
  <c r="C1205" i="44"/>
  <c r="D1051" i="44"/>
  <c r="C123" i="44"/>
  <c r="C497" i="44"/>
  <c r="D1238" i="44"/>
  <c r="D482" i="44"/>
  <c r="C665" i="44"/>
  <c r="C1314" i="44"/>
  <c r="C961" i="44"/>
  <c r="C1250" i="44"/>
  <c r="C434" i="44"/>
  <c r="C941" i="44"/>
  <c r="C53" i="44"/>
  <c r="C150" i="44"/>
  <c r="C824" i="44"/>
  <c r="C59" i="44"/>
  <c r="C1232" i="44"/>
  <c r="C1235" i="44"/>
  <c r="C26" i="44"/>
  <c r="C768" i="44"/>
  <c r="C1071" i="44"/>
  <c r="C102" i="44"/>
  <c r="C1228" i="44"/>
  <c r="C464" i="44"/>
  <c r="C1054" i="44"/>
  <c r="C232" i="44"/>
  <c r="C1181" i="44"/>
  <c r="C55" i="44"/>
  <c r="C1189" i="44"/>
  <c r="C949" i="44"/>
  <c r="C865" i="44"/>
  <c r="C1308" i="44"/>
  <c r="C1146" i="44"/>
  <c r="C86" i="44"/>
  <c r="C610" i="44"/>
  <c r="C1147" i="44"/>
  <c r="C76" i="44"/>
  <c r="C877" i="44"/>
  <c r="C567" i="44"/>
  <c r="C427" i="44"/>
  <c r="C1172" i="44"/>
  <c r="C878" i="44"/>
  <c r="D253" i="44"/>
  <c r="D768" i="44"/>
  <c r="C305" i="44"/>
  <c r="C250" i="44"/>
  <c r="D48" i="44"/>
  <c r="D779" i="44"/>
  <c r="C554" i="44"/>
  <c r="D334" i="44"/>
  <c r="J5" i="44"/>
  <c r="C195" i="44"/>
  <c r="C731" i="44"/>
  <c r="C432" i="44"/>
  <c r="C806" i="44"/>
  <c r="D1246" i="44"/>
  <c r="C1315" i="44"/>
  <c r="D46" i="44"/>
  <c r="D282" i="44"/>
  <c r="C611" i="44"/>
  <c r="D234" i="44"/>
  <c r="D29" i="44"/>
  <c r="C782" i="44"/>
  <c r="C1158" i="44"/>
  <c r="D510" i="44"/>
  <c r="C590" i="44"/>
  <c r="D901" i="44"/>
  <c r="D1023" i="44"/>
  <c r="D1209" i="44"/>
  <c r="D662" i="44"/>
  <c r="C982" i="44"/>
  <c r="D300" i="44"/>
  <c r="C927" i="44"/>
  <c r="C1202" i="44"/>
  <c r="D766" i="44"/>
  <c r="C646" i="44"/>
  <c r="D631" i="44"/>
  <c r="C598" i="44"/>
  <c r="D318" i="44"/>
  <c r="C1078" i="44"/>
  <c r="C194" i="44"/>
  <c r="C748" i="44"/>
  <c r="C455" i="44"/>
  <c r="D395" i="44"/>
  <c r="D1010" i="44"/>
  <c r="C500" i="44"/>
  <c r="C520" i="44"/>
  <c r="D1016" i="44"/>
  <c r="C1165" i="44"/>
  <c r="C97" i="44"/>
  <c r="D533" i="44"/>
  <c r="D148" i="44"/>
  <c r="J16" i="44"/>
  <c r="D257" i="44"/>
  <c r="J8" i="44"/>
  <c r="C1270" i="44"/>
  <c r="C764" i="44"/>
  <c r="D520" i="44"/>
  <c r="C659" i="44"/>
  <c r="C657" i="44"/>
  <c r="C1200" i="44"/>
  <c r="D981" i="44"/>
  <c r="D1286" i="44"/>
  <c r="D1118" i="44"/>
  <c r="C931" i="44"/>
  <c r="C1035" i="44"/>
  <c r="D1071" i="44"/>
  <c r="C32" i="44"/>
  <c r="D106" i="44"/>
  <c r="J11" i="44"/>
  <c r="D938" i="44"/>
  <c r="D1239" i="44"/>
  <c r="D133" i="44"/>
  <c r="D683" i="44"/>
  <c r="D808" i="44"/>
  <c r="D610" i="44"/>
  <c r="C480" i="44"/>
  <c r="D66" i="44"/>
  <c r="C875" i="44"/>
  <c r="D600" i="44"/>
  <c r="C723" i="44"/>
  <c r="C1064" i="44"/>
  <c r="C869" i="44"/>
  <c r="C863" i="44"/>
  <c r="C737" i="44"/>
  <c r="D363" i="44"/>
  <c r="D354" i="44"/>
  <c r="D202" i="44"/>
  <c r="C551" i="44"/>
  <c r="D908" i="44"/>
  <c r="D312" i="44"/>
  <c r="D846" i="44"/>
  <c r="D1116" i="44"/>
  <c r="D352" i="44"/>
  <c r="D931" i="44"/>
  <c r="C971" i="44"/>
  <c r="D460" i="44"/>
  <c r="D420" i="44"/>
  <c r="D445" i="44"/>
  <c r="C1240" i="44"/>
  <c r="D1260" i="44"/>
  <c r="C987" i="44"/>
  <c r="C260" i="44"/>
  <c r="D853" i="44"/>
  <c r="D672" i="44"/>
  <c r="C1218" i="44"/>
  <c r="C156" i="44"/>
  <c r="D1254" i="44"/>
  <c r="J10" i="44"/>
  <c r="C1230" i="44"/>
  <c r="C1073" i="44"/>
  <c r="C647" i="44"/>
  <c r="C143" i="44"/>
  <c r="D1153" i="44"/>
  <c r="C815" i="44"/>
  <c r="D262" i="44"/>
  <c r="C1046" i="44"/>
  <c r="C295" i="44"/>
  <c r="D577" i="44"/>
  <c r="D637" i="44"/>
  <c r="D1002" i="44"/>
  <c r="C26" i="3"/>
  <c r="D379" i="44"/>
  <c r="D1128" i="44"/>
  <c r="D1278" i="44"/>
  <c r="D232" i="44"/>
  <c r="D1060" i="44"/>
  <c r="D448" i="44"/>
  <c r="C1300" i="44"/>
  <c r="D907" i="44"/>
  <c r="C1214" i="44"/>
  <c r="D158" i="44"/>
  <c r="D1163" i="44"/>
  <c r="D1120" i="44"/>
  <c r="C889" i="44"/>
  <c r="D481" i="44"/>
  <c r="D249" i="44"/>
  <c r="D911" i="44"/>
  <c r="D294" i="44"/>
  <c r="D652" i="44"/>
  <c r="D31" i="44"/>
  <c r="D700" i="44"/>
  <c r="D1187" i="44"/>
  <c r="D65" i="44"/>
  <c r="D396" i="44"/>
  <c r="D978" i="44"/>
  <c r="D44" i="44"/>
  <c r="D345" i="44"/>
  <c r="D212" i="44"/>
  <c r="D651" i="44"/>
  <c r="D307" i="44"/>
  <c r="D503" i="44"/>
  <c r="D951" i="44"/>
  <c r="D971" i="44"/>
  <c r="D642" i="44"/>
  <c r="C85" i="44"/>
  <c r="C1220" i="44"/>
  <c r="C1095" i="44"/>
  <c r="C1170" i="44"/>
  <c r="D892" i="44"/>
  <c r="D789" i="44"/>
  <c r="D239" i="44"/>
  <c r="C356" i="44"/>
  <c r="C1099" i="44"/>
  <c r="D1321" i="44"/>
  <c r="D513" i="44"/>
  <c r="D1040" i="44"/>
  <c r="J13" i="44"/>
  <c r="D1000" i="44"/>
  <c r="C950" i="44"/>
  <c r="D1170" i="44"/>
  <c r="D290" i="44"/>
  <c r="C1191" i="44"/>
  <c r="D542" i="44"/>
  <c r="D208" i="44"/>
  <c r="D1226" i="44"/>
  <c r="C527" i="44"/>
  <c r="D1301" i="44"/>
  <c r="C934" i="44"/>
  <c r="D839" i="44"/>
  <c r="D1027" i="44"/>
  <c r="C606" i="44"/>
  <c r="C104" i="44"/>
  <c r="C82" i="44"/>
  <c r="C817" i="44"/>
  <c r="D765" i="44"/>
  <c r="D810" i="44"/>
  <c r="D82" i="44"/>
  <c r="C932" i="44"/>
  <c r="D1215" i="44"/>
  <c r="D767" i="44"/>
  <c r="D864" i="44"/>
  <c r="C65" i="44"/>
  <c r="D957" i="44"/>
  <c r="D854" i="44"/>
  <c r="C1097" i="44"/>
  <c r="D405" i="44"/>
  <c r="D871" i="44"/>
  <c r="C618" i="44"/>
  <c r="C721" i="44"/>
  <c r="D492" i="44"/>
  <c r="C1108" i="44"/>
  <c r="C734" i="44"/>
  <c r="C873" i="44"/>
  <c r="D213" i="44"/>
  <c r="D348" i="44"/>
  <c r="C31" i="3"/>
  <c r="C445" i="44"/>
  <c r="D335" i="44"/>
  <c r="D550" i="44"/>
  <c r="D734" i="44"/>
  <c r="C1173" i="44"/>
  <c r="D885" i="44"/>
  <c r="D1311" i="44"/>
  <c r="D923" i="44"/>
  <c r="C205" i="44"/>
  <c r="C1174" i="44"/>
  <c r="D1224" i="44"/>
  <c r="D179" i="44"/>
  <c r="D626" i="44"/>
  <c r="D320" i="44"/>
  <c r="C1171" i="44"/>
  <c r="C236" i="44"/>
  <c r="D816" i="44"/>
  <c r="C261" i="44"/>
  <c r="C380" i="44"/>
  <c r="C170" i="44"/>
  <c r="C22" i="44"/>
  <c r="C546" i="44"/>
  <c r="C83" i="44"/>
  <c r="D741" i="44"/>
  <c r="D874" i="44"/>
  <c r="D252" i="44"/>
  <c r="D108" i="44"/>
  <c r="C17" i="44"/>
  <c r="D1003" i="44"/>
  <c r="D961" i="44"/>
  <c r="D1117" i="44"/>
  <c r="C924" i="44"/>
  <c r="D1252" i="44"/>
  <c r="D1085" i="44"/>
  <c r="C746" i="44"/>
  <c r="D695" i="44"/>
  <c r="C144" i="44"/>
  <c r="C346" i="44"/>
  <c r="D792" i="44"/>
  <c r="D953" i="44"/>
  <c r="D824" i="44"/>
  <c r="C628" i="44"/>
  <c r="D178" i="44"/>
  <c r="C89" i="44"/>
  <c r="D467" i="44"/>
  <c r="C391" i="44"/>
  <c r="C549" i="44"/>
  <c r="C526" i="44"/>
  <c r="C1265" i="44"/>
  <c r="D562" i="44"/>
  <c r="D201" i="44"/>
  <c r="D264" i="44"/>
  <c r="D283" i="44"/>
  <c r="C1213" i="44"/>
  <c r="D603" i="44"/>
  <c r="J9" i="44"/>
  <c r="D115" i="44"/>
  <c r="D943" i="44"/>
  <c r="D654" i="44"/>
  <c r="D1102" i="44"/>
  <c r="C49" i="44"/>
  <c r="D190" i="44"/>
  <c r="D1106" i="44"/>
  <c r="D576" i="44"/>
  <c r="C1081" i="44"/>
  <c r="C172" i="44"/>
  <c r="D206" i="44"/>
  <c r="D756" i="44"/>
  <c r="C288" i="44"/>
  <c r="C1206" i="44"/>
  <c r="C666" i="44"/>
  <c r="C372" i="44"/>
  <c r="C169" i="44"/>
  <c r="C799" i="44"/>
  <c r="C1150" i="44"/>
  <c r="C686" i="44"/>
  <c r="D230" i="44"/>
  <c r="C1140" i="44"/>
  <c r="D343" i="44"/>
  <c r="D299" i="44"/>
  <c r="C559" i="44"/>
  <c r="C317" i="44"/>
  <c r="D433" i="44"/>
  <c r="D409" i="44"/>
  <c r="D1283" i="44"/>
  <c r="D1190" i="44"/>
  <c r="C859" i="44"/>
  <c r="J4" i="44"/>
  <c r="C585" i="44"/>
  <c r="D385" i="44"/>
  <c r="D192" i="44"/>
  <c r="D612" i="44"/>
  <c r="D424" i="44"/>
  <c r="D826" i="44"/>
  <c r="D1191" i="44"/>
  <c r="C874" i="44"/>
  <c r="C700" i="44"/>
  <c r="C68" i="44"/>
  <c r="D1310" i="44"/>
  <c r="D1037" i="44"/>
  <c r="D847" i="44"/>
  <c r="D1061" i="44"/>
  <c r="D809" i="44"/>
  <c r="D160" i="44"/>
  <c r="D126" i="44"/>
  <c r="J7" i="44"/>
  <c r="C856" i="44"/>
  <c r="D609" i="44"/>
  <c r="D197" i="44"/>
  <c r="C697" i="44"/>
  <c r="D712" i="44"/>
  <c r="D726" i="44"/>
  <c r="C1186" i="44"/>
  <c r="D250" i="44"/>
  <c r="C215" i="44"/>
  <c r="D969" i="44"/>
  <c r="C58" i="44"/>
  <c r="D151" i="44"/>
  <c r="C948" i="44"/>
  <c r="C883" i="44"/>
  <c r="D384" i="44"/>
  <c r="D771" i="44"/>
  <c r="D286" i="44"/>
  <c r="C99" i="44"/>
  <c r="D1160" i="44"/>
  <c r="D974" i="44"/>
  <c r="C894" i="44"/>
  <c r="D845" i="44"/>
  <c r="C145" i="44"/>
  <c r="D341" i="44"/>
  <c r="C319" i="44"/>
  <c r="D1264" i="44"/>
  <c r="C60" i="44"/>
  <c r="C120" i="44"/>
  <c r="C568" i="44"/>
  <c r="D630" i="44"/>
  <c r="D195" i="44"/>
  <c r="C462" i="44"/>
  <c r="C650" i="44"/>
  <c r="C254" i="44"/>
  <c r="C998" i="44"/>
  <c r="D153" i="44"/>
  <c r="C185" i="44"/>
  <c r="C10" i="3"/>
  <c r="C154" i="44"/>
  <c r="C1138" i="44"/>
  <c r="D85" i="44"/>
  <c r="D478" i="44"/>
  <c r="D134" i="44"/>
  <c r="C40" i="44"/>
  <c r="D1272" i="44"/>
  <c r="D522" i="44"/>
  <c r="D1169" i="44"/>
  <c r="C386" i="44"/>
  <c r="D220" i="44"/>
  <c r="D790" i="44"/>
  <c r="C926" i="44"/>
  <c r="D53" i="44"/>
  <c r="D25" i="44"/>
  <c r="C103" i="44"/>
  <c r="D207" i="44"/>
  <c r="C928" i="44"/>
  <c r="C116" i="44"/>
  <c r="D1068" i="44"/>
  <c r="D293" i="44"/>
  <c r="C375" i="44"/>
  <c r="C503" i="44"/>
  <c r="C1289" i="44"/>
  <c r="C178" i="44"/>
  <c r="D878" i="44"/>
  <c r="D401" i="44"/>
  <c r="D616" i="44"/>
  <c r="C839" i="44"/>
  <c r="D1110" i="44"/>
  <c r="D629" i="44"/>
  <c r="D57" i="44"/>
  <c r="D1294" i="44"/>
  <c r="C196" i="44"/>
  <c r="C381" i="44"/>
  <c r="D182" i="44"/>
  <c r="D993" i="44"/>
  <c r="D233" i="44"/>
  <c r="D77" i="44"/>
  <c r="D1004" i="44"/>
  <c r="C243" i="44"/>
  <c r="C461" i="44"/>
  <c r="D96" i="44"/>
  <c r="C400" i="44"/>
  <c r="D87" i="44"/>
  <c r="C755" i="44"/>
  <c r="D383" i="44"/>
  <c r="D137" i="44"/>
  <c r="C1184" i="44"/>
  <c r="C683" i="44"/>
  <c r="D1101" i="44"/>
  <c r="D177" i="44"/>
  <c r="D588" i="44"/>
  <c r="D1125" i="44"/>
  <c r="D587" i="44"/>
  <c r="D1183" i="44"/>
  <c r="C181" i="44"/>
  <c r="D463" i="44"/>
  <c r="D1047" i="44"/>
  <c r="C538" i="44"/>
  <c r="D136" i="44"/>
  <c r="D465" i="44"/>
  <c r="C14" i="3"/>
  <c r="D1165" i="44"/>
  <c r="C1019" i="44"/>
  <c r="C1303" i="44"/>
  <c r="D903" i="44"/>
  <c r="C677" i="44"/>
  <c r="C201" i="44"/>
  <c r="D501" i="44"/>
  <c r="G6" i="44"/>
  <c r="D398" i="44"/>
  <c r="D27" i="44"/>
  <c r="D419" i="44"/>
  <c r="D980" i="44"/>
  <c r="C1145" i="44"/>
  <c r="D596" i="44"/>
  <c r="D525" i="44"/>
  <c r="D635" i="44"/>
  <c r="D226" i="44"/>
  <c r="D569" i="44"/>
  <c r="C722" i="44"/>
  <c r="D1065" i="44"/>
  <c r="D888" i="44"/>
  <c r="C22" i="3"/>
  <c r="C119" i="44"/>
  <c r="C329" i="44"/>
  <c r="C1026" i="44"/>
  <c r="D493" i="44"/>
  <c r="C267" i="44"/>
  <c r="C756" i="44"/>
  <c r="D743" i="44"/>
  <c r="C164" i="44"/>
  <c r="C788" i="44"/>
  <c r="D952" i="44"/>
  <c r="D613" i="44"/>
  <c r="C28" i="44"/>
  <c r="C1180" i="44"/>
  <c r="D93" i="44"/>
  <c r="D1256" i="44"/>
  <c r="D161" i="44"/>
  <c r="D1020" i="44"/>
  <c r="C604" i="44"/>
  <c r="D1220" i="44"/>
  <c r="C244" i="44"/>
  <c r="C539" i="44"/>
  <c r="D138" i="44"/>
  <c r="D258" i="44"/>
  <c r="D500" i="44"/>
  <c r="D715" i="44"/>
  <c r="D417" i="44"/>
  <c r="D572" i="44"/>
  <c r="C355" i="44"/>
  <c r="D381" i="44"/>
  <c r="C786" i="44"/>
  <c r="C1223" i="44"/>
  <c r="D306" i="44"/>
  <c r="C273" i="44"/>
  <c r="C1161" i="44"/>
  <c r="D477" i="44"/>
  <c r="C34" i="44"/>
  <c r="D429" i="44"/>
  <c r="D521" i="44"/>
  <c r="C1293" i="44"/>
  <c r="C222" i="44"/>
  <c r="C827" i="44"/>
  <c r="C664" i="44"/>
  <c r="D1001" i="44"/>
  <c r="D590" i="44"/>
  <c r="C866" i="44"/>
  <c r="D78" i="44"/>
  <c r="D13" i="44"/>
  <c r="D512" i="44"/>
  <c r="D842" i="44"/>
  <c r="D1317" i="44"/>
  <c r="D906" i="44"/>
  <c r="D1134" i="44"/>
  <c r="C729" i="44"/>
  <c r="C787" i="44"/>
  <c r="D435" i="44"/>
  <c r="C470" i="44"/>
  <c r="C1045" i="44"/>
  <c r="D1041" i="44"/>
  <c r="D702" i="44"/>
  <c r="D326" i="44"/>
  <c r="D742" i="44"/>
  <c r="D722" i="44"/>
  <c r="D129" i="44"/>
  <c r="C18" i="44"/>
  <c r="C1036" i="44"/>
  <c r="C535" i="44"/>
  <c r="C409" i="44"/>
  <c r="C937" i="44"/>
  <c r="D727" i="44"/>
  <c r="C720" i="44"/>
  <c r="C784" i="44"/>
  <c r="D430" i="44"/>
  <c r="C227" i="44"/>
  <c r="C808" i="44"/>
  <c r="D524" i="44"/>
  <c r="C291" i="44"/>
  <c r="C952" i="44"/>
  <c r="D653" i="44"/>
  <c r="D301" i="44"/>
  <c r="D1181" i="44"/>
  <c r="C404" i="44"/>
  <c r="C584" i="44"/>
  <c r="D669" i="44"/>
  <c r="D327" i="44"/>
  <c r="C162" i="44"/>
  <c r="J14" i="44"/>
  <c r="D88" i="44"/>
  <c r="C813" i="44"/>
  <c r="C1309" i="44"/>
  <c r="C814" i="44"/>
  <c r="C312" i="44"/>
  <c r="D673" i="44"/>
  <c r="D394" i="44"/>
  <c r="D224" i="44"/>
  <c r="D962" i="44"/>
  <c r="C1060" i="44"/>
  <c r="C1152" i="44"/>
  <c r="D913" i="44"/>
  <c r="D269" i="44"/>
  <c r="C1195" i="44"/>
  <c r="D55" i="44"/>
  <c r="D1088" i="44"/>
  <c r="D666" i="44"/>
  <c r="D801" i="44"/>
  <c r="D340" i="44"/>
  <c r="C174" i="44"/>
  <c r="D797" i="44"/>
  <c r="C377" i="44"/>
  <c r="C1211" i="44"/>
  <c r="C296" i="44"/>
  <c r="C1039" i="44"/>
  <c r="D451" i="44"/>
  <c r="D910" i="44"/>
  <c r="D1017" i="44"/>
  <c r="C73" i="44"/>
  <c r="C38" i="3"/>
  <c r="D1005" i="44"/>
  <c r="D574" i="44"/>
  <c r="D1036" i="44"/>
  <c r="C320" i="44"/>
  <c r="D270" i="44"/>
  <c r="D992" i="44"/>
  <c r="C34" i="3"/>
  <c r="C899" i="44"/>
  <c r="D995" i="44"/>
  <c r="D559" i="44"/>
  <c r="D100" i="44"/>
  <c r="D1091" i="44"/>
  <c r="C1262" i="44"/>
  <c r="D656" i="44"/>
  <c r="D69" i="44"/>
  <c r="D1309" i="44"/>
  <c r="C688" i="44"/>
  <c r="C110" i="44"/>
  <c r="C1049" i="44"/>
  <c r="D956" i="44"/>
  <c r="D1258" i="44"/>
  <c r="D486" i="44"/>
  <c r="C507" i="44"/>
  <c r="D733" i="44"/>
  <c r="C1151" i="44"/>
  <c r="D909" i="44"/>
  <c r="D440" i="44"/>
  <c r="D120" i="44"/>
  <c r="C603" i="44"/>
  <c r="C557" i="44"/>
  <c r="D578" i="44"/>
  <c r="D59" i="44"/>
  <c r="C1282" i="44"/>
  <c r="D916" i="44"/>
  <c r="C453" i="44"/>
  <c r="D959" i="44"/>
  <c r="C302" i="44"/>
  <c r="C818" i="44"/>
  <c r="D373" i="44"/>
  <c r="C1290" i="44"/>
  <c r="C904" i="44"/>
  <c r="D359" i="44"/>
  <c r="D620" i="44"/>
  <c r="C570" i="44"/>
  <c r="C1115" i="44"/>
  <c r="C24" i="3"/>
  <c r="C11" i="3"/>
  <c r="C100" i="44"/>
  <c r="C407" i="44"/>
  <c r="C341" i="44"/>
  <c r="C435" i="44"/>
  <c r="D1156" i="44"/>
  <c r="C505" i="44"/>
  <c r="C758" i="44"/>
  <c r="D833" i="44"/>
  <c r="C344" i="44"/>
  <c r="D358" i="44"/>
  <c r="D1324" i="44"/>
  <c r="C338" i="44"/>
  <c r="C614" i="44"/>
  <c r="J15" i="44"/>
  <c r="C1070" i="44"/>
  <c r="C1316" i="44"/>
  <c r="D935" i="44"/>
  <c r="C1154" i="44"/>
  <c r="C601" i="44"/>
  <c r="D1141" i="44"/>
  <c r="D560" i="44"/>
  <c r="C423" i="44"/>
  <c r="C35" i="44"/>
  <c r="C258" i="44"/>
  <c r="D1112" i="44"/>
  <c r="C9" i="3"/>
  <c r="C633" i="44"/>
  <c r="C147" i="44"/>
  <c r="D1018" i="44"/>
  <c r="D23" i="44"/>
  <c r="C984" i="44"/>
  <c r="D547" i="44"/>
  <c r="D1129" i="44"/>
  <c r="D1048" i="44"/>
  <c r="D217" i="44"/>
  <c r="D999" i="44"/>
  <c r="D714" i="44"/>
  <c r="D670" i="44"/>
  <c r="D703" i="44"/>
  <c r="D389" i="44"/>
  <c r="D1202" i="44"/>
  <c r="C218" i="44"/>
  <c r="D1021" i="44"/>
  <c r="C10" i="44"/>
  <c r="D1162" i="44"/>
  <c r="C1096" i="44"/>
  <c r="D296" i="44"/>
  <c r="D825" i="44"/>
  <c r="D544" i="44"/>
  <c r="D795" i="44"/>
  <c r="D922" i="44"/>
  <c r="C91" i="44"/>
  <c r="C995" i="44"/>
  <c r="C576" i="44"/>
  <c r="D556" i="44"/>
  <c r="C1234" i="44"/>
  <c r="D937" i="44"/>
  <c r="D667" i="44"/>
  <c r="D541" i="44"/>
  <c r="C221" i="44"/>
  <c r="D1137" i="44"/>
  <c r="C25" i="3"/>
  <c r="D125" i="44"/>
  <c r="C1114" i="44"/>
  <c r="C313" i="44"/>
  <c r="D268" i="44"/>
  <c r="D204" i="44"/>
  <c r="C275" i="44"/>
  <c r="C1032" i="44"/>
  <c r="C1274" i="44"/>
  <c r="C63" i="44"/>
  <c r="C750" i="44"/>
  <c r="D1189" i="44"/>
  <c r="D1090" i="44"/>
  <c r="D1103" i="44"/>
  <c r="D619" i="44"/>
  <c r="D43" i="44"/>
  <c r="D691" i="44"/>
  <c r="D518" i="44"/>
  <c r="D308" i="44"/>
  <c r="D914" i="44"/>
  <c r="C324" i="44"/>
  <c r="D555" i="44"/>
  <c r="D176" i="44"/>
  <c r="C1297" i="44"/>
  <c r="D867" i="44"/>
  <c r="D219" i="44"/>
  <c r="D529" i="44"/>
  <c r="C832" i="44"/>
  <c r="C20" i="3"/>
  <c r="C988" i="44"/>
  <c r="D145" i="44"/>
  <c r="D476" i="44"/>
  <c r="D150" i="44"/>
  <c r="D660" i="44"/>
  <c r="D411" i="44"/>
  <c r="C471" i="44"/>
  <c r="C332" i="44"/>
  <c r="C158" i="44"/>
  <c r="D1075" i="44"/>
  <c r="D328" i="44"/>
  <c r="D403" i="44"/>
  <c r="C851" i="44"/>
  <c r="D1093" i="44"/>
  <c r="C852" i="44"/>
  <c r="D124" i="44"/>
  <c r="D838" i="44"/>
  <c r="D783" i="44"/>
  <c r="C141" i="44"/>
  <c r="D644" i="44"/>
  <c r="D1113" i="44"/>
  <c r="D353" i="44"/>
  <c r="D880" i="44"/>
  <c r="D413" i="44"/>
  <c r="D218" i="44"/>
  <c r="D530" i="44"/>
  <c r="C1190" i="44"/>
  <c r="C479" i="44"/>
  <c r="C779" i="44"/>
  <c r="C735" i="44"/>
  <c r="C1326" i="44"/>
  <c r="D1210" i="44"/>
  <c r="C525" i="44"/>
  <c r="D567" i="44"/>
  <c r="C855" i="44"/>
  <c r="D872" i="44"/>
  <c r="D1063" i="44"/>
  <c r="D1267" i="44"/>
  <c r="C681" i="44"/>
  <c r="C122" i="44"/>
  <c r="D495" i="44"/>
  <c r="D387" i="44"/>
  <c r="C1074" i="44"/>
  <c r="C1144" i="44"/>
  <c r="C184" i="44"/>
  <c r="C321" i="44"/>
  <c r="C457" i="44"/>
  <c r="D835" i="44"/>
  <c r="D130" i="44"/>
  <c r="C200" i="44"/>
  <c r="C459" i="44"/>
  <c r="D238" i="44"/>
  <c r="C558" i="44"/>
  <c r="C891" i="44"/>
  <c r="C220" i="44"/>
  <c r="C398" i="44"/>
  <c r="C1253" i="44"/>
  <c r="D1082" i="44"/>
  <c r="D624" i="44"/>
  <c r="D33" i="44"/>
  <c r="D247" i="44"/>
  <c r="C972" i="44"/>
  <c r="D446" i="44"/>
  <c r="D360" i="44"/>
  <c r="D964" i="44"/>
  <c r="D658" i="44"/>
  <c r="D1042" i="44"/>
  <c r="D1057" i="44"/>
  <c r="C75" i="44"/>
  <c r="C831" i="44"/>
  <c r="D1033" i="44"/>
  <c r="D862" i="44"/>
  <c r="C486" i="44"/>
  <c r="D677" i="44"/>
  <c r="C1292" i="44"/>
  <c r="C179" i="44"/>
  <c r="D372" i="44"/>
  <c r="D784" i="44"/>
  <c r="D709" i="44"/>
  <c r="D593" i="44"/>
  <c r="D897" i="44"/>
  <c r="D402" i="44"/>
  <c r="D655" i="44"/>
  <c r="D99" i="44"/>
  <c r="D890" i="44"/>
  <c r="D347" i="44"/>
  <c r="C1249" i="44"/>
  <c r="C121" i="44"/>
  <c r="D1314" i="44"/>
  <c r="D469" i="44"/>
  <c r="D1043" i="44"/>
  <c r="D1192" i="44"/>
  <c r="D532" i="44"/>
  <c r="D511" i="44"/>
  <c r="C354" i="44"/>
  <c r="C191" i="44"/>
  <c r="C592" i="44"/>
  <c r="C1207" i="44"/>
  <c r="C193" i="44"/>
  <c r="C70" i="44"/>
  <c r="D589" i="44"/>
  <c r="C534" i="44"/>
  <c r="C565" i="44"/>
  <c r="D921" i="44"/>
  <c r="D185" i="44"/>
  <c r="D1289" i="44"/>
  <c r="D843" i="44"/>
  <c r="D167" i="44"/>
  <c r="D759" i="44"/>
  <c r="C210" i="44"/>
  <c r="D731" i="44"/>
  <c r="D586" i="44"/>
  <c r="D990" i="44"/>
  <c r="D407" i="44"/>
  <c r="D74" i="44"/>
  <c r="D194" i="44"/>
  <c r="C769" i="44"/>
  <c r="D563" i="44"/>
  <c r="C1075" i="44"/>
  <c r="C31" i="44"/>
  <c r="C447" i="44"/>
  <c r="D364" i="44"/>
  <c r="C1105" i="44"/>
  <c r="D399" i="44"/>
  <c r="C509" i="44"/>
  <c r="C1275" i="44"/>
  <c r="G5" i="44"/>
  <c r="C1066" i="44"/>
  <c r="C504" i="44"/>
  <c r="C92" i="44"/>
  <c r="C996" i="44"/>
  <c r="D546" i="44"/>
  <c r="C1126" i="44"/>
  <c r="D449" i="44"/>
  <c r="D310" i="44"/>
  <c r="D1308" i="44"/>
  <c r="D1265" i="44"/>
  <c r="D1212" i="44"/>
  <c r="C1149" i="44"/>
  <c r="D441" i="44"/>
  <c r="C1306" i="44"/>
  <c r="C171" i="44"/>
  <c r="C780" i="44"/>
  <c r="C64" i="44"/>
  <c r="C393" i="44"/>
  <c r="C21" i="44"/>
  <c r="C954" i="44"/>
  <c r="D682" i="44"/>
  <c r="D386" i="44"/>
  <c r="D1158" i="44"/>
  <c r="D504" i="44"/>
  <c r="D744" i="44"/>
  <c r="D1320" i="44"/>
  <c r="C1302" i="44"/>
  <c r="C957" i="44"/>
  <c r="C395" i="44"/>
  <c r="C969" i="44"/>
  <c r="D730" i="44"/>
  <c r="D958" i="44"/>
  <c r="C234" i="44"/>
  <c r="C1141" i="44"/>
  <c r="D1323" i="44"/>
  <c r="D1155" i="44"/>
  <c r="C1279" i="44"/>
  <c r="D135" i="44"/>
  <c r="C228" i="44"/>
  <c r="C101" i="44"/>
  <c r="D1084" i="44"/>
  <c r="C96" i="44"/>
  <c r="D776" i="44"/>
  <c r="D1182" i="44"/>
  <c r="D1080" i="44"/>
  <c r="D314" i="44"/>
  <c r="D728" i="44"/>
  <c r="D317" i="44"/>
  <c r="C331" i="44"/>
  <c r="D858" i="44"/>
  <c r="D442" i="44"/>
  <c r="D374" i="44"/>
  <c r="C276" i="44"/>
  <c r="C944" i="44"/>
  <c r="D819" i="44"/>
  <c r="C1011" i="44"/>
  <c r="D831" i="44"/>
  <c r="C1298" i="44"/>
  <c r="C198" i="44"/>
  <c r="C16" i="44"/>
  <c r="D157" i="44"/>
  <c r="D436" i="44"/>
  <c r="C689" i="44"/>
  <c r="D426" i="44"/>
  <c r="C1083" i="44"/>
  <c r="C5" i="3"/>
  <c r="D537" i="44"/>
  <c r="D159" i="44"/>
  <c r="D51" i="44"/>
  <c r="D1313" i="44"/>
  <c r="C454" i="44"/>
  <c r="C27" i="3"/>
  <c r="D933" i="44"/>
  <c r="D1151" i="44"/>
  <c r="D988" i="44"/>
  <c r="D17" i="44"/>
  <c r="D1208" i="44"/>
  <c r="D929" i="44"/>
  <c r="D131" i="44"/>
  <c r="D266" i="44"/>
  <c r="D902" i="44"/>
  <c r="D1127" i="44"/>
  <c r="D706" i="44"/>
  <c r="D963" i="44"/>
  <c r="D778" i="44"/>
  <c r="D887" i="44"/>
  <c r="D646" i="44"/>
  <c r="D464" i="44"/>
  <c r="D1138" i="44"/>
  <c r="D313" i="44"/>
  <c r="D1230" i="44"/>
  <c r="D1200" i="44"/>
  <c r="D844" i="44"/>
  <c r="D685" i="44"/>
  <c r="D1287" i="44"/>
  <c r="D302" i="44"/>
  <c r="D774" i="44"/>
  <c r="D311" i="44"/>
  <c r="D54" i="44"/>
  <c r="D515" i="44"/>
  <c r="D1035" i="44"/>
  <c r="C1204" i="44"/>
  <c r="D632" i="44"/>
  <c r="D67" i="44"/>
  <c r="D121" i="44"/>
  <c r="C711" i="44"/>
  <c r="C1128" i="44"/>
  <c r="D280" i="44"/>
  <c r="D1126" i="44"/>
  <c r="D686" i="44"/>
  <c r="D480" i="44"/>
  <c r="D279" i="44"/>
  <c r="C514" i="44"/>
  <c r="C1242" i="44"/>
  <c r="C710" i="44"/>
  <c r="D553" i="44"/>
  <c r="C976" i="44"/>
  <c r="C1127" i="44"/>
  <c r="D240" i="44"/>
  <c r="D757" i="44"/>
  <c r="C804" i="44"/>
  <c r="C754" i="44"/>
  <c r="D875" i="44"/>
  <c r="C861" i="44"/>
  <c r="D919" i="44"/>
  <c r="C1216" i="44"/>
  <c r="D1054" i="44"/>
  <c r="D716" i="44"/>
  <c r="D216" i="44"/>
  <c r="C431" i="44"/>
  <c r="D636" i="44"/>
  <c r="D918" i="44"/>
  <c r="D1053" i="44"/>
  <c r="D828" i="44"/>
  <c r="D968" i="44"/>
  <c r="D325" i="44"/>
  <c r="D52" i="44"/>
  <c r="D491" i="44"/>
  <c r="D758" i="44"/>
  <c r="D105" i="44"/>
  <c r="D450" i="44"/>
  <c r="D28" i="44"/>
  <c r="D899" i="44"/>
  <c r="D1211" i="44"/>
  <c r="D333" i="44"/>
  <c r="D1213" i="44"/>
  <c r="D423" i="44"/>
  <c r="D1150" i="44"/>
  <c r="D416" i="44"/>
  <c r="D1124" i="44"/>
  <c r="D594" i="44"/>
  <c r="D950" i="44"/>
  <c r="D73" i="44"/>
  <c r="D361" i="44"/>
  <c r="D339" i="44"/>
  <c r="D425" i="44"/>
  <c r="D832" i="44"/>
  <c r="D786" i="44"/>
  <c r="D1288" i="44"/>
  <c r="D222" i="44"/>
  <c r="D337" i="44"/>
  <c r="D6" i="44"/>
  <c r="D147" i="44"/>
  <c r="D41" i="44"/>
  <c r="D568" i="44"/>
  <c r="D414" i="44"/>
  <c r="D750" i="44"/>
  <c r="D634" i="44"/>
  <c r="D1099" i="44"/>
  <c r="D1011" i="44"/>
  <c r="D1242" i="44"/>
  <c r="D1092" i="44"/>
  <c r="C30" i="3"/>
  <c r="D90" i="44"/>
  <c r="D942" i="44"/>
  <c r="C1307" i="44"/>
  <c r="D821" i="44"/>
  <c r="C674" i="44"/>
  <c r="D805" i="44"/>
  <c r="D1038" i="44"/>
  <c r="D122" i="44"/>
  <c r="C15" i="44"/>
  <c r="D473" i="44"/>
  <c r="C20" i="44"/>
  <c r="C284" i="44"/>
  <c r="C17" i="3"/>
  <c r="C638" i="44"/>
  <c r="D365" i="44"/>
  <c r="C203" i="44"/>
  <c r="C975" i="44"/>
  <c r="C599" i="44"/>
  <c r="D785" i="44"/>
  <c r="D994" i="44"/>
  <c r="D717" i="44"/>
  <c r="D1279" i="44"/>
  <c r="D49" i="44"/>
  <c r="D803" i="44"/>
  <c r="D1206" i="44"/>
  <c r="D1067" i="44"/>
  <c r="D710" i="44"/>
  <c r="D388" i="44"/>
  <c r="D1095" i="44"/>
  <c r="D68" i="44"/>
  <c r="D536" i="44"/>
  <c r="D708" i="44"/>
  <c r="D244" i="44"/>
  <c r="D10" i="44"/>
  <c r="D221" i="44"/>
  <c r="D671" i="44"/>
  <c r="D699" i="44"/>
  <c r="D497" i="44"/>
  <c r="D506" i="44"/>
  <c r="D1058" i="44"/>
  <c r="D456" i="44"/>
  <c r="D936" i="44"/>
  <c r="D291" i="44"/>
  <c r="D1119" i="44"/>
  <c r="D1244" i="44"/>
  <c r="C1092" i="44"/>
  <c r="D777" i="44"/>
  <c r="D924" i="44"/>
  <c r="D527" i="44"/>
  <c r="C1175" i="44"/>
  <c r="D1014" i="44"/>
  <c r="D861" i="44"/>
  <c r="D488" i="44"/>
  <c r="D664" i="44"/>
  <c r="D1221" i="44"/>
  <c r="D1121" i="44"/>
  <c r="C649" i="44"/>
  <c r="D781" i="44"/>
  <c r="C153" i="44"/>
  <c r="D434" i="44"/>
  <c r="D452" i="44"/>
  <c r="C481" i="44"/>
  <c r="D1123" i="44"/>
  <c r="C639" i="44"/>
  <c r="C245" i="44"/>
  <c r="C487" i="44"/>
  <c r="C907" i="44"/>
  <c r="D5" i="44"/>
  <c r="D1022" i="44"/>
  <c r="C1259" i="44"/>
  <c r="C632" i="44"/>
  <c r="D1327" i="44"/>
  <c r="D191" i="44"/>
  <c r="C30" i="44"/>
  <c r="D366" i="44"/>
  <c r="D815" i="44"/>
  <c r="D663" i="44"/>
  <c r="D350" i="44"/>
  <c r="D1231" i="44"/>
  <c r="D782" i="44"/>
  <c r="D917" i="44"/>
  <c r="D1292" i="44"/>
  <c r="D1056" i="44"/>
  <c r="D1070" i="44"/>
  <c r="D1009" i="44"/>
  <c r="D551" i="44"/>
  <c r="D796" i="44"/>
  <c r="D955" i="44"/>
  <c r="D720" i="44"/>
  <c r="D602" i="44"/>
  <c r="D972" i="44"/>
  <c r="D729" i="44"/>
  <c r="D15" i="44"/>
  <c r="D437" i="44"/>
  <c r="D1233" i="44"/>
  <c r="D227" i="44"/>
  <c r="D260" i="44"/>
  <c r="D1195" i="44"/>
  <c r="D378" i="44"/>
  <c r="D355" i="44"/>
  <c r="D1076" i="44"/>
  <c r="D926" i="44"/>
  <c r="C706" i="44"/>
  <c r="D736" i="44"/>
  <c r="D139" i="44"/>
  <c r="D297" i="44"/>
  <c r="D1079" i="44"/>
  <c r="D490" i="44"/>
  <c r="C1319" i="44"/>
  <c r="D109" i="44"/>
  <c r="D502" i="44"/>
  <c r="D823" i="44"/>
  <c r="D540" i="44"/>
  <c r="D39" i="44"/>
  <c r="D970" i="44"/>
  <c r="D303" i="44"/>
  <c r="C911" i="44"/>
  <c r="C760" i="44"/>
  <c r="D1172" i="44"/>
  <c r="D1315" i="44"/>
  <c r="C1093" i="44"/>
  <c r="D850" i="44"/>
  <c r="C840" i="44"/>
  <c r="D289" i="44"/>
  <c r="C900" i="44"/>
  <c r="D263" i="44"/>
  <c r="C437" i="44"/>
  <c r="C361" i="44"/>
  <c r="D1204" i="44"/>
  <c r="D38" i="44"/>
  <c r="D163" i="44"/>
  <c r="D769" i="44"/>
  <c r="D223" i="44"/>
  <c r="C1296" i="44"/>
  <c r="D165" i="44"/>
  <c r="D822" i="44"/>
  <c r="D601" i="44"/>
  <c r="D188" i="44"/>
  <c r="D949" i="44"/>
  <c r="D367" i="44"/>
  <c r="D740" i="44"/>
  <c r="D582" i="44"/>
  <c r="D479" i="44"/>
  <c r="D1316" i="44"/>
  <c r="D203" i="44"/>
  <c r="D517" i="44"/>
  <c r="D800" i="44"/>
  <c r="D725" i="44"/>
  <c r="D633" i="44"/>
  <c r="D661" i="44"/>
  <c r="D543" i="44"/>
  <c r="D1295" i="44"/>
  <c r="D1114" i="44"/>
  <c r="D934" i="44"/>
  <c r="D1008" i="44"/>
  <c r="D991" i="44"/>
  <c r="D535" i="44"/>
  <c r="D984" i="44"/>
  <c r="D1194" i="44"/>
  <c r="D1199" i="44"/>
  <c r="D36" i="44"/>
  <c r="D1223" i="44"/>
  <c r="D349" i="44"/>
  <c r="D863" i="44"/>
  <c r="D1217" i="44"/>
  <c r="D605" i="44"/>
  <c r="C1247" i="44"/>
  <c r="D1201" i="44"/>
  <c r="D1232" i="44"/>
  <c r="D860" i="44"/>
  <c r="D723" i="44"/>
  <c r="D940" i="44"/>
  <c r="D295" i="44"/>
  <c r="D75" i="44"/>
  <c r="D1306" i="44"/>
  <c r="D829" i="44"/>
  <c r="C1143" i="44"/>
  <c r="C985" i="44"/>
  <c r="C602" i="44"/>
  <c r="D912" i="44"/>
  <c r="D799" i="44"/>
  <c r="D1219" i="44"/>
  <c r="D103" i="44"/>
  <c r="D1280" i="44"/>
  <c r="D457" i="44"/>
  <c r="D265" i="44"/>
  <c r="C1067" i="44"/>
  <c r="C978" i="44"/>
  <c r="D552" i="44"/>
  <c r="D285" i="44"/>
  <c r="D939" i="44"/>
  <c r="D1229" i="44"/>
  <c r="C676" i="44"/>
  <c r="C278" i="44"/>
  <c r="C849" i="44"/>
  <c r="C800" i="44"/>
  <c r="D1235" i="44"/>
  <c r="C132" i="44"/>
  <c r="D1250" i="44"/>
  <c r="D967" i="44"/>
  <c r="C450" i="44"/>
  <c r="D583" i="44"/>
  <c r="C255" i="44"/>
  <c r="D1087" i="44"/>
  <c r="C475" i="44"/>
  <c r="D376" i="44"/>
  <c r="D711" i="44"/>
  <c r="D554" i="44"/>
  <c r="D780" i="44"/>
  <c r="D412" i="44"/>
  <c r="D1173" i="44"/>
  <c r="D1249" i="44"/>
  <c r="D141" i="44"/>
  <c r="D70" i="44"/>
  <c r="D1130" i="44"/>
  <c r="D623" i="44"/>
  <c r="D146" i="44"/>
  <c r="D1188" i="44"/>
  <c r="D97" i="44"/>
  <c r="D1186" i="44"/>
  <c r="D564" i="44"/>
  <c r="D615" i="44"/>
  <c r="D597" i="44"/>
  <c r="D1074" i="44"/>
  <c r="D356" i="44"/>
  <c r="D865" i="44"/>
  <c r="D92" i="44"/>
  <c r="D1312" i="44"/>
  <c r="D107" i="44"/>
  <c r="D475" i="44"/>
  <c r="D453" i="44"/>
  <c r="D1098" i="44"/>
  <c r="D617" i="44"/>
  <c r="C561" i="44"/>
  <c r="D1271" i="44"/>
  <c r="C708" i="44"/>
  <c r="D944" i="44"/>
  <c r="C1056" i="44"/>
  <c r="D210" i="44"/>
  <c r="D95" i="44"/>
  <c r="D1251" i="44"/>
  <c r="D205" i="44"/>
  <c r="D166" i="44"/>
  <c r="D621" i="44"/>
  <c r="D1168" i="44"/>
  <c r="D1030" i="44"/>
  <c r="D681" i="44"/>
  <c r="C699" i="44"/>
  <c r="D579" i="44"/>
  <c r="D357" i="44"/>
  <c r="D484" i="44"/>
  <c r="D1108" i="44"/>
  <c r="D393" i="44"/>
  <c r="D566" i="44"/>
  <c r="D1046" i="44"/>
  <c r="D1144" i="44"/>
  <c r="D746" i="44"/>
  <c r="D1284" i="44"/>
  <c r="D894" i="44"/>
  <c r="D573" i="44"/>
  <c r="D1297" i="44"/>
  <c r="D338" i="44"/>
  <c r="D721" i="44"/>
  <c r="D1255" i="44"/>
  <c r="D570" i="44"/>
  <c r="D123" i="44"/>
  <c r="D732" i="44"/>
  <c r="D447" i="44"/>
  <c r="D461" i="44"/>
  <c r="D791" i="44"/>
  <c r="D1282" i="44"/>
  <c r="D459" i="44"/>
  <c r="D607" i="44"/>
  <c r="D749" i="44"/>
  <c r="D143" i="44"/>
  <c r="D319" i="44"/>
  <c r="D762" i="44"/>
  <c r="D697" i="44"/>
  <c r="D496" i="44"/>
  <c r="D539" i="44"/>
  <c r="D180" i="44"/>
  <c r="D558" i="44"/>
  <c r="D14" i="44"/>
  <c r="D346" i="44"/>
  <c r="D879" i="44"/>
  <c r="D987" i="44"/>
  <c r="D927" i="44"/>
  <c r="D1139" i="44"/>
  <c r="D110" i="44"/>
  <c r="D400" i="44"/>
  <c r="D117" i="44"/>
  <c r="D132" i="44"/>
  <c r="D889" i="44"/>
  <c r="D848" i="44"/>
  <c r="D787" i="44"/>
  <c r="D1234" i="44"/>
  <c r="D155" i="44"/>
  <c r="D599" i="44"/>
  <c r="D454" i="44"/>
  <c r="D305" i="44"/>
  <c r="D876" i="44"/>
  <c r="D1152" i="44"/>
  <c r="D830" i="44"/>
  <c r="D584" i="44"/>
  <c r="D896" i="44"/>
  <c r="D1259" i="44"/>
  <c r="D638" i="44"/>
  <c r="D575" i="44"/>
  <c r="D281" i="44"/>
  <c r="D1072" i="44"/>
  <c r="D965" i="44"/>
  <c r="D1031" i="44"/>
  <c r="D1247" i="44"/>
  <c r="D323" i="44"/>
  <c r="D369" i="44"/>
  <c r="D1240" i="44"/>
  <c r="D1285" i="44"/>
  <c r="D687" i="44"/>
  <c r="D676" i="44"/>
  <c r="D604" i="44"/>
  <c r="D344" i="44"/>
  <c r="D851" i="44"/>
  <c r="D538" i="44"/>
  <c r="D47" i="44"/>
  <c r="D324" i="44"/>
  <c r="D882" i="44"/>
  <c r="D35" i="44"/>
  <c r="D960" i="44"/>
  <c r="D198" i="44"/>
  <c r="D1281" i="44"/>
  <c r="D747" i="44"/>
  <c r="D869" i="44"/>
  <c r="D1029" i="44"/>
  <c r="D443" i="44"/>
  <c r="D976" i="44"/>
  <c r="D585" i="44"/>
  <c r="D1326" i="44"/>
  <c r="D1290" i="44"/>
  <c r="D997" i="44"/>
  <c r="D408" i="44"/>
  <c r="D840" i="44"/>
  <c r="D1149" i="44"/>
  <c r="D114" i="44"/>
  <c r="D508" i="44"/>
  <c r="D267" i="44"/>
  <c r="D692" i="44"/>
  <c r="D973" i="44"/>
  <c r="D1049" i="44"/>
  <c r="D259" i="44"/>
  <c r="D466" i="44"/>
  <c r="D1293" i="44"/>
  <c r="D748" i="44"/>
  <c r="D427" i="44"/>
  <c r="D1303" i="44"/>
  <c r="D362" i="44"/>
  <c r="D1154" i="44"/>
  <c r="D1136" i="44"/>
  <c r="D1298" i="44"/>
  <c r="D719" i="44"/>
  <c r="D947" i="44"/>
  <c r="D1171" i="44"/>
  <c r="D1325" i="44"/>
  <c r="D292" i="44"/>
  <c r="D1319" i="44"/>
  <c r="D243" i="44"/>
  <c r="D1107" i="44"/>
  <c r="D119" i="44"/>
  <c r="D1109" i="44"/>
  <c r="D1175" i="44"/>
  <c r="D982" i="44"/>
  <c r="D1257" i="44"/>
  <c r="D625" i="44"/>
  <c r="D606" i="44"/>
  <c r="D856" i="44"/>
  <c r="D169" i="44"/>
  <c r="D1132" i="44"/>
  <c r="D330" i="44"/>
  <c r="D1273" i="44"/>
  <c r="D690" i="44"/>
  <c r="D439" i="44"/>
  <c r="D1145" i="44"/>
  <c r="D648" i="44"/>
  <c r="D866" i="44"/>
  <c r="D1216" i="44"/>
  <c r="D859" i="44"/>
  <c r="D814" i="44"/>
  <c r="D945" i="44"/>
  <c r="D60" i="44"/>
  <c r="D1214" i="44"/>
  <c r="D272" i="44"/>
  <c r="D1066" i="44"/>
  <c r="D321" i="44"/>
  <c r="D1148" i="44"/>
  <c r="D1097" i="44"/>
  <c r="D595" i="44"/>
  <c r="D724" i="44"/>
  <c r="D770" i="44"/>
  <c r="D764" i="44"/>
  <c r="D336" i="44"/>
  <c r="D458" i="44"/>
  <c r="D72" i="44"/>
  <c r="D111" i="44"/>
  <c r="D375" i="44"/>
  <c r="D1105" i="44"/>
  <c r="D245" i="44"/>
  <c r="D418" i="44"/>
  <c r="H5" i="44" l="1"/>
  <c r="H6" i="44"/>
  <c r="G7" i="44"/>
  <c r="D7" i="44"/>
  <c r="H4" i="44"/>
  <c r="D4" i="3"/>
  <c r="C7" i="8"/>
  <c r="D561" i="44"/>
  <c r="D760" i="44"/>
  <c r="D284" i="44"/>
  <c r="D804" i="44"/>
  <c r="D954" i="44"/>
  <c r="D534" i="44"/>
  <c r="D852" i="44"/>
  <c r="D1096" i="44"/>
  <c r="D688" i="44"/>
  <c r="D470" i="44"/>
  <c r="D1026" i="44"/>
  <c r="D40" i="44"/>
  <c r="D58" i="44"/>
  <c r="D628" i="44"/>
  <c r="D1174" i="44"/>
  <c r="D1073" i="44"/>
  <c r="D1270" i="44"/>
  <c r="D271" i="44"/>
  <c r="D1276" i="44"/>
  <c r="D930" i="44"/>
  <c r="D172" i="44"/>
  <c r="D598" i="44"/>
  <c r="D1269" i="44"/>
  <c r="D1133" i="44"/>
  <c r="D22" i="44"/>
  <c r="D611" i="44"/>
  <c r="D1015" i="44"/>
  <c r="D487" i="44"/>
  <c r="D996" i="44"/>
  <c r="D904" i="44"/>
  <c r="D1184" i="44"/>
  <c r="D170" i="44"/>
  <c r="D199" i="44"/>
  <c r="D1166" i="44"/>
  <c r="D639" i="44"/>
  <c r="D1275" i="44"/>
  <c r="D1032" i="44"/>
  <c r="D162" i="44"/>
  <c r="D196" i="44"/>
  <c r="D380" i="44"/>
  <c r="D701" i="44"/>
  <c r="D1086" i="44"/>
  <c r="D61" i="44"/>
  <c r="D255" i="44"/>
  <c r="D30" i="44"/>
  <c r="D20" i="44"/>
  <c r="D514" i="44"/>
  <c r="D21" i="44"/>
  <c r="D193" i="44"/>
  <c r="D332" i="44"/>
  <c r="D614" i="44"/>
  <c r="D1262" i="44"/>
  <c r="D827" i="44"/>
  <c r="D329" i="44"/>
  <c r="D154" i="44"/>
  <c r="D215" i="44"/>
  <c r="D144" i="44"/>
  <c r="D873" i="44"/>
  <c r="D156" i="44"/>
  <c r="D1078" i="44"/>
  <c r="D98" i="44"/>
  <c r="D474" i="44"/>
  <c r="D94" i="44"/>
  <c r="D1131" i="44"/>
  <c r="D34" i="44"/>
  <c r="D998" i="44"/>
  <c r="D83" i="44"/>
  <c r="D1218" i="44"/>
  <c r="D368" i="44"/>
  <c r="D1236" i="44"/>
  <c r="D932" i="44"/>
  <c r="D1157" i="44"/>
  <c r="D315" i="44"/>
  <c r="D985" i="44"/>
  <c r="D1253" i="44"/>
  <c r="D813" i="44"/>
  <c r="D526" i="44"/>
  <c r="D1064" i="44"/>
  <c r="D1243" i="44"/>
  <c r="E6" i="44"/>
  <c r="D1180" i="44"/>
  <c r="D104" i="44"/>
  <c r="D608" i="44"/>
  <c r="D444" i="44"/>
  <c r="E4" i="44"/>
  <c r="D849" i="44"/>
  <c r="D674" i="44"/>
  <c r="D1083" i="44"/>
  <c r="D64" i="44"/>
  <c r="D1207" i="44"/>
  <c r="D471" i="44"/>
  <c r="D505" i="44"/>
  <c r="D377" i="44"/>
  <c r="D1019" i="44"/>
  <c r="D618" i="44"/>
  <c r="D273" i="44"/>
  <c r="D817" i="44"/>
  <c r="D1305" i="44"/>
  <c r="D276" i="44"/>
  <c r="D818" i="44"/>
  <c r="D462" i="44"/>
  <c r="D32" i="44"/>
  <c r="D278" i="44"/>
  <c r="E5" i="44"/>
  <c r="D1307" i="44"/>
  <c r="D689" i="44"/>
  <c r="D171" i="44"/>
  <c r="D592" i="44"/>
  <c r="D63" i="44"/>
  <c r="D1115" i="44"/>
  <c r="D174" i="44"/>
  <c r="D1161" i="44"/>
  <c r="D181" i="44"/>
  <c r="D254" i="44"/>
  <c r="D1081" i="44"/>
  <c r="D737" i="44"/>
  <c r="D242" i="44"/>
  <c r="D16" i="44"/>
  <c r="D1274" i="44"/>
  <c r="D650" i="44"/>
  <c r="D1205" i="44"/>
  <c r="D1143" i="44"/>
  <c r="D891" i="44"/>
  <c r="D549" i="44"/>
  <c r="D837" i="44"/>
  <c r="D81" i="44"/>
  <c r="D1296" i="44"/>
  <c r="D649" i="44"/>
  <c r="D431" i="44"/>
  <c r="D331" i="44"/>
  <c r="D509" i="44"/>
  <c r="D200" i="44"/>
  <c r="D275" i="44"/>
  <c r="D557" i="44"/>
  <c r="D404" i="44"/>
  <c r="D788" i="44"/>
  <c r="D116" i="44"/>
  <c r="D883" i="44"/>
  <c r="D391" i="44"/>
  <c r="D261" i="44"/>
  <c r="D1300" i="44"/>
  <c r="D657" i="44"/>
  <c r="D483" i="44"/>
  <c r="D1052" i="44"/>
  <c r="D900" i="44"/>
  <c r="D975" i="44"/>
  <c r="D754" i="44"/>
  <c r="D228" i="44"/>
  <c r="D565" i="44"/>
  <c r="D855" i="44"/>
  <c r="D91" i="44"/>
  <c r="D507" i="44"/>
  <c r="D1045" i="44"/>
  <c r="D164" i="44"/>
  <c r="D928" i="44"/>
  <c r="D948" i="44"/>
  <c r="D89" i="44"/>
  <c r="D236" i="44"/>
  <c r="D647" i="44"/>
  <c r="D659" i="44"/>
  <c r="D591" i="44"/>
  <c r="E7" i="44" l="1"/>
  <c r="D4" i="8"/>
  <c r="D5" i="8"/>
  <c r="D6" i="8"/>
  <c r="D3" i="8"/>
  <c r="F5" i="44"/>
  <c r="F6" i="44"/>
  <c r="F4" i="44"/>
  <c r="F7" i="44" l="1"/>
  <c r="D7" i="8"/>
  <c r="B31" i="5" l="1"/>
  <c r="C31" i="5"/>
  <c r="B32" i="5"/>
  <c r="C32" i="5"/>
  <c r="B33" i="5"/>
  <c r="C33" i="5"/>
  <c r="B34" i="5"/>
  <c r="C34" i="5"/>
  <c r="B35" i="5"/>
  <c r="C35" i="5"/>
  <c r="B36" i="5"/>
  <c r="C36" i="5"/>
  <c r="B37" i="5"/>
  <c r="C37" i="5"/>
  <c r="B38" i="5"/>
  <c r="C38" i="5"/>
  <c r="B39" i="5"/>
  <c r="C39" i="5"/>
  <c r="B25" i="5"/>
  <c r="B26" i="5"/>
  <c r="B27" i="5"/>
  <c r="B28" i="5"/>
  <c r="B29" i="5"/>
  <c r="B30"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2" i="5"/>
  <c r="B6" i="5"/>
  <c r="B7" i="5"/>
  <c r="B8" i="5"/>
  <c r="B9" i="5"/>
  <c r="B10" i="5"/>
  <c r="B11" i="5"/>
  <c r="B12" i="5"/>
  <c r="B13" i="5"/>
  <c r="B14" i="5"/>
  <c r="B15" i="5"/>
  <c r="B16" i="5"/>
  <c r="B17" i="5"/>
  <c r="B18" i="5"/>
  <c r="B19" i="5"/>
  <c r="B20" i="5"/>
  <c r="B21" i="5"/>
  <c r="B22" i="5"/>
  <c r="B23" i="5"/>
  <c r="B24" i="5"/>
  <c r="B3" i="5"/>
  <c r="B4" i="5"/>
  <c r="B5" i="5"/>
  <c r="D3" i="5" l="1"/>
  <c r="D5" i="5"/>
  <c r="D4" i="5"/>
  <c r="D36" i="5"/>
  <c r="D17" i="5"/>
  <c r="D9" i="5"/>
  <c r="D21" i="5"/>
  <c r="D13" i="5"/>
  <c r="D18" i="5"/>
  <c r="D10" i="5"/>
  <c r="D30" i="5"/>
  <c r="D38" i="5"/>
  <c r="D29" i="5"/>
  <c r="D35" i="5"/>
  <c r="D23" i="5"/>
  <c r="D22" i="5"/>
  <c r="D14" i="5"/>
  <c r="D6" i="5"/>
  <c r="D28" i="5"/>
  <c r="D27" i="5"/>
  <c r="D26" i="5"/>
  <c r="D37" i="5"/>
  <c r="D2" i="5"/>
  <c r="D20" i="5"/>
  <c r="D12" i="5"/>
  <c r="D19" i="5"/>
  <c r="D11" i="5"/>
  <c r="D25" i="5"/>
  <c r="D32" i="5"/>
  <c r="D39" i="5"/>
  <c r="D31" i="5"/>
  <c r="D24" i="5"/>
  <c r="D16" i="5"/>
  <c r="D8" i="5"/>
  <c r="D15" i="5"/>
  <c r="D7" i="5"/>
  <c r="D34" i="5"/>
  <c r="D33" i="5"/>
  <c r="G15" i="5" l="1"/>
  <c r="G11" i="5"/>
  <c r="G6" i="5"/>
  <c r="G14" i="5"/>
  <c r="G10" i="5"/>
  <c r="G3" i="5"/>
  <c r="G12" i="5"/>
  <c r="G4" i="5"/>
  <c r="G2" i="5"/>
  <c r="G20" i="5"/>
  <c r="G29" i="5"/>
  <c r="G26" i="5"/>
  <c r="G9" i="5"/>
  <c r="G24" i="5"/>
  <c r="G22" i="5"/>
  <c r="G25" i="5"/>
  <c r="G27" i="5"/>
  <c r="G8" i="5"/>
  <c r="G28" i="5"/>
  <c r="G23" i="5"/>
  <c r="G21" i="5"/>
  <c r="G7" i="5"/>
  <c r="G5" i="5"/>
  <c r="G16" i="5"/>
  <c r="G18" i="5"/>
  <c r="G17" i="5"/>
  <c r="G13" i="5"/>
  <c r="G19" i="5"/>
  <c r="Q3" i="7"/>
  <c r="J3" i="5" l="1"/>
  <c r="J20" i="5"/>
  <c r="I21" i="5" s="1"/>
  <c r="J11" i="5"/>
  <c r="J5" i="5"/>
  <c r="J14" i="5"/>
  <c r="J10" i="5"/>
  <c r="J12" i="5"/>
  <c r="J4" i="5"/>
  <c r="J9" i="5"/>
  <c r="J17" i="5"/>
  <c r="J8" i="5"/>
  <c r="J7" i="5"/>
  <c r="J16" i="5"/>
  <c r="J13" i="5"/>
  <c r="J6" i="5"/>
  <c r="J15" i="5"/>
  <c r="D8" i="3" l="1"/>
  <c r="D10" i="3" l="1"/>
  <c r="D28" i="3"/>
  <c r="D36" i="3"/>
  <c r="D19" i="3"/>
  <c r="D27" i="3"/>
  <c r="D25" i="3"/>
  <c r="D32" i="3"/>
  <c r="D17" i="3"/>
  <c r="D24" i="3"/>
  <c r="H7" i="3" s="1"/>
  <c r="D11" i="3"/>
  <c r="D37" i="3"/>
  <c r="D39" i="3"/>
  <c r="D16" i="3"/>
  <c r="D29" i="3"/>
  <c r="D22" i="3"/>
  <c r="D21" i="3"/>
  <c r="D33" i="3"/>
  <c r="D7" i="3"/>
  <c r="D31" i="3"/>
  <c r="D5" i="3"/>
  <c r="D35" i="3"/>
  <c r="D20" i="3"/>
  <c r="D9" i="3"/>
  <c r="D26" i="3"/>
  <c r="D34" i="3"/>
  <c r="D6" i="3"/>
  <c r="D12" i="3"/>
  <c r="D18" i="3"/>
  <c r="H5" i="3" s="1"/>
  <c r="D23" i="3"/>
  <c r="D13" i="3"/>
  <c r="D14" i="3"/>
  <c r="D30" i="3"/>
  <c r="D38" i="3"/>
  <c r="D15" i="3"/>
  <c r="H4" i="3" l="1"/>
  <c r="H6" i="3"/>
  <c r="H8" i="3"/>
  <c r="H9" i="3" l="1"/>
  <c r="I7" i="3" l="1"/>
  <c r="I8" i="3"/>
  <c r="I6" i="3"/>
  <c r="G11" i="3" s="1"/>
  <c r="F14" i="3" s="1"/>
  <c r="I5" i="3"/>
  <c r="I4" i="3"/>
  <c r="G12" i="3" l="1"/>
  <c r="F15"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3D79DD-F793-42D8-822D-73E6E1CE3F9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AF74A7B-80E0-454B-82CB-67657FB1D26D}" name="WorksheetConnection_Chelsea Bridge Notification Data Tracking_7.24.19.xlsx!Table2" type="102" refreshedVersion="6" minRefreshableVersion="5">
    <extLst>
      <ext xmlns:x15="http://schemas.microsoft.com/office/spreadsheetml/2010/11/main" uri="{DE250136-89BD-433C-8126-D09CA5730AF9}">
        <x15:connection id="Table2">
          <x15:rangePr sourceName="_xlcn.WorksheetConnection_ChelseaBridgeNotificationDataTracking_7.24.19.xlsxTable2"/>
        </x15:connection>
      </ext>
    </extLst>
  </connection>
  <connection id="3" xr16:uid="{823C62DE-8B90-4B59-AB99-1B3FFD52AA10}" name="WorksheetConnection_Chelsea Bridge Notification Data Tracking_8_1.19.xlsx!Table1" type="102" refreshedVersion="6" minRefreshableVersion="5">
    <extLst>
      <ext xmlns:x15="http://schemas.microsoft.com/office/spreadsheetml/2010/11/main" uri="{DE250136-89BD-433C-8126-D09CA5730AF9}">
        <x15:connection id="Table1">
          <x15:rangePr sourceName="_xlcn.WorksheetConnection_ChelseaBridgeNotificationDataTracking_8_1.19.xlsxTable1"/>
        </x15:connection>
      </ext>
    </extLst>
  </connection>
  <connection id="4" xr16:uid="{EFC8407D-47BD-4ADE-A355-F7BF68415B71}" name="WorksheetConnection_Chelsea Bridge Notification Data Tracking_8_1.19.xlsx!Table4" type="102" refreshedVersion="6" minRefreshableVersion="5">
    <extLst>
      <ext xmlns:x15="http://schemas.microsoft.com/office/spreadsheetml/2010/11/main" uri="{DE250136-89BD-433C-8126-D09CA5730AF9}">
        <x15:connection id="Table4">
          <x15:rangePr sourceName="_xlcn.WorksheetConnection_ChelseaBridgeNotificationDataTracking_8_1.19.xlsxTable4"/>
        </x15:connection>
      </ext>
    </extLst>
  </connection>
  <connection id="5" xr16:uid="{CCEEA99F-3273-4B1F-8A0D-9B0F5E471AE3}" name="WorksheetConnection_Data!$AS$4:$AV$599" type="102" refreshedVersion="6" minRefreshableVersion="5">
    <extLst>
      <ext xmlns:x15="http://schemas.microsoft.com/office/spreadsheetml/2010/11/main" uri="{DE250136-89BD-433C-8126-D09CA5730AF9}">
        <x15:connection id="Range" autoDelete="1">
          <x15:rangePr sourceName="_xlcn.WorksheetConnection_DataAS4AV599"/>
        </x15:connection>
      </ext>
    </extLst>
  </connection>
</connections>
</file>

<file path=xl/sharedStrings.xml><?xml version="1.0" encoding="utf-8"?>
<sst xmlns="http://schemas.openxmlformats.org/spreadsheetml/2006/main" count="15351" uniqueCount="1925">
  <si>
    <t>IN</t>
  </si>
  <si>
    <t>OUT</t>
  </si>
  <si>
    <t>Lift ID</t>
  </si>
  <si>
    <t>1 TUG / BARGE</t>
  </si>
  <si>
    <t>1 TUG</t>
  </si>
  <si>
    <t>Bridge Logs</t>
  </si>
  <si>
    <t>End Time</t>
  </si>
  <si>
    <t>Start Time</t>
  </si>
  <si>
    <t>TUG
BARGE</t>
  </si>
  <si>
    <t>Freedom</t>
  </si>
  <si>
    <t>Vessel(s)</t>
  </si>
  <si>
    <t>ETA Bridge</t>
  </si>
  <si>
    <t>Direction</t>
  </si>
  <si>
    <t>Notes</t>
  </si>
  <si>
    <t>Duration</t>
  </si>
  <si>
    <t>3 TUG/ TANKER</t>
  </si>
  <si>
    <t>3 TUG</t>
  </si>
  <si>
    <t>Advanced Notification (Moran)</t>
  </si>
  <si>
    <t>Liberty</t>
  </si>
  <si>
    <t>2 TUG</t>
  </si>
  <si>
    <t>Freedom / Liberty</t>
  </si>
  <si>
    <t>Nor'easter / Freedom / Harold A Reinauer / Liberty</t>
  </si>
  <si>
    <t>Harold A Reinauer</t>
  </si>
  <si>
    <t>Time</t>
  </si>
  <si>
    <t>Cumulative</t>
  </si>
  <si>
    <t>20+</t>
  </si>
  <si>
    <t>15-20</t>
  </si>
  <si>
    <t xml:space="preserve"> Lift AFTER Notification (min) </t>
  </si>
  <si>
    <t>Accurate</t>
  </si>
  <si>
    <t>+/- 15</t>
  </si>
  <si>
    <t>Lift BEFORE Notification (min)</t>
  </si>
  <si>
    <t>+/- 15 Minutes:</t>
  </si>
  <si>
    <t>+/- 20 Minutes:</t>
  </si>
  <si>
    <t>Average</t>
  </si>
  <si>
    <t>Month</t>
  </si>
  <si>
    <t>Day</t>
  </si>
  <si>
    <t>5/7</t>
  </si>
  <si>
    <t>5/8</t>
  </si>
  <si>
    <t>5/9</t>
  </si>
  <si>
    <t>5/10</t>
  </si>
  <si>
    <t>5/11</t>
  </si>
  <si>
    <t>5/12</t>
  </si>
  <si>
    <t>5/13</t>
  </si>
  <si>
    <t>5/14</t>
  </si>
  <si>
    <t>5/15</t>
  </si>
  <si>
    <t>5/16</t>
  </si>
  <si>
    <t>5/17</t>
  </si>
  <si>
    <t>5/18</t>
  </si>
  <si>
    <t>5/19</t>
  </si>
  <si>
    <t>5/20</t>
  </si>
  <si>
    <t>5/21</t>
  </si>
  <si>
    <t>5/22</t>
  </si>
  <si>
    <t>5/23</t>
  </si>
  <si>
    <t>5/24</t>
  </si>
  <si>
    <t>5/25</t>
  </si>
  <si>
    <t>5/26</t>
  </si>
  <si>
    <t>5/27</t>
  </si>
  <si>
    <t>5/28</t>
  </si>
  <si>
    <t>5/29</t>
  </si>
  <si>
    <t>5/30</t>
  </si>
  <si>
    <t>5/31</t>
  </si>
  <si>
    <t>6/1</t>
  </si>
  <si>
    <t>6/2</t>
  </si>
  <si>
    <t>6/3</t>
  </si>
  <si>
    <t>Date</t>
  </si>
  <si>
    <t>Lifts</t>
  </si>
  <si>
    <t>Lifts per Day</t>
  </si>
  <si>
    <t>Occurances</t>
  </si>
  <si>
    <t>Dates Reported: 5/6/19 - 6/3/19</t>
  </si>
  <si>
    <t>Notification</t>
  </si>
  <si>
    <t>Lift Analysis</t>
  </si>
  <si>
    <t>Lift Frequency</t>
  </si>
  <si>
    <t>Chelsea Street Bridge Advance Notification Trial</t>
  </si>
  <si>
    <t>Type</t>
  </si>
  <si>
    <t>Lift Type</t>
  </si>
  <si>
    <t>Barge</t>
  </si>
  <si>
    <t>Tug-Only</t>
  </si>
  <si>
    <t>Tanker</t>
  </si>
  <si>
    <t>Test</t>
  </si>
  <si>
    <t>Number</t>
  </si>
  <si>
    <t>Percent</t>
  </si>
  <si>
    <t>Total</t>
  </si>
  <si>
    <t>Liberty / Harold A Reinauer</t>
  </si>
  <si>
    <t>2 TUGS</t>
  </si>
  <si>
    <t>3 TUG / TANKER</t>
  </si>
  <si>
    <t>3 TUGS</t>
  </si>
  <si>
    <t>SeaVision - Moran</t>
  </si>
  <si>
    <t xml:space="preserve">Twitter - Moran </t>
  </si>
  <si>
    <t xml:space="preserve">Twitter - Moran + </t>
  </si>
  <si>
    <t>Liberty / Freedom</t>
  </si>
  <si>
    <t>Liberty / Harold A Reinauer / Freedom</t>
  </si>
  <si>
    <t>First Responder</t>
  </si>
  <si>
    <t xml:space="preserve">Freedom / Liberty / Vincent D Tibbetls JR  </t>
  </si>
  <si>
    <t>Nor'easter / Vincent D Tibbetls / Liberty / Freedom</t>
  </si>
  <si>
    <t>Liberty / Fredrick Basehard / BN 220</t>
  </si>
  <si>
    <t>Denali / Liberty / DBL 104</t>
  </si>
  <si>
    <t>Liberty / Freedom / First Responder</t>
  </si>
  <si>
    <t>First Responder / Liberty / Freedom / Vincent D. Tibbetls Jr / Great Eastern</t>
  </si>
  <si>
    <t>Liberty / B NO 210 / Morton S. Boushard JR</t>
  </si>
  <si>
    <t xml:space="preserve">Freedom / DBL 104 / Denali </t>
  </si>
  <si>
    <t>Freedom / RTC 145 / Christian Reiner</t>
  </si>
  <si>
    <t>Freedom / Elens Bouchard / B.NO. 280</t>
  </si>
  <si>
    <t>Vincent D. Tibbestts</t>
  </si>
  <si>
    <t xml:space="preserve">Vincent D. Tibbestts / Elens Bachard / B.NO.280 </t>
  </si>
  <si>
    <t>Herald Reiaver / Freedom / Denali / DBL 104</t>
  </si>
  <si>
    <t>Herald Reiaver / Liberty / Freedom</t>
  </si>
  <si>
    <t>DATE</t>
  </si>
  <si>
    <t>HIGH</t>
  </si>
  <si>
    <t>AM</t>
  </si>
  <si>
    <t>PM</t>
  </si>
  <si>
    <t>LOW</t>
  </si>
  <si>
    <t>DAY</t>
  </si>
  <si>
    <t>hgt</t>
  </si>
  <si>
    <t>rise</t>
  </si>
  <si>
    <t>set</t>
  </si>
  <si>
    <t>moon</t>
  </si>
  <si>
    <t>Wednesday</t>
  </si>
  <si>
    <t>Thursday</t>
  </si>
  <si>
    <t>Friday</t>
  </si>
  <si>
    <t>Saturday</t>
  </si>
  <si>
    <t>Sunday</t>
  </si>
  <si>
    <t>Monday</t>
  </si>
  <si>
    <t>Tuesday</t>
  </si>
  <si>
    <t>While we take a lot of care to make these charts as accurate as possible, the MA Marine Trades Association does not warrant the accuracy, completeness, or fitness for a particular purpose of any tide, sun, and lunar information offered through this service. Under no circumstances shall the MA Marine Trades Association be liable to you or any other person for any indirect, special, incidental, or consequential damages arising from the use of this service.</t>
  </si>
  <si>
    <t>Column1</t>
  </si>
  <si>
    <t>Column3</t>
  </si>
  <si>
    <t>Column5</t>
  </si>
  <si>
    <t>Column6</t>
  </si>
  <si>
    <t>Column7</t>
  </si>
  <si>
    <t>Column8</t>
  </si>
  <si>
    <t>Column9</t>
  </si>
  <si>
    <t>Column10</t>
  </si>
  <si>
    <t>Column11</t>
  </si>
  <si>
    <t>Column12</t>
  </si>
  <si>
    <t>Column13</t>
  </si>
  <si>
    <t>Height</t>
  </si>
  <si>
    <t>Height2</t>
  </si>
  <si>
    <t>Eileen C</t>
  </si>
  <si>
    <t>Liberty / Freedom / Herald A. Reinauer</t>
  </si>
  <si>
    <t>Acadian / Liberty / Freedom / Herald A. Reinauer</t>
  </si>
  <si>
    <t>RTC 109 / Freedom / Gracie M. Reinauer</t>
  </si>
  <si>
    <t>Liberty / Harold A Reinauer II</t>
  </si>
  <si>
    <t xml:space="preserve">Liberty / B. NO. 250 / </t>
  </si>
  <si>
    <t>Liberty / Evening Star</t>
  </si>
  <si>
    <t>Freedom / RTC 135</t>
  </si>
  <si>
    <t>Evening Star / Liberty</t>
  </si>
  <si>
    <t>Liberty / B. NO. 250 / Evening Star</t>
  </si>
  <si>
    <t>Liberty / DBL 104 / Denali</t>
  </si>
  <si>
    <t>Liberty / Denali / DBL 104</t>
  </si>
  <si>
    <t>TEST</t>
  </si>
  <si>
    <t>Liberty / Freedom / Christian Reinvaer / RTC 145</t>
  </si>
  <si>
    <t>Freedom / Genesis Eagle / GM 11103</t>
  </si>
  <si>
    <t>Liberty / Bouchard / B. NO. 233</t>
  </si>
  <si>
    <t xml:space="preserve">Liberty / B. NO. 233 / Evening Mist </t>
  </si>
  <si>
    <t xml:space="preserve">Liberty </t>
  </si>
  <si>
    <t>Nicole Leigh Reinaue</t>
  </si>
  <si>
    <t>Freedom / Nicole Leigh Reinaue</t>
  </si>
  <si>
    <t xml:space="preserve">1 TUG </t>
  </si>
  <si>
    <t xml:space="preserve">3 TUG </t>
  </si>
  <si>
    <t xml:space="preserve">OUT </t>
  </si>
  <si>
    <t>DELAYED - FOG</t>
  </si>
  <si>
    <t xml:space="preserve"> 1 TUG</t>
  </si>
  <si>
    <t>Harold A. Reinauer</t>
  </si>
  <si>
    <t>Stephen Scott</t>
  </si>
  <si>
    <t>Haggerty Girls</t>
  </si>
  <si>
    <t>Freedom / Harold A Reinauer II / Liberty / New England</t>
  </si>
  <si>
    <t xml:space="preserve">Freedom / Harold A Reinauer II / Liberty </t>
  </si>
  <si>
    <t xml:space="preserve">Freedom / Denali / DBL 104 </t>
  </si>
  <si>
    <t xml:space="preserve">Freedom </t>
  </si>
  <si>
    <t xml:space="preserve">Freedom / Haggerty Girls / RTC 82 </t>
  </si>
  <si>
    <t xml:space="preserve">Denali / Freedom / DBL 104 / </t>
  </si>
  <si>
    <t>Liberty / Dean Reinauer / RTC 106</t>
  </si>
  <si>
    <t>Liberty / Haggerty Girls / RTC 82</t>
  </si>
  <si>
    <t>Jane Bouchard / Liberty / B.NO 210</t>
  </si>
  <si>
    <t>Harold A. Reinauer II</t>
  </si>
  <si>
    <t xml:space="preserve">Harold A. Reinauer II / B. NO 210 / Jane A. Bouchard </t>
  </si>
  <si>
    <t>Merit / Crane Barge</t>
  </si>
  <si>
    <t>Merit</t>
  </si>
  <si>
    <t xml:space="preserve">Liberty / RTC 106 / Dean Reinauer </t>
  </si>
  <si>
    <t xml:space="preserve">Vincent D Tibetts Jr / Christian Reinauer / RTC 145 / </t>
  </si>
  <si>
    <t>Vincent D Tibetts Jr</t>
  </si>
  <si>
    <t>Liberty / Christian Reinauer / RTC 145</t>
  </si>
  <si>
    <t xml:space="preserve">Vincent D. Tibbests JR / New England / Freedom </t>
  </si>
  <si>
    <t>Little Line Boat</t>
  </si>
  <si>
    <t xml:space="preserve">Line Boat / Vincent D. Tibbets Jr / Freedom </t>
  </si>
  <si>
    <t>Freedom / Liberty / Harold A. Reinauer II</t>
  </si>
  <si>
    <t xml:space="preserve">Merit w Crane Barge </t>
  </si>
  <si>
    <t>Freedom / Grace M Reinavaer / RTC 109</t>
  </si>
  <si>
    <t xml:space="preserve">Liberty / B. NO. 210 / Bouchard </t>
  </si>
  <si>
    <t>Stephen Scott / RTC 109</t>
  </si>
  <si>
    <t xml:space="preserve">Stephen Scott </t>
  </si>
  <si>
    <t xml:space="preserve">Liberty / Dilliow Cooper / RTC 108 </t>
  </si>
  <si>
    <t xml:space="preserve">Great Eastern / Stever Scott / Freedom / Harold A. Reinauer II </t>
  </si>
  <si>
    <t>Stephen Scott / Harold Reinauer II</t>
  </si>
  <si>
    <t>Denali / Stephen Scott / DBL 104</t>
  </si>
  <si>
    <t xml:space="preserve">B. NO. 250 / Evening Star / Stephen Scott </t>
  </si>
  <si>
    <t>Liberty / Evening Star / B. NO. 250</t>
  </si>
  <si>
    <t>Genesis Eagle</t>
  </si>
  <si>
    <t>Liberty / Christian Reinauer</t>
  </si>
  <si>
    <t>Evening Star</t>
  </si>
  <si>
    <t xml:space="preserve"> 3 TUG</t>
  </si>
  <si>
    <t>Christian Reinauer</t>
  </si>
  <si>
    <t>Cape Henry</t>
  </si>
  <si>
    <t>Email Sent</t>
  </si>
  <si>
    <t>use the lift for 19048</t>
  </si>
  <si>
    <t>19050 / 51</t>
  </si>
  <si>
    <t>4 TUG</t>
  </si>
  <si>
    <t>3 TUG / BARGE &amp; 1 TUG / BARGE</t>
  </si>
  <si>
    <t xml:space="preserve">2 TUG </t>
  </si>
  <si>
    <t>19050 / 19051 DEPARTING AT THE SAME TIME</t>
  </si>
  <si>
    <t>3 TUG / BARGE</t>
  </si>
  <si>
    <t xml:space="preserve"> 1 TUG / BARGE</t>
  </si>
  <si>
    <t>Freedom / Evening Star</t>
  </si>
  <si>
    <t>Harold A Reinauer II / DBL 140 / Line Boat / Lincoln Sea</t>
  </si>
  <si>
    <t xml:space="preserve">Harold A. Reinauer / Line Boat </t>
  </si>
  <si>
    <t xml:space="preserve">Harold A. Reinauer / GM 11103 / Genesis Eagle </t>
  </si>
  <si>
    <t>Harold A. Reinauer / Genesis Eagle / GM 11103</t>
  </si>
  <si>
    <t>RTC 145 / Harold A. Reinauer II / Christian Reinauer</t>
  </si>
  <si>
    <t xml:space="preserve">Liberty / Lincoln Sea / DBL 140 </t>
  </si>
  <si>
    <t>Liberty / RTC 145</t>
  </si>
  <si>
    <t>Freedom / Iver Prosperity / Liberty / Vincent D Tibets JR</t>
  </si>
  <si>
    <t>Vincent D Tibbets / Liberty</t>
  </si>
  <si>
    <t>Freedom / Great Easter / Liberty / Vincent D. Tibbets, JR</t>
  </si>
  <si>
    <t>Liberty / Vincent D Tibbets</t>
  </si>
  <si>
    <t xml:space="preserve">Vincent D Tibbets Jr / Liberty / Freedom / New England </t>
  </si>
  <si>
    <t xml:space="preserve">Liberty / Vincent D Tibbets / Line Boat / Harold A. Reinauer II </t>
  </si>
  <si>
    <t>Line Boat / Liberty / Vincent D Tibbets JR / Harold A. Reinauer II / Great Eastern</t>
  </si>
  <si>
    <t xml:space="preserve">Freedom / Liberty / Vincent D Tibbetls JR   </t>
  </si>
  <si>
    <t>Liberty / Nor'easter / Freedom / Stephen Scott</t>
  </si>
  <si>
    <t>Stephen Scott / Freedom / Liberty</t>
  </si>
  <si>
    <t xml:space="preserve">Liberty / Cape Henry / DBL 103 </t>
  </si>
  <si>
    <t xml:space="preserve">First Responder / Freedom / Liberty </t>
  </si>
  <si>
    <t xml:space="preserve">Liberty / Freedom / Stephen Scott </t>
  </si>
  <si>
    <t>Liberty / Freedom / Stephen Scott / Iver Prosperity</t>
  </si>
  <si>
    <t>Freedom / Liberty / Harold A. Reinauer II / Nor'easter</t>
  </si>
  <si>
    <t>Liberty / Cape Lookout / DBL 102</t>
  </si>
  <si>
    <t xml:space="preserve">Harold Reinauer / Genesis Eagle / GM 11103 </t>
  </si>
  <si>
    <t>Freedom / Cape Lookout / DBL 102</t>
  </si>
  <si>
    <t xml:space="preserve">Freedom / RTC 106 / Dean Reinauer </t>
  </si>
  <si>
    <t>Liberty / B.NO. 210 / Bouchard</t>
  </si>
  <si>
    <t>Eveving Breeze / Vincent D Tibbets Jr / B.NO 282</t>
  </si>
  <si>
    <t>I N</t>
  </si>
  <si>
    <t>Iver Prosperity / Vincent D Tibbets / Liberty / Harold A. Reinauer II</t>
  </si>
  <si>
    <t xml:space="preserve">Harold A. Reinauer / Liberty / Vincent D Tibbets Jr </t>
  </si>
  <si>
    <t>Liberty / Stephen Scott / Vincent D Tibbets Jr</t>
  </si>
  <si>
    <t xml:space="preserve">Liberty / Vincent D Tibbets / Iver Prosperity </t>
  </si>
  <si>
    <t>Stephen Scott / Morton S. Bouchard Jr / B. No. 210</t>
  </si>
  <si>
    <t>Stephen Scott / Great Eastern / Liberty / Vincent D Tibbets Jr</t>
  </si>
  <si>
    <t>Stephen Scott / Liberty / Vincent D. Tibbets Jr</t>
  </si>
  <si>
    <t>Liberty / First Responder</t>
  </si>
  <si>
    <t>Freedom / Vincent D Tibbets / Stephen Scott</t>
  </si>
  <si>
    <t>Freedom / Vincent D Tibbets / Stephen Scott / Great Eastern</t>
  </si>
  <si>
    <t>Cape Henry / Liberty / DBL 103</t>
  </si>
  <si>
    <t>Liberty / Gracie Reinauer / RTC 109</t>
  </si>
  <si>
    <t>Liberty / Rhea Bouchard / B.NO 252</t>
  </si>
  <si>
    <t>Freedom / Evening Star / B.No.250</t>
  </si>
  <si>
    <t xml:space="preserve">IN </t>
  </si>
  <si>
    <t>Vehicle  ID</t>
  </si>
  <si>
    <t xml:space="preserve">1 TUG / BARGE </t>
  </si>
  <si>
    <t>Dean Reinauer</t>
  </si>
  <si>
    <t>Crane Barge</t>
  </si>
  <si>
    <t xml:space="preserve">Liberty / Morton S Bouchard / B.NO 210 </t>
  </si>
  <si>
    <t xml:space="preserve">Harold A Reinauer </t>
  </si>
  <si>
    <t>Harold A Reinauer / Morton S Bouchard / B.NO 210</t>
  </si>
  <si>
    <t>Liberty / Rhea Bouchard / B.NO. 252</t>
  </si>
  <si>
    <t xml:space="preserve">Freedom / Liberty / Nor'easter </t>
  </si>
  <si>
    <t>Liberty / Rhea Bouchard / B.no. 252</t>
  </si>
  <si>
    <t xml:space="preserve">2 TUG / BARGE </t>
  </si>
  <si>
    <t>Freedom / Harold A. Reinauer / Liberty</t>
  </si>
  <si>
    <t>Freedom / Harold A. Reinauer / Liberty / Nor'easter</t>
  </si>
  <si>
    <t>Liberty / DBL 102 / Cape Lookout</t>
  </si>
  <si>
    <t xml:space="preserve">Nicole Reinauer / RTC 135 / Liberty </t>
  </si>
  <si>
    <t>Harold A. Reinauer / RTC 135 / Nicole Leigh Reinauer</t>
  </si>
  <si>
    <t>Iver Prosperity / Freedom / Liberty</t>
  </si>
  <si>
    <t xml:space="preserve">Great Eastern / Harold A. Reinauer / Liberty </t>
  </si>
  <si>
    <t xml:space="preserve">Harold A. Reinauer / Liberty </t>
  </si>
  <si>
    <t>Liberty / Vincent D Tibbets Jr / HJ Reinauer</t>
  </si>
  <si>
    <t>Liberty / Vincent D Tibbets Jr / HJ Reinauer / Iver Prosperity</t>
  </si>
  <si>
    <t>Liberty / GM 11103</t>
  </si>
  <si>
    <t xml:space="preserve">Liberty / Freedom / Harold A. Reinauer </t>
  </si>
  <si>
    <t xml:space="preserve">Liberty / Freedom / Harold A. Reinauer / Great Eastern </t>
  </si>
  <si>
    <t>Harold A. Reinauer / Cape Lookout / DBL 102</t>
  </si>
  <si>
    <t>Cape Henry / Freedom / DBL 103 / Harold A. Reinauer</t>
  </si>
  <si>
    <t>Freedom / Cape Henry / DBL 103</t>
  </si>
  <si>
    <t>Liberty / Evening Star / B.NO. 250</t>
  </si>
  <si>
    <t xml:space="preserve">New England / Freedom / Liberty / Merit / </t>
  </si>
  <si>
    <t>Liberty / B.NO. 282 / Evening Breeze</t>
  </si>
  <si>
    <t>Freedom / Liberty / Vincent D Tibbets Jr</t>
  </si>
  <si>
    <t>Freedom / New England / Vincent D Tibbets Jr / Liberty</t>
  </si>
  <si>
    <t xml:space="preserve">Vincent D. Tibbestts / Herald Reinauer / Liberty / Great Eastern </t>
  </si>
  <si>
    <t xml:space="preserve">First Responder / Vincent D. Tibbestts / Herald Reinauer / Liberty </t>
  </si>
  <si>
    <t>Liberty / Ruth Reinauer / RTC 102</t>
  </si>
  <si>
    <t>Liberty / RTC 135 / Nicole Leigh Reinauer</t>
  </si>
  <si>
    <t>Freedom / Liberty / Harold A. Reinauer II / Great Eastern</t>
  </si>
  <si>
    <t>Freedom / Austin Reinauer / RTC 100</t>
  </si>
  <si>
    <t>Vincent D Tibbets / Harold A. Reinauer / Nor'easter / Liberty</t>
  </si>
  <si>
    <t>Freedom / Liberty / Harold A. Reinauer</t>
  </si>
  <si>
    <t>Nor'easter / Freedom / Liberty / Harold A. Reinauer</t>
  </si>
  <si>
    <t>Christian Reinauer / Liberty / RTC 145</t>
  </si>
  <si>
    <t>Merit / Dock Barge</t>
  </si>
  <si>
    <t>Gracie Reinauer / Liberty / RTC 109</t>
  </si>
  <si>
    <t>Liberty / Morton Bouchard / B. NO. 210</t>
  </si>
  <si>
    <t>Harold A. Reinauer / Freedom / Liberty / New England / Freedom</t>
  </si>
  <si>
    <t xml:space="preserve">Liberty / Harold A. Reinauer </t>
  </si>
  <si>
    <t>Harold A. Reinauer / Linda Moran / Nor'easter</t>
  </si>
  <si>
    <t>Lifts With Notifications</t>
  </si>
  <si>
    <t>Notifications without Lifts</t>
  </si>
  <si>
    <t>Lifts without Notifications</t>
  </si>
  <si>
    <t>19083 / 19082</t>
  </si>
  <si>
    <t>NO Bridge Lifts till evening</t>
  </si>
  <si>
    <t>JUST RECEIVED NOTICE</t>
  </si>
  <si>
    <t>Test Lifts</t>
  </si>
  <si>
    <t>6/10</t>
  </si>
  <si>
    <t>6/17</t>
  </si>
  <si>
    <t>6/24</t>
  </si>
  <si>
    <t xml:space="preserve">Bridge - Moran + </t>
  </si>
  <si>
    <t>Bridge - Moran</t>
  </si>
  <si>
    <t>7/1</t>
  </si>
  <si>
    <t>Unknown</t>
  </si>
  <si>
    <t>Row Labels</t>
  </si>
  <si>
    <t>Grand Total</t>
  </si>
  <si>
    <t>Liberty / Harold A. Reinauer / Vincent D Tibbets Jr</t>
  </si>
  <si>
    <t>Vincent D Tibbets / Harold A. Reinauer / Liberty / New England</t>
  </si>
  <si>
    <t>Nor'easter / Harold A. Reinauer / Liberty</t>
  </si>
  <si>
    <t>Harold A Reinauer / Liberty</t>
  </si>
  <si>
    <t>Liberty / Freedom / Harold A. Reinauer / Nor'easter</t>
  </si>
  <si>
    <t>Legacy / Crane Barge</t>
  </si>
  <si>
    <t>Liberty / Ruth M Reinauer / RTC 102</t>
  </si>
  <si>
    <t xml:space="preserve">Liberty / B. No 225 / J Bouchard </t>
  </si>
  <si>
    <t>Hudson</t>
  </si>
  <si>
    <t xml:space="preserve">Nicole Leigh Reinaue / Freedom / RTC 135 / Vincent D Tibbets </t>
  </si>
  <si>
    <t>Freedom / Vincent D Tibbets Jr</t>
  </si>
  <si>
    <t>Freedom / Nicole Leigh Reinaue / RTC 135</t>
  </si>
  <si>
    <t>Lincoln Sea / Freedom / DBL 140</t>
  </si>
  <si>
    <t>Liberty / Austin Reinauer / RTC 100</t>
  </si>
  <si>
    <t xml:space="preserve">Liberty / DBL 140 / Lincoln Sea </t>
  </si>
  <si>
    <t xml:space="preserve">Vincent D Tibbets Jr / Freedom / Iver Prosperity / Liberty / Freedom </t>
  </si>
  <si>
    <t xml:space="preserve">Houston / Linda Moran / Freedom </t>
  </si>
  <si>
    <t xml:space="preserve">Freedom / B. No. 250 / Evening Star / </t>
  </si>
  <si>
    <t xml:space="preserve">Liberty / B. NO. 250 / Evening Star </t>
  </si>
  <si>
    <t xml:space="preserve">Evening Star / Liberty / B. NO 250 </t>
  </si>
  <si>
    <t>IN / OUT</t>
  </si>
  <si>
    <t xml:space="preserve">Freedom / Harold A Reinauer / Iver Prosperity </t>
  </si>
  <si>
    <t>Liberty / Morton Bouchard / DBL 225</t>
  </si>
  <si>
    <t xml:space="preserve">Liberty / Cape Lookout / DBL 102 </t>
  </si>
  <si>
    <t>Morton Bouchard Jr / Freedom / B.NO. 225</t>
  </si>
  <si>
    <t>Hudson / Crane Barge</t>
  </si>
  <si>
    <t xml:space="preserve">Liberty / Christian Reinauer / RTC 145 </t>
  </si>
  <si>
    <t>Ruth M Reinauer / Freedom / RTC 102</t>
  </si>
  <si>
    <t>RTC 109 / Liberty / Gracie Reinauer</t>
  </si>
  <si>
    <t>Gracie Reinauer / Christian Reinauer / Liberty / RTC 145</t>
  </si>
  <si>
    <t>Gracie Reinauer</t>
  </si>
  <si>
    <t xml:space="preserve">Stephen Scott / Vincent D Tibbets Jr / New England / Freedom </t>
  </si>
  <si>
    <t xml:space="preserve">Vincent D Tibbets / Stephen Scott / Freedom </t>
  </si>
  <si>
    <t xml:space="preserve">Freedom / Stephen Scott / Harold A Reinauer II </t>
  </si>
  <si>
    <t>Stephen Scott / New England / Freedom / Harold A Reinauer II</t>
  </si>
  <si>
    <t>Crane Barge / Merit / Judy McDevitt</t>
  </si>
  <si>
    <t>Judy McDevitt</t>
  </si>
  <si>
    <t>7/8</t>
  </si>
  <si>
    <t>7/15</t>
  </si>
  <si>
    <t xml:space="preserve"> </t>
  </si>
  <si>
    <t>test</t>
  </si>
  <si>
    <t>Relation</t>
  </si>
  <si>
    <t>UNEXPEXTED DELAYED</t>
  </si>
  <si>
    <t>Freedom / Christian Reiner / RTC 145</t>
  </si>
  <si>
    <r>
      <rPr>
        <sz val="10"/>
        <rFont val="Calibri"/>
        <family val="2"/>
        <scheme val="minor"/>
      </rPr>
      <t>GracIe M Reinauer</t>
    </r>
    <r>
      <rPr>
        <sz val="10"/>
        <color theme="1"/>
        <rFont val="Calibri"/>
        <family val="2"/>
        <scheme val="minor"/>
      </rPr>
      <t xml:space="preserve">/ RTC </t>
    </r>
    <r>
      <rPr>
        <sz val="10"/>
        <color rgb="FFFF0000"/>
        <rFont val="Calibri"/>
        <family val="2"/>
        <scheme val="minor"/>
      </rPr>
      <t>109</t>
    </r>
    <r>
      <rPr>
        <sz val="10"/>
        <color theme="1"/>
        <rFont val="Calibri"/>
        <family val="2"/>
        <scheme val="minor"/>
      </rPr>
      <t xml:space="preserve"> / Liberty</t>
    </r>
    <r>
      <rPr>
        <sz val="10"/>
        <color rgb="FFFF0000"/>
        <rFont val="Calibri"/>
        <family val="2"/>
        <scheme val="minor"/>
      </rPr>
      <t xml:space="preserve"> </t>
    </r>
  </si>
  <si>
    <r>
      <t xml:space="preserve"> Liberty</t>
    </r>
    <r>
      <rPr>
        <sz val="10"/>
        <color rgb="FFFF0000"/>
        <rFont val="Calibri"/>
        <family val="2"/>
        <scheme val="minor"/>
      </rPr>
      <t xml:space="preserve"> </t>
    </r>
  </si>
  <si>
    <r>
      <t>Acadian / Harold A Reinvaer / Freedom / Liberty</t>
    </r>
    <r>
      <rPr>
        <sz val="10"/>
        <color rgb="FFFF0000"/>
        <rFont val="Calibri"/>
        <family val="2"/>
        <scheme val="minor"/>
      </rPr>
      <t xml:space="preserve"> </t>
    </r>
  </si>
  <si>
    <r>
      <rPr>
        <sz val="10"/>
        <color rgb="FFFF0000"/>
        <rFont val="Calibri"/>
        <family val="2"/>
        <scheme val="minor"/>
      </rPr>
      <t>IN</t>
    </r>
    <r>
      <rPr>
        <sz val="10"/>
        <color rgb="FF000000"/>
        <rFont val="Calibri"/>
        <family val="2"/>
        <scheme val="minor"/>
      </rPr>
      <t xml:space="preserve"> / OUT</t>
    </r>
  </si>
  <si>
    <r>
      <rPr>
        <sz val="10"/>
        <color rgb="FFFF0000"/>
        <rFont val="Calibri"/>
        <family val="2"/>
        <scheme val="minor"/>
      </rPr>
      <t>Merit</t>
    </r>
    <r>
      <rPr>
        <sz val="10"/>
        <color theme="1"/>
        <rFont val="Calibri"/>
        <family val="2"/>
        <scheme val="minor"/>
      </rPr>
      <t xml:space="preserve"> / Freedom / New England / Harold A. Reinauer II / Liberty </t>
    </r>
  </si>
  <si>
    <r>
      <rPr>
        <sz val="10"/>
        <color rgb="FFFF0000"/>
        <rFont val="Calibri"/>
        <family val="2"/>
        <scheme val="minor"/>
      </rPr>
      <t>Freedom / Harold A. Reinauer</t>
    </r>
    <r>
      <rPr>
        <sz val="10"/>
        <color theme="1"/>
        <rFont val="Calibri"/>
        <family val="2"/>
        <scheme val="minor"/>
      </rPr>
      <t xml:space="preserve"> / Liberty / Evening Sea</t>
    </r>
  </si>
  <si>
    <t>Traffic moving again no notice</t>
  </si>
  <si>
    <t>Week</t>
  </si>
  <si>
    <t>Moran Notification w/ Lift</t>
  </si>
  <si>
    <t>Incomplete Data</t>
  </si>
  <si>
    <t>Lift W/o Advanced Notification</t>
  </si>
  <si>
    <t>Late Moran</t>
  </si>
  <si>
    <t>Advanced Notification W/o Lift</t>
  </si>
  <si>
    <t>Advanced tweet w/ Lift</t>
  </si>
  <si>
    <t>Accuracy</t>
  </si>
  <si>
    <t>Count of Accuracy</t>
  </si>
  <si>
    <t>1 TUG / WORK BARGE</t>
  </si>
  <si>
    <t/>
  </si>
  <si>
    <t>WORK BARGE/BOAT</t>
  </si>
  <si>
    <t>7/22</t>
  </si>
  <si>
    <t>7/29</t>
  </si>
  <si>
    <t>Dean Reinauer / Vincent Tibbetts</t>
  </si>
  <si>
    <t>Stephan-Scott / B.NO.225 / Morton S. Bouchard / Dean Reinauer</t>
  </si>
  <si>
    <t>Out</t>
  </si>
  <si>
    <t>Stephan-Scott</t>
  </si>
  <si>
    <t>Liberty / Houston / Linda Moran</t>
  </si>
  <si>
    <t>Merit / Small B</t>
  </si>
  <si>
    <t>RTC 145 / Liberty / Christian Reinauer</t>
  </si>
  <si>
    <t>Vincent D. Tibbetts Jr</t>
  </si>
  <si>
    <t>Vincent D. Tibbetts Jr / DBL 102 / Cape Lookout</t>
  </si>
  <si>
    <t>Liberty / RTC 84 / Timothy Reinauer</t>
  </si>
  <si>
    <t>Freedom / RTC 84</t>
  </si>
  <si>
    <t>Nor'easter / Liberty / Freedom</t>
  </si>
  <si>
    <t>B. NO 250 / Freedom / Evening Star</t>
  </si>
  <si>
    <t>Freedom / RTC 109 / Gracie Reinauer</t>
  </si>
  <si>
    <t>Stephen Scott / Harold Reinauer / Liberty</t>
  </si>
  <si>
    <t xml:space="preserve">Stephen Scott / Harold Reinauer </t>
  </si>
  <si>
    <t>Liberty / Vincent D Tibbetts / Freedom</t>
  </si>
  <si>
    <t>Vincent D Tibbetts / Liberty / Freedom / Nor'Easter</t>
  </si>
  <si>
    <t>Stephen Scott / Freedom / Vincent D. Tibbetts, Jr</t>
  </si>
  <si>
    <t>Liberty / Harold A. Reinauer / Stephen Scott</t>
  </si>
  <si>
    <t>Stephen Scott / New England / Harold A. Reinauer / Liberty</t>
  </si>
  <si>
    <t>Merit / Sectional barge</t>
  </si>
  <si>
    <t>Christian Reinauer / Freedom / RTC 145</t>
  </si>
  <si>
    <t>Morton Couchard / Liberty / B NO. 225</t>
  </si>
  <si>
    <t>MLDson</t>
  </si>
  <si>
    <r>
      <rPr>
        <sz val="11"/>
        <color rgb="FFFF0000"/>
        <rFont val="Calibri"/>
        <family val="2"/>
        <scheme val="minor"/>
      </rPr>
      <t>IN</t>
    </r>
    <r>
      <rPr>
        <sz val="11"/>
        <color theme="1"/>
        <rFont val="Calibri"/>
        <family val="2"/>
        <scheme val="minor"/>
      </rPr>
      <t xml:space="preserve"> / OUT</t>
    </r>
  </si>
  <si>
    <r>
      <rPr>
        <sz val="11"/>
        <color rgb="FFFF0000"/>
        <rFont val="Calibri"/>
        <family val="2"/>
        <scheme val="minor"/>
      </rPr>
      <t>Merit</t>
    </r>
    <r>
      <rPr>
        <sz val="11"/>
        <color theme="1"/>
        <rFont val="Calibri"/>
        <family val="2"/>
        <scheme val="minor"/>
      </rPr>
      <t xml:space="preserve"> / Dock barge / Freedom</t>
    </r>
  </si>
  <si>
    <t>RTC 145 / Christian Reinauer / Freedom</t>
  </si>
  <si>
    <t>Liberty / Morton Bouchar / B. No 225</t>
  </si>
  <si>
    <t>East Coast / Harold A Reinauer / Liberty</t>
  </si>
  <si>
    <t>Vincent D Tibbetts / Linda Moran / Houston / Liberty</t>
  </si>
  <si>
    <t>Houston / Vincent D Tibbetts / Linda Moran</t>
  </si>
  <si>
    <t>Grizziy</t>
  </si>
  <si>
    <t>Grizziy / Crane Barge</t>
  </si>
  <si>
    <t>Grizziy / Work B 1501</t>
  </si>
  <si>
    <t>Harold A Reinauer / Vincent D Tibbetts</t>
  </si>
  <si>
    <t>Freedom / Harold A Reinauer / Vincent D Tibbetts / East Coast</t>
  </si>
  <si>
    <t xml:space="preserve">Stephen Scott / New England /  Freedom / Liberty </t>
  </si>
  <si>
    <t>Liberty / Stephen Scott / Freedom</t>
  </si>
  <si>
    <t>Freedom / Harold A Reinuaer / Liberty</t>
  </si>
  <si>
    <t>Freedom / Harold A Reinauer / Liberty / New England</t>
  </si>
  <si>
    <t>Liberty / Sea Eagle / TMI - 17</t>
  </si>
  <si>
    <t>Liberty / Jane A Bouchard / B NO 210</t>
  </si>
  <si>
    <t>Jane A Bouchard</t>
  </si>
  <si>
    <t>Too Late</t>
  </si>
  <si>
    <t>1 - within 20 min    0-later than 20 min</t>
  </si>
  <si>
    <t>Sum of Accuracy2</t>
  </si>
  <si>
    <t>Week New'</t>
  </si>
  <si>
    <r>
      <t xml:space="preserve">Chelsea Street Bridge Advance Notification Program
</t>
    </r>
    <r>
      <rPr>
        <b/>
        <sz val="14"/>
        <color theme="0"/>
        <rFont val="Arial"/>
        <family val="2"/>
      </rPr>
      <t>Weekly Changes in Reliability and Accuracy</t>
    </r>
  </si>
  <si>
    <t>hour</t>
  </si>
  <si>
    <t>hour cat</t>
  </si>
  <si>
    <t>1-3a</t>
  </si>
  <si>
    <t>3-5a</t>
  </si>
  <si>
    <t>5-7a</t>
  </si>
  <si>
    <t>7-9a</t>
  </si>
  <si>
    <t>9-11a</t>
  </si>
  <si>
    <t>11-1p</t>
  </si>
  <si>
    <t>1-3p</t>
  </si>
  <si>
    <t>3-5p</t>
  </si>
  <si>
    <t>5-7p</t>
  </si>
  <si>
    <t>7-9p</t>
  </si>
  <si>
    <t>9-11p</t>
  </si>
  <si>
    <t>11-1a</t>
  </si>
  <si>
    <t>tug</t>
  </si>
  <si>
    <t>barge</t>
  </si>
  <si>
    <t>tanker</t>
  </si>
  <si>
    <t>30 min +</t>
  </si>
  <si>
    <t>Weekly Summary</t>
  </si>
  <si>
    <t>Large fog delay, Merit and Crane barge</t>
  </si>
  <si>
    <t>cancelled lifts</t>
  </si>
  <si>
    <t>delayed lifts</t>
  </si>
  <si>
    <t>Crane barge</t>
  </si>
  <si>
    <t>Merit / Dock barge</t>
  </si>
  <si>
    <t>Crane barge / Nicole leigh Reinaue</t>
  </si>
  <si>
    <t>McArdle bridge issues, build up of late ships</t>
  </si>
  <si>
    <t>untrackable vessles</t>
  </si>
  <si>
    <t>19117 / 19118</t>
  </si>
  <si>
    <t>2 TUGS / 2 BARGES</t>
  </si>
  <si>
    <t>20-30 min</t>
  </si>
  <si>
    <t>10-20 min</t>
  </si>
  <si>
    <t>8/5</t>
  </si>
  <si>
    <t>Merit / Crane barge / work barge</t>
  </si>
  <si>
    <t>Kristy Ann</t>
  </si>
  <si>
    <t>2 WORK BARGE/BOAT</t>
  </si>
  <si>
    <t>19135 / 19137</t>
  </si>
  <si>
    <t>3 TUGS / TANKER</t>
  </si>
  <si>
    <t xml:space="preserve">3 TUGs / TANKER </t>
  </si>
  <si>
    <t>2 TUGS / 2 BARGE</t>
  </si>
  <si>
    <t>19151 / 19152</t>
  </si>
  <si>
    <t>Kodiak</t>
  </si>
  <si>
    <t>19156 / 19157</t>
  </si>
  <si>
    <t xml:space="preserve">2 TUG / 2 BARGE </t>
  </si>
  <si>
    <t>1TUG</t>
  </si>
  <si>
    <t>Liberty/Zachary Reinauer</t>
  </si>
  <si>
    <t>Liberty/Harold Reinauer</t>
  </si>
  <si>
    <t>Stephen Scott/Liberty</t>
  </si>
  <si>
    <t>Stephen Scott/Freedom/Liberty/Great Eastern</t>
  </si>
  <si>
    <t>Jane A Bouchard/Liberty/B NO 210</t>
  </si>
  <si>
    <t>Dean Reinauer/Liberty/RTC 106</t>
  </si>
  <si>
    <t>Freedom/Liberty/Stephen Scott</t>
  </si>
  <si>
    <t>Liberty/Freedom/Stephen Scott/Great Eastern/Dean Reinhauer</t>
  </si>
  <si>
    <t>Freedom/Cape Lookout/DBL 102</t>
  </si>
  <si>
    <t>Boston Fire</t>
  </si>
  <si>
    <t>Freedom/RTC 165/Burt Kuwofer</t>
  </si>
  <si>
    <t>Liberty/Dean Reinauer/RTC 165</t>
  </si>
  <si>
    <t>Cape Henry/DBL 103/Liberty</t>
  </si>
  <si>
    <t>DBL 103/Liberty/Cape Henry</t>
  </si>
  <si>
    <t>Merit/Crane Barge</t>
  </si>
  <si>
    <t>Liberty/Evening Star/B NO 250</t>
  </si>
  <si>
    <t>Freedom/Christian Reinauer/RTC 145</t>
  </si>
  <si>
    <t>Evening Star/Freedom/B NO 250</t>
  </si>
  <si>
    <t>Harold A. Reinauer II/RTC 145/Christian Reinauer</t>
  </si>
  <si>
    <t>Liberty/DBL 140/Lincoln SEA</t>
  </si>
  <si>
    <t>Harold A. Reinauer II/Nor'Easter/Freedom/Vincent D. Tibbetts Jr./First Responder</t>
  </si>
  <si>
    <t>Meit/Harold Reinauer/Vincent D. Tibbetts Jr./Freedom</t>
  </si>
  <si>
    <t>Meit/Crane B</t>
  </si>
  <si>
    <t>Vincent D. Tibbetts Jr./Freedom/Harold Reinauer/IVAN Prosperity</t>
  </si>
  <si>
    <t>Linda Moran/Harold Reinauer/Houston/Vincent D. Tibbetts Jr./Freedom</t>
  </si>
  <si>
    <t>Harold Reinauer/Linda Moran/Houston</t>
  </si>
  <si>
    <t>Liberty/Freedom/Harold A. Reinauer II</t>
  </si>
  <si>
    <t>Liberty/Freedom/Harold A. Reinauer II/Nor Easter</t>
  </si>
  <si>
    <t>Freedom/Kristy Ann/RTC 80</t>
  </si>
  <si>
    <t>Liberty/Kristy Ann/RTC 80/Grizzly/Dumpster Barge</t>
  </si>
  <si>
    <t>Grizzly/Dumpster Barge</t>
  </si>
  <si>
    <t>Cape Lookout/Freedom/DBL 102</t>
  </si>
  <si>
    <t>Liberty/Vincent D. Tibbetts Jr./IVER Prosperity/Freedom</t>
  </si>
  <si>
    <t>Liberty/Freedom/Vincent D. Tibbets Jr.</t>
  </si>
  <si>
    <t>Liberty/Harold A Reinauer II</t>
  </si>
  <si>
    <t>Liberty/Christian Reinauer/RTC 145</t>
  </si>
  <si>
    <t>Grizzly/Dumpster Barge/Merit</t>
  </si>
  <si>
    <t>Vincent D. Tibbetts Jr./Harold A Reinauer II/Freedom</t>
  </si>
  <si>
    <t>Freedom/Vincent D. Tibbetts Jr./Harold A. Reinauer/Iver prosperity</t>
  </si>
  <si>
    <t>Vincent D. Tibbetts Jr./Cape Henry/DBL 103</t>
  </si>
  <si>
    <t>Kristy Ann/Liberty/RTC 80</t>
  </si>
  <si>
    <t>Harold A Reinauer Jr/Liberty</t>
  </si>
  <si>
    <t>Freedom/B Franklin Reinauer/RTC 82</t>
  </si>
  <si>
    <t>Liberty/Vincent D. Tibbetts Jr./Freedom/Iver prosperity</t>
  </si>
  <si>
    <t>B Franklin Reinauer/Liberty/RTC 82</t>
  </si>
  <si>
    <t>Dylan Cooper/Freedom/RTC 108/Liberty/Gracie M Reinauer/RTC 109</t>
  </si>
  <si>
    <t>Liberty/Linda Moran/Houston</t>
  </si>
  <si>
    <t>Vincent D. Tibbetts Jr./Stephen Scott/Freedom/Great Eastern</t>
  </si>
  <si>
    <t>Freedom/Vincent D. Tibbetts Jr.</t>
  </si>
  <si>
    <t>Freedom/Liberty/Vincent D. Tibbetts Jr.</t>
  </si>
  <si>
    <t>Freedom/Liberty/Vincent D. Tibbetts Jr./Great Eastern</t>
  </si>
  <si>
    <t>Grizzly/Work Barge</t>
  </si>
  <si>
    <t>Reinauer/Freedom/RTC 106</t>
  </si>
  <si>
    <t>Liberty/DBL 102</t>
  </si>
  <si>
    <t>Liberty/RTC 106/Dean Reinauer</t>
  </si>
  <si>
    <t>Freedom/DBL 102/Cape Lookout</t>
  </si>
  <si>
    <t>Liberty/Harold A. Reinauer II/Iver Prosperity/Freedom</t>
  </si>
  <si>
    <t>Liberty/Freedom/Dylan Cooper</t>
  </si>
  <si>
    <t>Dylan Cooper</t>
  </si>
  <si>
    <t>Liberty/Mount St. Elias/DBL 82</t>
  </si>
  <si>
    <t>Liberty/Gracie Reinauer/RTC 109</t>
  </si>
  <si>
    <t>1501/Grizzly</t>
  </si>
  <si>
    <t>Sea Eagle/Triton/Reinauer/Freedom</t>
  </si>
  <si>
    <t>Liberty/Morgan</t>
  </si>
  <si>
    <t>Morgan/Crane Barge</t>
  </si>
  <si>
    <t>Iver Prosperity/Stephen Scott/Liberty/Freedom</t>
  </si>
  <si>
    <t>Stephen Scott/Freedom/Liberty</t>
  </si>
  <si>
    <t>Harold A Reinauer/Linda Moran/Houston</t>
  </si>
  <si>
    <t>Christian Reinauer/Harold A. Reinauer II/RTC 145</t>
  </si>
  <si>
    <t>Freedom/Liberty/Harold A. Reinauer II</t>
  </si>
  <si>
    <t>Liberty/Iver Prosperity/Freedom/Harold A reinauer Jr</t>
  </si>
  <si>
    <t>Liberty/Great Eastern/Freedom/Harold A reinauer Jr</t>
  </si>
  <si>
    <t>Liberty/Freedom/Harold A reinauer Jr</t>
  </si>
  <si>
    <t>Cape Lookout/Harold A Reinauer Jr./DBL 102</t>
  </si>
  <si>
    <t>Harold A Reinaur II</t>
  </si>
  <si>
    <t>Freedom/Liberty/Harold A. Reinauer II/Great Eastern</t>
  </si>
  <si>
    <t>Zachery Reinauer/Freedom/RTC 42</t>
  </si>
  <si>
    <t>Zachery Reinauer/Liberty/RTC 42</t>
  </si>
  <si>
    <t>Lincoln Sea/Freedom/DBL 140</t>
  </si>
  <si>
    <t>Coast Guard 49417</t>
  </si>
  <si>
    <t>Vincent D. Tibbetts/Harold A Reinauer II/ Nor Easter/Liberty</t>
  </si>
  <si>
    <t>Vincent D. Tibbetts/Harold A Reinauer II/Liberty</t>
  </si>
  <si>
    <t>Harold A Reinauer II/DBL 82/Mt. St. Elias</t>
  </si>
  <si>
    <t>Liberty/RTC 145/Christian Reinauer II</t>
  </si>
  <si>
    <t>Harold A. Reinauer II/DBL 82/Mt. St. Elias</t>
  </si>
  <si>
    <t>Liberty/Harold A. Reinauer II/Great Eastern/Freedom</t>
  </si>
  <si>
    <t>Liberty/Harold A. Reinauer II/Nor Easter/Freedom</t>
  </si>
  <si>
    <t>DBL 103/Cape Henry/Liberty</t>
  </si>
  <si>
    <t>8/12</t>
  </si>
  <si>
    <t>8/19</t>
  </si>
  <si>
    <t>8/26</t>
  </si>
  <si>
    <t>9/3</t>
  </si>
  <si>
    <t>9/10</t>
  </si>
  <si>
    <t>9/17</t>
  </si>
  <si>
    <t>Liberty/Stephen Scott/Harold A. Reinauer II</t>
  </si>
  <si>
    <t>Liberty/Stephen Scott/Harold A. Reinauer II/Ivan Prosperity</t>
  </si>
  <si>
    <t>Liberty/Stephen Scott/Harold A. Reinauer II/Kristy Ann/RTC 80/RTC 100</t>
  </si>
  <si>
    <t>Liberty/Stephen Scott/Harold A. Reinauer II/Kristy Ann/RTC 100</t>
  </si>
  <si>
    <t>Inaccurate</t>
  </si>
  <si>
    <t>Calculates and displays breakdowns for the Inaccurate lifts</t>
  </si>
  <si>
    <t>Freedom/Liberty</t>
  </si>
  <si>
    <t>Vincent D. Tibbets/Liberty/Freedom/Great Eastern</t>
  </si>
  <si>
    <t>Vincent D. Tibbets/Freedom/Iver Prosperity</t>
  </si>
  <si>
    <t>Vincent D. Tibbets/Freedom</t>
  </si>
  <si>
    <t>Iver Prosperity/Vincent D. Tibbetts Jr./Liberty/Freedom</t>
  </si>
  <si>
    <t>East Coast / Harold A Reinauer / Freedom / Vincent D. Tibbetts Jr.</t>
  </si>
  <si>
    <t>Harold A. Reinauer / Vincent D. Tibbetts / Freedom</t>
  </si>
  <si>
    <t>Christian Reinauer / Justice / RTC 145</t>
  </si>
  <si>
    <t>Justice</t>
  </si>
  <si>
    <t>Linda Moran / Justice / Houston</t>
  </si>
  <si>
    <t>Liberty/Freedom</t>
  </si>
  <si>
    <t>Justice/Haggerty Girls/RTC 101/Liberty</t>
  </si>
  <si>
    <t>Haggerty Girls/Liberty/RTC 101</t>
  </si>
  <si>
    <t>Freedom/Justice/Liberty</t>
  </si>
  <si>
    <t>Freedom/Justice/Liberty/East Coast</t>
  </si>
  <si>
    <t>2 TUG / BARGE</t>
  </si>
  <si>
    <t>Justice/Christian Reinauer/RTC 145</t>
  </si>
  <si>
    <t>Justice/Dean Reinauer/RTC 106/Merit/Crane Barge</t>
  </si>
  <si>
    <t>Dean reinauer</t>
  </si>
  <si>
    <t>Dean Reinauer/Justice/RTC 106</t>
  </si>
  <si>
    <t>Harold A. Reinauer II/Liberty/Freedom/New England</t>
  </si>
  <si>
    <t>Harold A. Reinauer/Freedom</t>
  </si>
  <si>
    <t>BOAT</t>
  </si>
  <si>
    <t>Merit/Work barge</t>
  </si>
  <si>
    <t>Liberty/RTC 100/Austin Reinauer</t>
  </si>
  <si>
    <t>Harold A. Reinauer II/Justice</t>
  </si>
  <si>
    <t>Liberty/Justice/Harold A. Reinauer II/New England</t>
  </si>
  <si>
    <t>Christian Reinauer/Freedom/RTC 145</t>
  </si>
  <si>
    <t>Denali/Justice/DBL 104</t>
  </si>
  <si>
    <t>Justice/Denali/DBL 104</t>
  </si>
  <si>
    <t>Harold A. Reinauer II/Freedom/Liberty/Acadian</t>
  </si>
  <si>
    <t>Liberty/Freedom/Justice</t>
  </si>
  <si>
    <t>Liberty/Freedom/Justice/Acadian</t>
  </si>
  <si>
    <t>Justice/Houston/Linda Moran</t>
  </si>
  <si>
    <t>Denali/Vincent D. Tibbetts Jr./ DBL 104</t>
  </si>
  <si>
    <t>Vincent D. Tibbetts Jr.</t>
  </si>
  <si>
    <t>Liberty/TMI-17/Sea Eagle</t>
  </si>
  <si>
    <t>B. Franklin Reinauer/Liberty/RTC 82</t>
  </si>
  <si>
    <t>Christian Reinauer/Liberty/RTC 145</t>
  </si>
  <si>
    <t>Denali/Liberty/DBL 104</t>
  </si>
  <si>
    <t>Harold A. Reinauer II/Vincent D. Tibbetts Jr./Liberty/ New England/Christian Reinauer</t>
  </si>
  <si>
    <t>Vincent D Tibbetts Jr./Harold A. Reinauer II/Liberty/TMI-17/Sea Eagle</t>
  </si>
  <si>
    <t>Harold A Reinauer/Liberty/Vincent D. Tibbetts Jr./Acadian</t>
  </si>
  <si>
    <t>Liberty/Cape Henry/DBL 103</t>
  </si>
  <si>
    <t>Harold Reinauer</t>
  </si>
  <si>
    <t>Harold A. Reinauer II/Christian Reinauer/RTC 145</t>
  </si>
  <si>
    <t>Liberty/Stephen Scott</t>
  </si>
  <si>
    <t>Freedom/Stephen Scott/Liberty/Acadian</t>
  </si>
  <si>
    <t>Liberty/Freedom/Justice/New England</t>
  </si>
  <si>
    <t>Merit/Work Barge</t>
  </si>
  <si>
    <t>Merit/Deck Barge</t>
  </si>
  <si>
    <t>Sea Eagle/Freedom/TMI-17</t>
  </si>
  <si>
    <t>Houston/Justice/Linda Moran</t>
  </si>
  <si>
    <t>Liberty/Justice/Great Eastern</t>
  </si>
  <si>
    <t>Liberty/Justice/Merit</t>
  </si>
  <si>
    <t>Liberty/Harold A Reinauer II/Freedom</t>
  </si>
  <si>
    <t>Liberty/Harold A Reinauer II/Freedom/Great Eastern</t>
  </si>
  <si>
    <t>Nor' Easter/Liberty/Freedom</t>
  </si>
  <si>
    <t>Justice/Liberty/Freedom</t>
  </si>
  <si>
    <t>Justice/Liberty/Freedom/Nor' Easter</t>
  </si>
  <si>
    <t>Freedom/Josephine/RTC 83</t>
  </si>
  <si>
    <t>Josephine</t>
  </si>
  <si>
    <t>Liberty/Austin Reinauer/RTC 100</t>
  </si>
  <si>
    <t>Harold A. Reinauer II/Josephine/RTC 83</t>
  </si>
  <si>
    <t>Vincent D. Tibbetts Jr/Liberty/New England/Freedom</t>
  </si>
  <si>
    <t>Freedom/Vincent D. Tibbetts/Liberty</t>
  </si>
  <si>
    <t>Justice/Freedom/Liberty</t>
  </si>
  <si>
    <t>Justice/Freedom/Liberty/New England</t>
  </si>
  <si>
    <t>Haggerty Girls/RTC 107/Freedom</t>
  </si>
  <si>
    <t>Haggerty Girls/Justice/RTC 107</t>
  </si>
  <si>
    <t>9/2</t>
  </si>
  <si>
    <t>9/9</t>
  </si>
  <si>
    <t>9/16</t>
  </si>
  <si>
    <t>9/23</t>
  </si>
  <si>
    <t>9/30</t>
  </si>
  <si>
    <t>Weekly 20 Minute Accuracy</t>
  </si>
  <si>
    <t>Tracking accuracy by week, with accurate meaning within 20 minutes.</t>
  </si>
  <si>
    <t>Lifts Without Notifications</t>
  </si>
  <si>
    <t>WORK BARGE / BOAT</t>
  </si>
  <si>
    <t>Merit/Crane barge</t>
  </si>
  <si>
    <t>Merit/Sm. B.</t>
  </si>
  <si>
    <t>Harold A. Reinauer/Freedom/Justice/New England</t>
  </si>
  <si>
    <t>Freedom/Justice/Harold A. Reinauer</t>
  </si>
  <si>
    <t>Liberty/Justice/Freedom/Iver Prosperity</t>
  </si>
  <si>
    <t>Liberty/Justice/Freedom/New England</t>
  </si>
  <si>
    <t>Philadelphia/Double Skin 60!</t>
  </si>
  <si>
    <t>Justice/Liberty/Freedom/Iver Prosperity</t>
  </si>
  <si>
    <t>Cape Henry/Harold A. Reinauer/ DBL 103</t>
  </si>
  <si>
    <t>Liberty/RTC 107/Haggerty Girls</t>
  </si>
  <si>
    <t>Haggerty Girls/Liberty</t>
  </si>
  <si>
    <t>Freedom/Haggerty Girls/RTC 107</t>
  </si>
  <si>
    <t>Liberty/Denali/DBL 104</t>
  </si>
  <si>
    <t>Justice/DBL 104/Denali</t>
  </si>
  <si>
    <t>Liberty/Freedom/Vincent D. Tibbets Jr./AMI</t>
  </si>
  <si>
    <t>Liberty/Justice/Freedom/Nor Easter</t>
  </si>
  <si>
    <t>Liberty/Freedom/Harold A. Reinauer</t>
  </si>
  <si>
    <t>Liberty/AMI/Freedom/Harold A. Reinauer</t>
  </si>
  <si>
    <t>Harold A. Reinauer/Liberty/Freedom</t>
  </si>
  <si>
    <t>Harold A. Reinauer/Liberty/Freedom/Nor Easter</t>
  </si>
  <si>
    <t>Justice/RTC 145/Christian Reinauer</t>
  </si>
  <si>
    <t>Liberty/Cape Lookout/DBL 102</t>
  </si>
  <si>
    <t>Freedom/RTC 145/Christian Reinauer</t>
  </si>
  <si>
    <t>Freedom/Double Skin 60!/Wye River</t>
  </si>
  <si>
    <t>Liberty/Wye River/Double Skin 60!</t>
  </si>
  <si>
    <t>Freedom/Dean Reinauer/RTC 106/Merit</t>
  </si>
  <si>
    <t>New England/Stephen Scott/Vincent D. Tibbetts/Justice</t>
  </si>
  <si>
    <t>Justice/Stephen Scott</t>
  </si>
  <si>
    <t>Justice/Liberty/Freedom/New England</t>
  </si>
  <si>
    <t>Justice/Harold A Reinauer/Liberty/Great Eastern</t>
  </si>
  <si>
    <t>Justice/Liberty</t>
  </si>
  <si>
    <t>Freedom/Denali/DBL 104</t>
  </si>
  <si>
    <t>Stephen Scott/Liberty/Nor Easter/Freedom</t>
  </si>
  <si>
    <t>Liberty/Stephen Scott/Freedom/Lincoln Sea/DBL 140</t>
  </si>
  <si>
    <t>Freedom/Cape Henry/Justice/DBL 103</t>
  </si>
  <si>
    <t>Cape Henry/Justice/DBL 103</t>
  </si>
  <si>
    <t>Harold A Reinauer/Kirby DBL 140</t>
  </si>
  <si>
    <t>Liberty/Harold Reinauer/Freedom</t>
  </si>
  <si>
    <t>Liberty/Harold Reinauer/Freedom/Nor Easter</t>
  </si>
  <si>
    <t>Moron Reinauer/Liberty/RTC 103/Merit</t>
  </si>
  <si>
    <t>Harold A Reinauer/Freedom/Liberty/Iver Prosperity</t>
  </si>
  <si>
    <t>Harold A Reinauer/Freedom</t>
  </si>
  <si>
    <t>2 TUGS / TANKER</t>
  </si>
  <si>
    <t>Freedom/Harold Reinauer/Prosperity</t>
  </si>
  <si>
    <t>Morgan Reinauer/Freedom/RTC 103</t>
  </si>
  <si>
    <t>Harold Reinauer/Austin Reinauer/RTC 100</t>
  </si>
  <si>
    <t>RTC 145/Freedom/Christian Reinauer</t>
  </si>
  <si>
    <t>Freedom/Sea Eagle/TMI-17</t>
  </si>
  <si>
    <t>Reinauer II</t>
  </si>
  <si>
    <t>DBL 104/Harold Reinauer/Denali</t>
  </si>
  <si>
    <t>Liberty/Freedom/Nor Easter/Harold A Reinauer</t>
  </si>
  <si>
    <t>Freedom/Harold Reinauer/Liberty</t>
  </si>
  <si>
    <t>Liberty/TMI17/Sea Eagle</t>
  </si>
  <si>
    <t>Water Taxi</t>
  </si>
  <si>
    <t>Freedom/Liberty/Harold A Reinauer</t>
  </si>
  <si>
    <t>Freedom/Liberty/Harold A Reinauer/Nor Easter</t>
  </si>
  <si>
    <t>Tyler/CB-140</t>
  </si>
  <si>
    <t>Liberty/Eva Leigh Cutler/Kristen Poling</t>
  </si>
  <si>
    <t>Kristin Poling</t>
  </si>
  <si>
    <t>CB-140/Tyler</t>
  </si>
  <si>
    <t>Keith Burlays/Liberty/Vincent Tibbetts</t>
  </si>
  <si>
    <t>Kristin Polling/Eva Leigh Carter</t>
  </si>
  <si>
    <t>Vincent D Tibbetts/Denali/DBL 104</t>
  </si>
  <si>
    <t>Harold A Reinauer/Stephen Scott/Great Eastern/Liberty</t>
  </si>
  <si>
    <t>Vincent Tibbett/Lincoln Sea/DBL 140/Harold A Reinauer</t>
  </si>
  <si>
    <t>Police Boat</t>
  </si>
  <si>
    <t>Vincent Tibbetts/Police Boat</t>
  </si>
  <si>
    <t>10/7</t>
  </si>
  <si>
    <t>10/14</t>
  </si>
  <si>
    <t>10/21</t>
  </si>
  <si>
    <t>10/28</t>
  </si>
  <si>
    <t>RTC 145/Justice/Christian Reinauer</t>
  </si>
  <si>
    <t>Cape Lookout/Liberty/DBL 102</t>
  </si>
  <si>
    <t>Liberty/Lincoln Sea/DBL 140</t>
  </si>
  <si>
    <t>Liberty/Freedom/Harold A. Reinauer II/Great Eastern</t>
  </si>
  <si>
    <t>Nor' Easter/Liberty/Harold A. Reinauer II</t>
  </si>
  <si>
    <t>Liberty/Harold A. Reinauer II</t>
  </si>
  <si>
    <t>Cape Henry/Liberty/DBL 103</t>
  </si>
  <si>
    <t>Christian Reinauer/Liberty/RTC 145/Freedom/Harold A. Reinauer II</t>
  </si>
  <si>
    <t>Liberty/Nor Easter/Freedom/Harold A Reinauer II</t>
  </si>
  <si>
    <t>Harold A. Reinauer II/RTC 107/Haggerty Girls</t>
  </si>
  <si>
    <t>Liberty/Haggerty Girls/RTC 107</t>
  </si>
  <si>
    <t>Sea Eagle/Liberty/TMI-17</t>
  </si>
  <si>
    <t>Harold A. Reinauer II/Sea Eagle/TMI-17</t>
  </si>
  <si>
    <t>Vincent D. Tibbetts Jr./Harold A. Reinauer II/Freedom/Acadian</t>
  </si>
  <si>
    <t>Harold A. Reinauer II/Sea Eagle/TMI-17/Vincent D. Tibbetts Jr./Freedom</t>
  </si>
  <si>
    <t>Liberty/Harold A. Reinauer II/Freedom</t>
  </si>
  <si>
    <t>Merit/Freedom/Liberty/Harold A. Reinauer II/Acadia</t>
  </si>
  <si>
    <t>Harold A. Reinauer II/Austin Reinauer/RTC 100</t>
  </si>
  <si>
    <t>Freedom/Great Eastern/Vincent D. Tibbetts Jr./Liberty</t>
  </si>
  <si>
    <t>Liberty/Vincent D. Tibbetts Jr.</t>
  </si>
  <si>
    <t>Liberty/DBL 103/Cape Henry</t>
  </si>
  <si>
    <t>RTC 107/Haggerty Girls/Harold A. Reinauer II</t>
  </si>
  <si>
    <t>Vincent D. tibbetts/Freedom/Liberty/New England</t>
  </si>
  <si>
    <t>Vincent D. tibbetts Jr./Liberty</t>
  </si>
  <si>
    <t>lift did not occur, mechanical issues</t>
  </si>
  <si>
    <t>19257 / 19256</t>
  </si>
  <si>
    <t>RTC 103</t>
  </si>
  <si>
    <t>Freedom/Liberty/Vincent D. Tibbetts</t>
  </si>
  <si>
    <t>Freedom/Liberty/Vincent D. Tibbetts/New England</t>
  </si>
  <si>
    <t>Justice/Cape Lookout/DBL 103</t>
  </si>
  <si>
    <t>Liberty/DBL 104/Denali</t>
  </si>
  <si>
    <t>679?</t>
  </si>
  <si>
    <t>no email, twitter only</t>
  </si>
  <si>
    <t>680?</t>
  </si>
  <si>
    <t>Liberty/Justice/Freedom/Cape Henry/DBL 103</t>
  </si>
  <si>
    <t>Freedom/Cape Henry/DBL 103</t>
  </si>
  <si>
    <t>Liberty/Justice</t>
  </si>
  <si>
    <t>Justice/Dean Reinauer/RTC 106</t>
  </si>
  <si>
    <t>Justice/Dean Reinauer</t>
  </si>
  <si>
    <t>Justice/Freedom/New England/Liberty/Pilot barge</t>
  </si>
  <si>
    <t>Liberty/Freedom/Justice/First Responder</t>
  </si>
  <si>
    <t>Illin Sea</t>
  </si>
  <si>
    <t>Freedom/Liberty/Justice/iver Prosperity</t>
  </si>
  <si>
    <t>Vincent Tibbetts Jr/Harold A. Reinauer II</t>
  </si>
  <si>
    <t>Freedom/Vincent D. Tibbetts Jr./Harold A. Reinauer/New England</t>
  </si>
  <si>
    <t>Jason Reinauer/Christian Reianuer/RTC 145</t>
  </si>
  <si>
    <t>Jason reinauer</t>
  </si>
  <si>
    <t>Jason Reinauer/Freedom/Team Osprey</t>
  </si>
  <si>
    <t>Jason Reinauer/Freedom</t>
  </si>
  <si>
    <t>Jason Reinauer/Acadian/Harold A. Reinauer/Vincent D. tibbetts Jr</t>
  </si>
  <si>
    <t>Jason Reinauer/Vincent D. Tibbetts Jr./Harold Reinauer</t>
  </si>
  <si>
    <t>Vincent Tibbetts/Liberty/Freedom</t>
  </si>
  <si>
    <t>Vincent Tibbetts/Liberty/Freedom/Team osprey</t>
  </si>
  <si>
    <t>Liberty/Vincent D. Tibbetts/Freedom/Acadian</t>
  </si>
  <si>
    <t>Vincent D. Tibbetts Jr./Freedom/Haggerty Girls/Cape Henry/DBL 103</t>
  </si>
  <si>
    <t>Denali/DBL 104</t>
  </si>
  <si>
    <t>Liberty/RTC 83/Josephine</t>
  </si>
  <si>
    <t>Dylan Cooper/Vincent D. Tibbetts Jr./RTC 108</t>
  </si>
  <si>
    <t>Freedom/Liberty/Great Eastern</t>
  </si>
  <si>
    <t>Liberty/Dylan Cooper/RTC 108</t>
  </si>
  <si>
    <t>11/4</t>
  </si>
  <si>
    <t>11/11</t>
  </si>
  <si>
    <t>11/18</t>
  </si>
  <si>
    <t>Freedom/RTC 145/Morton</t>
  </si>
  <si>
    <t>Harold A. Reinauer II/Genesis Victory/GM 6506</t>
  </si>
  <si>
    <t>Freedom/Dylan Cooper/RTC 108</t>
  </si>
  <si>
    <t>Harold A. Reinauer II/B. No. 220 Bouchard/Freedom</t>
  </si>
  <si>
    <t>Freedom/Bouchard/Liberty</t>
  </si>
  <si>
    <t>Freedom/Zachary Reinauer</t>
  </si>
  <si>
    <t>Freedom/Zachary Reinauer/Iver Prosperity/Liberty</t>
  </si>
  <si>
    <t>New England/Harold A. Reinauer II/Jason reinauer/Liberty</t>
  </si>
  <si>
    <t>Liberty/Jason Reinauer</t>
  </si>
  <si>
    <t>Nor' Easter/Zachary Reinauer/Freedom</t>
  </si>
  <si>
    <t>BO19280</t>
  </si>
  <si>
    <t>Freedom/Zachary Reinauer/B. No. 220/Jason reinauer/frederick bouchard</t>
  </si>
  <si>
    <t>jason reinauer/frederick bouchard/B. No. 220</t>
  </si>
  <si>
    <t>Security</t>
  </si>
  <si>
    <t>Liberty/Justice/Security</t>
  </si>
  <si>
    <t>Freedom/Vincent Tibbetts/Jason Reinauer/First Responder</t>
  </si>
  <si>
    <t>Freedom/Vincent Tibbetts/Jason Reinauer/First Responder/New England</t>
  </si>
  <si>
    <t>Vincent Tibbetts/Christian Reinauer/RTC 145/Jason Reinauer/Long Island/Double Skin 60</t>
  </si>
  <si>
    <t>Vincent Reinauer/RTC 145/Long Island</t>
  </si>
  <si>
    <t>Vincent Tibbetts/Freedom/Jason Reinauer</t>
  </si>
  <si>
    <t>Vincent Tibbetts/Freedom/Jason Reinauer/Nor' Easter</t>
  </si>
  <si>
    <t>Liberty/DBL 103</t>
  </si>
  <si>
    <t>Justice/Eva Leigh Cutler/K. Poline</t>
  </si>
  <si>
    <t>Freedom/RTC 82/Franklin Reinauer</t>
  </si>
  <si>
    <t>2 TUG / 2 BARGE</t>
  </si>
  <si>
    <t>Vincent Tibbetts/Harold Reinauer II</t>
  </si>
  <si>
    <t>K Poline/Harold Reinauer II/Eva Leight Cutler/Franklin Reinauer/Vincent Tibbetts/RTC 82</t>
  </si>
  <si>
    <t>New England/Liberty/Justice</t>
  </si>
  <si>
    <t>DBL 102/Vincent Tibbetts Jr./Cape Lookout</t>
  </si>
  <si>
    <t>Justice/Liberty/Vincent Tibbetts Jr.</t>
  </si>
  <si>
    <t>Harold A Reinauer II</t>
  </si>
  <si>
    <t>Freedom/Jason Reinauer/Harold Reinauer II</t>
  </si>
  <si>
    <t>New England/Jason Reinauer/Harold Reinauer/First Responder/Reinauer</t>
  </si>
  <si>
    <t>delayed but no change</t>
  </si>
  <si>
    <t>Great Eastern/Justice/Freedom/First Responder</t>
  </si>
  <si>
    <t>Justice/Freedom/Houston/Vincent Tibbetts/Linda Moran</t>
  </si>
  <si>
    <t>Linda Moran/Houston/Vincent Tibbetts</t>
  </si>
  <si>
    <t>Cape Henry/DBL 103</t>
  </si>
  <si>
    <t>Justice/DBL 103/Cape Henry</t>
  </si>
  <si>
    <t>Vincent Tibbetts Jr/Harold A. Reinauer II/Freedom</t>
  </si>
  <si>
    <t>Vincent Tibbetts Jr/Harold A. Reinauer II/Freedom/Great Eastern</t>
  </si>
  <si>
    <t>Vincent Tibbetts Jr/Harold A. Reinauer II/Freedom/Nor' Easter</t>
  </si>
  <si>
    <t>Vincent Tibbetts Jr/Freedom</t>
  </si>
  <si>
    <t>Vincent Tibbetts Jr/Harold A. Reinauer II/Freedom/New England</t>
  </si>
  <si>
    <t>Liberty/Mt. St. Elias/DBL 82</t>
  </si>
  <si>
    <t>2 TUG OUT</t>
  </si>
  <si>
    <t>Liberty/Freedom/DBL 82/Mount St Elias/Vincent Tibbetts</t>
  </si>
  <si>
    <t>Alias</t>
  </si>
  <si>
    <t>Freedom/Liberty/Vincent Tibbetts</t>
  </si>
  <si>
    <t>Freedom/Liberty/Vincent Tibbetts/Nor' Easter</t>
  </si>
  <si>
    <t>Freedom/Vincent Tibbetts</t>
  </si>
  <si>
    <t>?</t>
  </si>
  <si>
    <t>Unecessary Opening</t>
  </si>
  <si>
    <t>Freedom/Liberty/Harold A Reinauer II/Police Boat</t>
  </si>
  <si>
    <t>Freedom/Liberty/Harold A Reinauer II/New England</t>
  </si>
  <si>
    <t>Vincent Tibbetts/Austin Reinauer/RTC 100</t>
  </si>
  <si>
    <t>Vincent Tibbetts</t>
  </si>
  <si>
    <t>Austin Reinauer/Vincent Tibbetts/RTC 100</t>
  </si>
  <si>
    <t>Harold A Reinauer II/Nor' Easter/Vincent Tibbetts Jr</t>
  </si>
  <si>
    <t>2 TUG OUT AS WELL</t>
  </si>
  <si>
    <t>Houston/Harold Reinauer II</t>
  </si>
  <si>
    <t>Vincent Tibbetts/Houston/Linda moran</t>
  </si>
  <si>
    <t>New England/Liberty/Justice/Freedom</t>
  </si>
  <si>
    <t>Freedom/Justice/Liberty/Merit/Crane Barge</t>
  </si>
  <si>
    <t>Freedom/Justice/Liberty/New England/Merit</t>
  </si>
  <si>
    <t>Liberty/Police Boat</t>
  </si>
  <si>
    <t>Liberty/B. No. 284/Bouchard</t>
  </si>
  <si>
    <t>RTC 145/Liberty</t>
  </si>
  <si>
    <t>Genesis GM 6506/Justice/Liberty</t>
  </si>
  <si>
    <t>Vincent Tibbetts/Liberty/Harold Reinauer II/Great Eastern</t>
  </si>
  <si>
    <t>Police Boat/Vincent Tibbetts/Liberty</t>
  </si>
  <si>
    <t>Vincent Tibbetts/Meredith Reinauer/RTC 150</t>
  </si>
  <si>
    <t>Liberty/Freedom/Vincent Tibbetts</t>
  </si>
  <si>
    <t>Vincent Tibbetts/Liberty/Freedom/Great Eastern</t>
  </si>
  <si>
    <t>Freedom/New England/Liberty/Justice</t>
  </si>
  <si>
    <t>Justice/Freedom</t>
  </si>
  <si>
    <t>Houston/Liberty/Linda moran</t>
  </si>
  <si>
    <t>in</t>
  </si>
  <si>
    <t>Harold Reinauer II</t>
  </si>
  <si>
    <t>Harold Reinauer II/Cape Lookout/DBL 102</t>
  </si>
  <si>
    <t>Vincent Tibbets/Harold Reinauer/Liberty</t>
  </si>
  <si>
    <t>Vincent Tibbets/Harold Reinauer/Liberty/New England</t>
  </si>
  <si>
    <t>Denali/Harold Reinauer/DBL 104</t>
  </si>
  <si>
    <t>Reinauer</t>
  </si>
  <si>
    <t>DBL 104/Denali</t>
  </si>
  <si>
    <t>First Responder/Great Eastern/Jason Reinauer/Harold Reinauer II/Freedom</t>
  </si>
  <si>
    <t>Freedom/Harold Reinauer II/Jason Reinauer</t>
  </si>
  <si>
    <t>Harold Reinauer II/RTC 150/Meredith Reinauer</t>
  </si>
  <si>
    <t>RTC 106/Liberty/Meredith Reinauer</t>
  </si>
  <si>
    <t>Liberty/Reinauer/Liberty/RTC 106</t>
  </si>
  <si>
    <t>Liberty/First Responder</t>
  </si>
  <si>
    <t>Liberty/Freedom/Vincent D. Tibbetts</t>
  </si>
  <si>
    <t>Freedom/Liberty/Vincent D. Tibbetts/Great Eastern</t>
  </si>
  <si>
    <t>Cape Lookout/Liberty/DBL 103</t>
  </si>
  <si>
    <t>Freedom/Liberty/Nor Easter</t>
  </si>
  <si>
    <t>Iver prosperity/Harold A. Reinauer II/Freedom/Liberty</t>
  </si>
  <si>
    <t>Liberty/Freedom/Harold A. Reinuaer II/Nor Easter</t>
  </si>
  <si>
    <t>Jason Reinauer/Austin Reinauer/RTC 100</t>
  </si>
  <si>
    <t>Harold A. Reinauer II/GM 6506</t>
  </si>
  <si>
    <t>Liberty/First Responder/Iver Prosperity/Justice/Freedom</t>
  </si>
  <si>
    <t>Liberty/Justice/Freedom</t>
  </si>
  <si>
    <t>Liberty/Freedom/Justice/Iver Prosperity</t>
  </si>
  <si>
    <t>Justice/Liberty/First Responder</t>
  </si>
  <si>
    <t>Harold A. Reinauer II/Liberty/Freedom</t>
  </si>
  <si>
    <t>Liberty/RTC 103/Morgan Reinauer</t>
  </si>
  <si>
    <t>Liberty/Morgan Reinauer/RTC 103</t>
  </si>
  <si>
    <t>New England/Liberty/Freedom/Justice</t>
  </si>
  <si>
    <t>Freedom/Lynn Marie/Houston/Justice/Liberty</t>
  </si>
  <si>
    <t>Lynn Marie/Freedom/Houston</t>
  </si>
  <si>
    <t>Harold A. Reinauer II/New England/Freedom/Liberty</t>
  </si>
  <si>
    <t>Freedom/DBL 102/Cape Henry</t>
  </si>
  <si>
    <t>Great Eastern/Harold A. Reinauer II/Freedom/Jason Reinauer</t>
  </si>
  <si>
    <t>Jason Reinauer/Freedom/Harold A. Reinauer</t>
  </si>
  <si>
    <t>Harold A. Reinauer/Christian Reinauer/RTC 145</t>
  </si>
  <si>
    <t>Freedom/RTC 150/Meredith C. Reinauer</t>
  </si>
  <si>
    <t>First Responder/Freedom/Liberty/Great Eastern/Justice/Freedom</t>
  </si>
  <si>
    <t>Freedom/RTC 106/Dean Reinauer</t>
  </si>
  <si>
    <t>DBL 104/Freedom/Denali</t>
  </si>
  <si>
    <t>Jason Reinauer/Harold A. Reinauer/Liberty/New England</t>
  </si>
  <si>
    <t>Jason Reinauer/Liberty/Harold A Reinauer II</t>
  </si>
  <si>
    <t>Cape Ann/DBL 103/Liberty</t>
  </si>
  <si>
    <t>Christian Reinauer/Justice/RTC 145</t>
  </si>
  <si>
    <t>Justice/New England/Liberty/Freedom</t>
  </si>
  <si>
    <t>Justice/First Responder</t>
  </si>
  <si>
    <t>Vincent D. Tibbetts/Freedom/Nor' Easter/Justice</t>
  </si>
  <si>
    <t>Freedom/Vincent D. Tibbetts/Justice</t>
  </si>
  <si>
    <t>Harold A. Reinauer II/Jason Reinauer/Vincent D. Tibbetts</t>
  </si>
  <si>
    <t>Nor' Easter/Harold A. Reinauer II/Jason Reinauer/Vincent D. Tibbetts Jr.</t>
  </si>
  <si>
    <t>Houston/Linda Moran</t>
  </si>
  <si>
    <t>Liberty/B. No. 250/Denise A. Bouchard</t>
  </si>
  <si>
    <t>Justice/B. No. 250/Denise A Bouchard</t>
  </si>
  <si>
    <t>Freedom/Liberty/New England/Vincent D. Tibbetts Jr./ Police Boat</t>
  </si>
  <si>
    <t>Freedom/Liberty/Vincent D. Tibbetts/ Police Boat</t>
  </si>
  <si>
    <t>Cape Canaveral/Harold A. Reinauer II/DBL 104</t>
  </si>
  <si>
    <t>harold A. Reinauer II</t>
  </si>
  <si>
    <t>Harold A. Reinauer II/Justice/Freedom/New England</t>
  </si>
  <si>
    <t>Iver Prosperity/Liberty/Freedom/Justice</t>
  </si>
  <si>
    <t>Crane Barge/Merit</t>
  </si>
  <si>
    <t>Harold A. Reinauer/Mer Reinauer/RTC 150</t>
  </si>
  <si>
    <t>Justice/Harold A. Reinauer/Liberty</t>
  </si>
  <si>
    <t>Justice/ harold A. Reinauer/Liberty/Iver prosperity</t>
  </si>
  <si>
    <t>Freedom/RTC 145/First Responder/Christian Reinauer</t>
  </si>
  <si>
    <t>Freedom/jason Reinauer/Vincent D. Tibbetts/New England</t>
  </si>
  <si>
    <t>Freedom/jason Reinauer/Vincent D. Tibbetts</t>
  </si>
  <si>
    <t>RTC 145/Jason Reinauer/First Responder/Christian Reinauer</t>
  </si>
  <si>
    <t>Liberty/Justice/nancy</t>
  </si>
  <si>
    <t>Liberty/Justice/nancy/New England</t>
  </si>
  <si>
    <t>RTC 103/Christian Reinauer/Liberty</t>
  </si>
  <si>
    <t>Vincent D. Tibbetts Jr./Freedom/Nor' Easter</t>
  </si>
  <si>
    <t>Vincent D. Tibbetts Jr./Freedom/Meredith Reinauer/Jason Reinauer/RTC 150</t>
  </si>
  <si>
    <t>meredith Reinauer/Jason Reinauer/RTC 150</t>
  </si>
  <si>
    <t>Freedom/harold A. Reinauer Jr.</t>
  </si>
  <si>
    <t>Freedom/harold A. Reinauer Jr./Nor' Easter</t>
  </si>
  <si>
    <t>Curtis Reinauer/Vincent D. Tibbetts Jr./RTC 81</t>
  </si>
  <si>
    <t>Harold A. Reinauer Jr./Liberty/DBL 104</t>
  </si>
  <si>
    <t>Curtis Reinauer/Freedom/RTC 81</t>
  </si>
  <si>
    <t>Freedom/Liberty/new England</t>
  </si>
  <si>
    <t>Freedom/Liberty/Curtis Reinauer</t>
  </si>
  <si>
    <t>DBL 104/Freedom</t>
  </si>
  <si>
    <t xml:space="preserve">Liberty / Austin Reinuaer / RTC 100 </t>
  </si>
  <si>
    <t xml:space="preserve">Harold a Reinauer II / Rhea I Bouchard / B. No. 282 </t>
  </si>
  <si>
    <t>blank</t>
  </si>
  <si>
    <t>Justice/Liberty/Harold Reinauer</t>
  </si>
  <si>
    <t>Justice/Liberty/Harold Reinauer/New England</t>
  </si>
  <si>
    <t>Linda Moran/Liberty/Houston</t>
  </si>
  <si>
    <t>Jason Reinauer/Wye River/Double Skin 52</t>
  </si>
  <si>
    <t>Jason Reinauer</t>
  </si>
  <si>
    <t>Wye River/Double Skin 52</t>
  </si>
  <si>
    <t>Vincent D. Tibbetts Jr./RTC 107/Haggerty Girl</t>
  </si>
  <si>
    <t>Freedom/B.No. 225/J George Betts</t>
  </si>
  <si>
    <t>Liberty/Nicole Leigh Reinauer/RTC 135</t>
  </si>
  <si>
    <t>Freedom/Reinauer/RTC 106</t>
  </si>
  <si>
    <t>RTC 135/Vincent D. Tibbetts Jr./Nicole Leigh Reinauer</t>
  </si>
  <si>
    <t>DBL 82/Freedom/Mount St. Elias</t>
  </si>
  <si>
    <t>RTC 106/Freedom/Dean Reinauer</t>
  </si>
  <si>
    <t>Security/Freedom/Vincent D. Tibbetts Jr./Liberty</t>
  </si>
  <si>
    <t>New England/Liberty/Freedom/Security/Vincent D. Tibbetts Jr.</t>
  </si>
  <si>
    <t>Harold A. Reinauer/Freedom/Great Eastern/Liberty</t>
  </si>
  <si>
    <t>Freedom/Harold A. Reinauer/Liberty</t>
  </si>
  <si>
    <t>Caoe Henry/Freedom/DBL 103</t>
  </si>
  <si>
    <t>Cape Henry/Freedom/DBL 103</t>
  </si>
  <si>
    <t>Eileen C.</t>
  </si>
  <si>
    <t>Great Eastern/H Reinauer/Freedom/Liberty</t>
  </si>
  <si>
    <t>DBL 104/Liberty/Freedom</t>
  </si>
  <si>
    <t>Freedom/Cape Canaveral/DBL 104</t>
  </si>
  <si>
    <t>Freedom/RTC 105/Nicole Leigh Reinauer</t>
  </si>
  <si>
    <t>Nicole Leigh Reinauer</t>
  </si>
  <si>
    <t>Linda Moran/Vincent D. Tibbetts Jr./Houston</t>
  </si>
  <si>
    <t>Liberty/RTC 135</t>
  </si>
  <si>
    <t>V. Reinauer/Liberty</t>
  </si>
  <si>
    <t>Liberty/RTC 145/Harold A. Reinauer</t>
  </si>
  <si>
    <t>RTC 80/Liberty/Kristy Ann</t>
  </si>
  <si>
    <t>Kristy Ann/Freedom/RTC 80</t>
  </si>
  <si>
    <t>3 TUGS / TANKER / BARGE</t>
  </si>
  <si>
    <t>Freedom/Jason Reinauer/Harold A. Reinauer/Nor' Easter/Cape Henry/DBL 103/Vincent D. Tibbetts Jr.</t>
  </si>
  <si>
    <t>Freedom/Jason Reinauer/Harold A. Reinauer/Cape Henry/DBL 103/Vincent D. Tibbetts Jr.</t>
  </si>
  <si>
    <t>Liberty/Freedom/Vincent D. Tibbetts Jr.</t>
  </si>
  <si>
    <t>Liberty/Freedom/Vincent D. Tibbetts Jr./Nor' Easter</t>
  </si>
  <si>
    <t>Harold A. Reinauer II/New England/Liberty/Freedom</t>
  </si>
  <si>
    <t>Iver Prosperity/Liberty/Freedom/Harold A. Reinauer II</t>
  </si>
  <si>
    <t>DBL 82/Liberty</t>
  </si>
  <si>
    <t>DBL 82/Liberty/Mt. St. Elias</t>
  </si>
  <si>
    <t>Freedom/Christian Reinauer</t>
  </si>
  <si>
    <t>RTC 27/Liberty</t>
  </si>
  <si>
    <t>Liberty/RTC 27</t>
  </si>
  <si>
    <t>Freedom/Liberty/Harold A. Reinauer II/New England</t>
  </si>
  <si>
    <t>RTC 145/Liberty/Christian Reinauer</t>
  </si>
  <si>
    <t>RTC 150/Justice/Meredith Reinauer</t>
  </si>
  <si>
    <t>Freedom/DBL 102</t>
  </si>
  <si>
    <t>Harold A. Reinauer/Merit/Crane Barge</t>
  </si>
  <si>
    <t>Harold A. Reinauer/Cape Lookout/DBL 102</t>
  </si>
  <si>
    <t>Freedom/Cape Gaui/Justice</t>
  </si>
  <si>
    <t>Liberty/Houston/Linda Moran</t>
  </si>
  <si>
    <t>Freedom/Justice/Liberty/Houston/Linda Moran</t>
  </si>
  <si>
    <t>RTC 100/Justice/Austin Reinauer</t>
  </si>
  <si>
    <t>Justice/Freedom/Liberty/Cape Gaui</t>
  </si>
  <si>
    <t>Iver Prosperity/Freedom/Liberty/Justice</t>
  </si>
  <si>
    <t>RTC 100/Justice/Austin Reinauer/Freedom/Liberty</t>
  </si>
  <si>
    <t>Iver Prosperity/Liberty/Harold A. Reinauer II/Freedom</t>
  </si>
  <si>
    <t>Liberty/Cape Canaverel/DBL 104</t>
  </si>
  <si>
    <t>Great Eastern/Harold A. Reinauer II/Liberty</t>
  </si>
  <si>
    <t>Cape Canaverel/Harold A. Reinauer II/Freedom/DBL 104</t>
  </si>
  <si>
    <t>Liberty/Security</t>
  </si>
  <si>
    <t>DBL 102/Cape Lookout/Liberty</t>
  </si>
  <si>
    <t>Freedom/Vincent D. Tibbetts Jr./Liberty/First Responder</t>
  </si>
  <si>
    <t>Freedom/Liberty/Vincent D. Tibbetts Jr./Great Eastern/First Responder</t>
  </si>
  <si>
    <t>2 TUG / TANKER</t>
  </si>
  <si>
    <t>Harold Reinauer/Justice/RTC 135</t>
  </si>
  <si>
    <t>New England/Justice/N. Reinauer/Christian Reinauer</t>
  </si>
  <si>
    <t>Great Eastern/Justice/Harold Reinauer/Liberty</t>
  </si>
  <si>
    <t>Harold Reinauer/Liberty</t>
  </si>
  <si>
    <t>New England/Harold Reinauer/Justice/Freedom</t>
  </si>
  <si>
    <t>Freedom/Justice</t>
  </si>
  <si>
    <t>Philadelphia/Justice/DS 605</t>
  </si>
  <si>
    <t>DS 605/Philadelphia/Freedom</t>
  </si>
  <si>
    <t>RTC 82/Franklin</t>
  </si>
  <si>
    <t>Freedom/Liberty/Justice</t>
  </si>
  <si>
    <t>Freedom/Liberty/Justice/Great Eastern</t>
  </si>
  <si>
    <t>Vincent D. Tibbetts Jr./GM 6506/Genesis Victory</t>
  </si>
  <si>
    <t>GM 6506/Freedom/Genesis Victory</t>
  </si>
  <si>
    <t>Denali/DBL 104/Freedom</t>
  </si>
  <si>
    <t>Justice/Cape Lookout/DBL 102</t>
  </si>
  <si>
    <t>Justice/DBL 102/Cape Lookout</t>
  </si>
  <si>
    <t>Justice/RTC 106/Dean Reinauer</t>
  </si>
  <si>
    <t>Noreaster/Freedom/Liberty/Justice</t>
  </si>
  <si>
    <t>Noreaster/Justice/Freedom/Liberty</t>
  </si>
  <si>
    <t>Liberty/Freedom/Great Eastern</t>
  </si>
  <si>
    <t>Cape Lookout/Justice/DBL 102</t>
  </si>
  <si>
    <t>Vincent D. Tibbets Jr./Cape Lookout/DBL 102</t>
  </si>
  <si>
    <t>Liberty/Justice/Harold Reinauer</t>
  </si>
  <si>
    <t>Liberty/Justice/Harold Reinauer/Great Eastern</t>
  </si>
  <si>
    <t>DBL 104/Justice/Denali</t>
  </si>
  <si>
    <t>IN/OUT</t>
  </si>
  <si>
    <t>IN: Freedom/Cape Gaui/Liberty/Justice; OUT: Liberty</t>
  </si>
  <si>
    <t>Liberty/Justice/Freedom/Cape Gaui</t>
  </si>
  <si>
    <t>Liberty/Great Eastern/Justice</t>
  </si>
  <si>
    <t>Freedom/Harold Reinauer/Justice</t>
  </si>
  <si>
    <t>Freedom/Harold Reinauer/Justice/Great Eastern</t>
  </si>
  <si>
    <t>DBL 103/Liberty/Harold Reinauer</t>
  </si>
  <si>
    <t>DBL 102/Justice/Cape Lookout</t>
  </si>
  <si>
    <t>Justice/Cape Lookout/Liberty</t>
  </si>
  <si>
    <t>Justice/Double Hull</t>
  </si>
  <si>
    <t>Justice/Liberty/Freedom/Noreaster</t>
  </si>
  <si>
    <t>Justice/Barry Silverton/Double Hull</t>
  </si>
  <si>
    <t>Harold Reinauer II/Jason Reinauer II/Great Eastern/Liberty</t>
  </si>
  <si>
    <t>Liberty/Jason Reunauer/Harold Reinauer</t>
  </si>
  <si>
    <t>Liberty/Saint Emilon/A 87</t>
  </si>
  <si>
    <t>Freedom/Harold Reinauer</t>
  </si>
  <si>
    <t>Freedom/Harold Reinauer/Great Eastern</t>
  </si>
  <si>
    <t>RTC 145/Christian Reinhauer/Harold Reinhauer</t>
  </si>
  <si>
    <t>Harold Reinhauer</t>
  </si>
  <si>
    <t>Vincent D. Tibbets Jr.</t>
  </si>
  <si>
    <t>New Englander/Freedom/Liberty/Vincent Tibbets Jr.</t>
  </si>
  <si>
    <t>Freedom/Liberty/Vincent Tibbets Jr</t>
  </si>
  <si>
    <t>Linda Moran/Houston/Liberty</t>
  </si>
  <si>
    <t>Liberty/Houston</t>
  </si>
  <si>
    <t>RTC 145/Christian Reinhauer/Liberty</t>
  </si>
  <si>
    <t>Vincent D Tibbetts/Fredom/Harold A Reinauer</t>
  </si>
  <si>
    <t>Vincent D Tibbetts/Freedom/Harold A Reinauer/New England</t>
  </si>
  <si>
    <t>Great Eastern/Liberty/Justice</t>
  </si>
  <si>
    <t>Christian Reinauer/Harold Reinauer/RTC 145</t>
  </si>
  <si>
    <t>Freedom/Harold A. Reinauer II</t>
  </si>
  <si>
    <t>Freedom/Harold A. Reinauer II/Great Eastern</t>
  </si>
  <si>
    <t>DBL 102/Freedom/Cape Lookout</t>
  </si>
  <si>
    <t>Harold A. Reinauer II/Freedom/Liberty/New England</t>
  </si>
  <si>
    <t>Hagerty Girls/RTC 107/Freedom</t>
  </si>
  <si>
    <t>DBL 103/Cape Henry/Vincent D. Tibbetts Jr.</t>
  </si>
  <si>
    <t>Freedom/Harold A. Reinauer II/Liberty/Cape Gaui</t>
  </si>
  <si>
    <t>Harold A. Reinauer II/Liberty</t>
  </si>
  <si>
    <t>Harold A. Reinauer II/Construction Barge</t>
  </si>
  <si>
    <t>Noreaster/Liberty/Harold Rainauer/Freedom</t>
  </si>
  <si>
    <t>Cape Gaui/Liberty/Freedom/Harold Reinauer</t>
  </si>
  <si>
    <t>Harold Reinauer/Vincent Tibbets Jr./Freedom</t>
  </si>
  <si>
    <t>Noreaster/Vincent Tibbets Jr./Harold Reinauer/Freedom</t>
  </si>
  <si>
    <t>Linda Moran/Harold Reinauer/Houston</t>
  </si>
  <si>
    <t>Justice/Marjorie McAllistair/GM6506</t>
  </si>
  <si>
    <t>GM6506/Freedom/Marjorie McAllistair</t>
  </si>
  <si>
    <t>Harold Reinauer/Justice/Noreaster/Freedom</t>
  </si>
  <si>
    <t>Justice/Freedom/Harold Reunauer II</t>
  </si>
  <si>
    <t>Justice/Nicole Leigh Reunauer/RTC 135</t>
  </si>
  <si>
    <t>Freedom/Liberty/Justice/Noreaster</t>
  </si>
  <si>
    <t>Haggerty Girls/Freedom/RTC 107</t>
  </si>
  <si>
    <t>Justice/RTC 107/Haggerty Girls</t>
  </si>
  <si>
    <t>Justice/RTC 85/Reinauer Twins</t>
  </si>
  <si>
    <t>Freedom/Great Eastern/Justice</t>
  </si>
  <si>
    <t>Christian Reinauer/RTC 85/Justice</t>
  </si>
  <si>
    <t>Liberty/Jason Reinauer/Great Eastern</t>
  </si>
  <si>
    <t>New England/Jason Reinauer/Harold Reinauer/Liberty</t>
  </si>
  <si>
    <t>Liberty/Jason Reinauer/Harold Reinauer</t>
  </si>
  <si>
    <t>B. Franklin Reinauer/RTC 82/Freedom/Liberty/DBL 104/Denali</t>
  </si>
  <si>
    <t>B. Franklin Reinauer/RTC 82/Freedom/Liberty</t>
  </si>
  <si>
    <t>Christian Reinauer/Liberty</t>
  </si>
  <si>
    <t>Christian Reinauer/Freedom/Nicole Leigh Reinauer/RTC 135</t>
  </si>
  <si>
    <t>Harold A. Reinauer II/Freedom/Iver Prosperity/Justice</t>
  </si>
  <si>
    <t>Harold A. Reinauer/Freedom/Justice</t>
  </si>
  <si>
    <t>Justice/Harold A. Reinauer/Nicole Leigh Reinauer</t>
  </si>
  <si>
    <t>Justice/RTC 135/Nicole Leigh Reinauer</t>
  </si>
  <si>
    <t>Liberty/Freedom/Iver Prosperity/Justice</t>
  </si>
  <si>
    <t>Libery/Eva Leigh Cutler/Kristin Poling</t>
  </si>
  <si>
    <t>Justice/Kristin Poling/Eva Leigh Cutler</t>
  </si>
  <si>
    <t>Acadiam/Freedom/Liberty/Justice/DBL 103/Cape Henry/Harold Reinauer II</t>
  </si>
  <si>
    <t>Freedom/Liberty/Justice/Harold Reinauer II.DBL 103/Cape Henry</t>
  </si>
  <si>
    <t>Liberty/Justice/Freedom/Acadian</t>
  </si>
  <si>
    <t>3TUGS / TANKER</t>
  </si>
  <si>
    <t>Justice/Freedom/Harold Reunauer II/Iver Prosperity</t>
  </si>
  <si>
    <t>Freedom/Justice/Harold Renauer</t>
  </si>
  <si>
    <t>Eastern Responder</t>
  </si>
  <si>
    <t>Justice/Cape Henry/RTC 106</t>
  </si>
  <si>
    <t>Freedom/Liberty/Iver Prosperity/Justice</t>
  </si>
  <si>
    <t>Justice/RTC 150/Meredith C. Reinauer</t>
  </si>
  <si>
    <t>Double Skin/Justice/Wye River</t>
  </si>
  <si>
    <t>Justice/Double Skin/Wye River</t>
  </si>
  <si>
    <t>Harold A. Reinauer/Freedom/RTC 135</t>
  </si>
  <si>
    <t>First Responder/Freedom/Nicole Leigh Reinauer/RTC 135</t>
  </si>
  <si>
    <t>Justice/Haggerty Girls/RTC 107</t>
  </si>
  <si>
    <t>Freedom/Haggery Girls/RTC 107</t>
  </si>
  <si>
    <t>RTC 106/Dean Reinauer/Freedom</t>
  </si>
  <si>
    <t>Harold A. Reinauer/Jason Reinauer/Cape Gaui/Vincent D. Tibbetts/INS</t>
  </si>
  <si>
    <t>Polet Boat</t>
  </si>
  <si>
    <t>Harold A. Reinauer/Jason Reinauer/Vincent D. Tibbetts/INS/Polet Boat</t>
  </si>
  <si>
    <t>Anna Reinauer</t>
  </si>
  <si>
    <t>Freedom/Cape Gaui/Liberty/Harold A. Reinauer</t>
  </si>
  <si>
    <t>Coast Guard</t>
  </si>
  <si>
    <t>DBL 103/Justice/Cape Henry</t>
  </si>
  <si>
    <t>Liberty/Freedom/Justice/Cape Henry/DBL 103</t>
  </si>
  <si>
    <t>INS</t>
  </si>
  <si>
    <t>Justice/Freedom/Liberty/Noreaster</t>
  </si>
  <si>
    <t>Freedom/Justice/Liberty/Ivan Prosperity</t>
  </si>
  <si>
    <t>Dean Reinauer/RTC 106/Justice</t>
  </si>
  <si>
    <t>Freedom/Justice/Harold Reinauer</t>
  </si>
  <si>
    <t>Freedom/Harold Reinauer/Justice/Iver Prosperity</t>
  </si>
  <si>
    <t>Liberty/Freedom/Justice/Noreaster</t>
  </si>
  <si>
    <t>Freedom/DBL 104/Denali</t>
  </si>
  <si>
    <t>Freedom/Justice/Liberty/Noreaster</t>
  </si>
  <si>
    <t>Harold A. Reinauer II/Great Eastern/Freedom/Liberty (IN and OUT)</t>
  </si>
  <si>
    <t>Justice/RTC 103/Morgan Reinauer</t>
  </si>
  <si>
    <t>Justice/Morgan Reinauer</t>
  </si>
  <si>
    <t>Morgan Reinauer</t>
  </si>
  <si>
    <t>Liberty/Morgan Reiauer/RTC 103</t>
  </si>
  <si>
    <t>Freedom/Great Eastern/Justice/Liberty</t>
  </si>
  <si>
    <t>Iver Prosperity/Justice/Freedom/Liberty</t>
  </si>
  <si>
    <t>Justice/Freedom/Harold Reinauer</t>
  </si>
  <si>
    <t>Freedom/Justice/Iver Prosperity/Harold Reinauer</t>
  </si>
  <si>
    <t>Justice/Timothy Reinauer/RTC 84</t>
  </si>
  <si>
    <t>Justice/Timothy Reinauer</t>
  </si>
  <si>
    <t>Liberty/Kristy Ann/RTC 80</t>
  </si>
  <si>
    <t>Justice/Cape Henry/DBL 103</t>
  </si>
  <si>
    <t>Justice/Cape Henry</t>
  </si>
  <si>
    <t>Vincent D. Tibbestts, JR / RTC 102 / Ruth M. Reinauer</t>
  </si>
  <si>
    <t>Cape Lookout / Liberty / DBL 102</t>
  </si>
  <si>
    <t>Gracie Reinhauer/Freedom/RTC 109</t>
  </si>
  <si>
    <t>Freedom/RTC 145/Reinauer/Sea Eagle/Triton</t>
  </si>
  <si>
    <t>Sm. B./Merit</t>
  </si>
  <si>
    <t>Harold A. Reinauer/RTC 145/Liberty</t>
  </si>
  <si>
    <t>Harold A. Reinauer II/Cape Lookout/DBL 102</t>
  </si>
  <si>
    <t xml:space="preserve"> Harold A Reinauer / Morton S. Bouchard /   B NO 210</t>
  </si>
  <si>
    <t>Liberty / Freedom / Vincent D Tibetts Jr / Harold A Reinauer II / Rhea I Bouchard</t>
  </si>
  <si>
    <t>Stephen Scott / RTC 108</t>
  </si>
  <si>
    <t>Freedom / B. NO. 210 / Morton S. Bouchard Jr</t>
  </si>
  <si>
    <t>Harold A Reinauer / Evening Star / B.NO. 250</t>
  </si>
  <si>
    <t>Harold A. Reinauer / Rhea Bouchard</t>
  </si>
  <si>
    <t>B. NO. 225 / J Bouchard / Harold A. Reinauer / RTC 102 / Liberty / Ruth Reinauer</t>
  </si>
  <si>
    <t>Dean Reinauer / Vincent Tibbett Jr / RTC 106</t>
  </si>
  <si>
    <t>Freedom / B.NO.225 / Morton S. Bouchard Jr</t>
  </si>
  <si>
    <t>Liberty/Dean Reinauer/RTC 106</t>
  </si>
  <si>
    <t>Dylan Cooper/Liberty</t>
  </si>
  <si>
    <t>Liberty/Kirby/RTC 103</t>
  </si>
  <si>
    <t>Liberty/Dylan Cooper/DBL 102</t>
  </si>
  <si>
    <t>Liberty/Freedom/Cape Henry</t>
  </si>
  <si>
    <t>Harold A Reinauer II/Freedom/Liberty/RTC 145</t>
  </si>
  <si>
    <t>Christian Reinauer/Justice/Liberty/RTC 145</t>
  </si>
  <si>
    <t>Cape Canaveral/Justice/DBL 104</t>
  </si>
  <si>
    <t>Bouchard/Liberty/B.No. 225</t>
  </si>
  <si>
    <t>Haggerty Girls/Liberty/RTC 107</t>
  </si>
  <si>
    <t>DBL 103/Harold Reinauer/Justice</t>
  </si>
  <si>
    <t>Liberty/Cape Henry/RTC 106</t>
  </si>
  <si>
    <t>Nicole Leigh Reinauer/Justice</t>
  </si>
  <si>
    <t>RTC 109</t>
  </si>
  <si>
    <t>RTC 145/Reinauer/Liberty</t>
  </si>
  <si>
    <t>Justice/RTC 145/ Long Island</t>
  </si>
  <si>
    <t>Great Eastern/Liberty</t>
  </si>
  <si>
    <t>Freedom/Morgan Reinauer/RTC 103</t>
  </si>
  <si>
    <t>Freedom/New England/Justice</t>
  </si>
  <si>
    <t>Liberty/Harold Reinauer/Freedom/New England</t>
  </si>
  <si>
    <t>Zachery Reinauer/Eva Leigh Cutler/Kristin Poling</t>
  </si>
  <si>
    <t>Zachery Reinauer</t>
  </si>
  <si>
    <t>Justice/Eva Leigh Cutler</t>
  </si>
  <si>
    <t>Justice/Sea Eagle/TMI-17</t>
  </si>
  <si>
    <t>Justice/RTC 107/Haggery Girls</t>
  </si>
  <si>
    <t>Liberty/Acadian/Freedom/Justice</t>
  </si>
  <si>
    <t>Justice/Nicole Reinauer/RTC 135</t>
  </si>
  <si>
    <t>Liberty/J. Reinauer/Harold Reinauer</t>
  </si>
  <si>
    <t>Acadian/Liberty/J.Reinauer/Harold Reinauer</t>
  </si>
  <si>
    <t>Justice/Austin Reinauer/RTC 103</t>
  </si>
  <si>
    <t>Justice/Vision/MS 6508</t>
  </si>
  <si>
    <t>MS 6508/Vision</t>
  </si>
  <si>
    <t>RTC 135/Nicole Leigh Reinauer/Justice</t>
  </si>
  <si>
    <t>Justice/Nicole Leigh Reinauer</t>
  </si>
  <si>
    <t>Liberty/Nicole Leigh Reinauer</t>
  </si>
  <si>
    <t>Zachary Reinauer/Liberty/Justice/New England</t>
  </si>
  <si>
    <t>Zachary Reinauer/Liberty/Justice</t>
  </si>
  <si>
    <t>Freedom/Justice/Libert/New England</t>
  </si>
  <si>
    <t>Joanne 3</t>
  </si>
  <si>
    <t>Harold Reinauer/DBL 102/Cape Lookout</t>
  </si>
  <si>
    <t>Harold Reinauer/Jason Reinauer/Cape Gauil/Freedom</t>
  </si>
  <si>
    <t>Liberty/Freedom/Justice/Cape Gauil</t>
  </si>
  <si>
    <t>New England/Freedom/Justice</t>
  </si>
  <si>
    <t>RTC 135/Justice/Nicole Leigh Reinauer</t>
  </si>
  <si>
    <t>RTC 135/Freedom/Nicole Leigh Reinauer</t>
  </si>
  <si>
    <t>Harold Reinauer/Morgan Reinauer/RTC 103</t>
  </si>
  <si>
    <t>Justice/Freedom/Liberty/Great Eastern</t>
  </si>
  <si>
    <r>
      <t>GM 11103/Liberty/Genesis</t>
    </r>
    <r>
      <rPr>
        <sz val="10"/>
        <rFont val="Calibri"/>
        <family val="2"/>
        <scheme val="minor"/>
      </rPr>
      <t xml:space="preserve"> Eagle</t>
    </r>
    <r>
      <rPr>
        <sz val="10"/>
        <color rgb="FFFF0000"/>
        <rFont val="Calibri"/>
        <family val="2"/>
        <scheme val="minor"/>
      </rPr>
      <t xml:space="preserve"> </t>
    </r>
  </si>
  <si>
    <t>BUNKER BARGE</t>
  </si>
  <si>
    <t>Justice/RTC 27</t>
  </si>
  <si>
    <t>Liberty/Freedom/Justice/Great Eastern</t>
  </si>
  <si>
    <t>Freedom/Liberty/Justice/Cape Gaui</t>
  </si>
  <si>
    <t>Acushnet</t>
  </si>
  <si>
    <t>New Englander/Freedom/Justice</t>
  </si>
  <si>
    <t>Justice/Zackary Reinauer (OUT)</t>
  </si>
  <si>
    <t>Liberty/Justice/Harold Reinauer/New Englander</t>
  </si>
  <si>
    <t>Justice/Kristy Ann/RTC 80</t>
  </si>
  <si>
    <t>Justice/Christian Reinauer</t>
  </si>
  <si>
    <t>Justice/Wie River/Double Skin 60</t>
  </si>
  <si>
    <t>Meredith Reinauer/Justice/RTC 150</t>
  </si>
  <si>
    <t>Wie River/Freedom/Double Skin 60</t>
  </si>
  <si>
    <t>Christian Reinauer/Justice/RTC 135</t>
  </si>
  <si>
    <t>Justice/Nicole Leigh Reinauer (IN)</t>
  </si>
  <si>
    <t>Gulf/Crane Barge</t>
  </si>
  <si>
    <t>Great Eastern/Freedom/Justice</t>
  </si>
  <si>
    <t>Freedom/Liberty/Harold Reinauer</t>
  </si>
  <si>
    <t>American/Edward McDewitt</t>
  </si>
  <si>
    <t>Edward McDewitt</t>
  </si>
  <si>
    <t>Freedom/Jason Reinauer/Liberty</t>
  </si>
  <si>
    <t>Liberty/Freedom/Great Eastern/Jason Reinauer</t>
  </si>
  <si>
    <t>Zachary Reinauer/Liberty/Iver Prosperity/Justice</t>
  </si>
  <si>
    <t>Liberty/Justice/Zachary Reinauer</t>
  </si>
  <si>
    <t>Justice/Freedom/Liberty/Iver Prosperity</t>
  </si>
  <si>
    <t>Justice/RTC 102/Ruth Reinauer</t>
  </si>
  <si>
    <t>Justice/RTC 135/Ruth Reinauer</t>
  </si>
  <si>
    <t>Freedom/Liberty/Noreaster/Justice (IN and OUT)</t>
  </si>
  <si>
    <t>Freedom/Harold Reinauer/Zachary Reinauer</t>
  </si>
  <si>
    <t>Noreaster/Freedom/Harold Reinauer/Zachary Reinauer</t>
  </si>
  <si>
    <t>Zachary Reinauer/Haggerty Girl/RTC 107</t>
  </si>
  <si>
    <t>Zachary Reinauer</t>
  </si>
  <si>
    <t>Justice/RTC 107/Haggerty Girl</t>
  </si>
  <si>
    <t>Justice/GM 6506/Genesis Vision</t>
  </si>
  <si>
    <t>1 BARGE</t>
  </si>
  <si>
    <t>Genesis Vision/GM 6506</t>
  </si>
  <si>
    <t>Great Eastern/Jason Reinauer/Zachary Reinauer/Harold Reinauer</t>
  </si>
  <si>
    <t>Jason Reinauer/Zachary Reinauer/Harold Reinauer</t>
  </si>
  <si>
    <t>Nicole Leigh Reinauer/RTC 135/Justice</t>
  </si>
  <si>
    <t>Harold Reinauer/Double Skin 60/Wye River</t>
  </si>
  <si>
    <t>20190 &amp; 20191</t>
  </si>
  <si>
    <t>Liberty/Wye River/Christian Reinauer/Double Skin 60/RTC 135/Freedom</t>
  </si>
  <si>
    <t>Haggerty Girls/RTC 107/Justice</t>
  </si>
  <si>
    <t>Harold Reinauer/Christian Reinauer/RTC 106</t>
  </si>
  <si>
    <t>Nicole Leigh Reinauer/Justice/ETC 135</t>
  </si>
  <si>
    <t>Harold Reinauer/Justice/Freedom</t>
  </si>
  <si>
    <t>Great Eastern/Freedom/Justice/Harold Reinauer</t>
  </si>
  <si>
    <t>Justice/Iver Prosperity/Freedom/Liberty</t>
  </si>
  <si>
    <t>Freedom/Harold Reinauer/Iver Prosperity</t>
  </si>
  <si>
    <t>Liberty/Barry Silverton/Double Hull</t>
  </si>
  <si>
    <t>Freedom/Liberty/New England</t>
  </si>
  <si>
    <t>Double Skin/Harold Reinauer/Wye River</t>
  </si>
  <si>
    <t>Justice/Harold Reinauer/Nicole Leigh Reinauer</t>
  </si>
  <si>
    <t>Freedom/Nicole Leigh Reinauer/RTC 135</t>
  </si>
  <si>
    <t>Harold Reinauer/Justice/Freedom/New England</t>
  </si>
  <si>
    <t>Zachary Reinauer/Wye River/Double Skin 60</t>
  </si>
  <si>
    <t>Noreaster/Freedom/Zachary Reinauer/Harold Reinauer</t>
  </si>
  <si>
    <t>Freedom/Zachary Reinauer/Harold Reinauer</t>
  </si>
  <si>
    <t>Justice/Genesis Victory/GM 6506</t>
  </si>
  <si>
    <t>Crane Bridge</t>
  </si>
  <si>
    <t>Justice/Harold Reinauer/Freedom/Noreaster</t>
  </si>
  <si>
    <t>Harold Reinauer/Crane Bridge</t>
  </si>
  <si>
    <t>Liberty/New England/Justice/Freedom</t>
  </si>
  <si>
    <t>Justice /N. Reinhauer/RTC 135</t>
  </si>
  <si>
    <t>Nicole Reinauer</t>
  </si>
  <si>
    <t>Justice/Freedom/Nicole Reinauer</t>
  </si>
  <si>
    <t>Justice/Harold A Reinauer II/ Freedom</t>
  </si>
  <si>
    <t>Freedom/New England/Justice/Harold A Reinauer II</t>
  </si>
  <si>
    <t>Harold A Reinauer II/Freedom/Great Eastern/Justice</t>
  </si>
  <si>
    <t>Freedom/Justice/Harold A Reinauer II</t>
  </si>
  <si>
    <t>Freedom/Justice/Zachary Reinauer</t>
  </si>
  <si>
    <t>Zachary Reinauer/Liberty/Justice/Great Eastern</t>
  </si>
  <si>
    <t>Nicole Reinauer/Liberty/RTC 135</t>
  </si>
  <si>
    <t>SHIFT</t>
  </si>
  <si>
    <t>Harold Reinauer/Nor' Easter/Freedom</t>
  </si>
  <si>
    <t>Justice/Nicole Reinhauer</t>
  </si>
  <si>
    <t>Freedom/Harold Reinhauer</t>
  </si>
  <si>
    <t>Nicole Reinhauer</t>
  </si>
  <si>
    <t>Nor' Easter/Freedom/Liberty/Justice</t>
  </si>
  <si>
    <t>Nicole Leigh Reinhauer/Justice/RTC 135</t>
  </si>
  <si>
    <t>Cushnet</t>
  </si>
  <si>
    <t>Harold A Reinauer/Kristy Ann/RTC 80</t>
  </si>
  <si>
    <t>Philadelphia/Double Skin 601</t>
  </si>
  <si>
    <t>Freedom/Liberty/Justice/New England</t>
  </si>
  <si>
    <t>Misconduct</t>
  </si>
  <si>
    <t>Freedom/Justice/Harold Reinhauer</t>
  </si>
  <si>
    <t>Freedom/Justice/New England</t>
  </si>
  <si>
    <t>Great Eastern/Freedom/Justice/Liberty</t>
  </si>
  <si>
    <t>Liberty/Justice/Iver Prosperity/Harold Reinauer</t>
  </si>
  <si>
    <t>Justice/RTC 135</t>
  </si>
  <si>
    <t>Justice/Harold Reinauer/Zachary Reinauer</t>
  </si>
  <si>
    <t>Harold Reinauer/Justice/Zachary Reinauer/Great Eastern</t>
  </si>
  <si>
    <t>Freedom/Liberty/Justice/Iver Prosperity</t>
  </si>
  <si>
    <t>Justice/Lincoln Sea/DBL 140</t>
  </si>
  <si>
    <t>Fishing Boat</t>
  </si>
  <si>
    <t>Justice/Rhino Morgan/RTC 103</t>
  </si>
  <si>
    <t>Justice/Rhino Morgan</t>
  </si>
  <si>
    <t>Morgan Reinhauer</t>
  </si>
  <si>
    <t>Christian Reinahuer/Justice/RTC 145</t>
  </si>
  <si>
    <t>Justice/Kristy Ann/Christian Reinauer</t>
  </si>
  <si>
    <t>Harold Reinhauer/Double Skin 601</t>
  </si>
  <si>
    <t>Justice/Nicole Leigh Reinhauer/RTC 135</t>
  </si>
  <si>
    <t>Freedom/Morgan Reinhauer/RTC 103</t>
  </si>
  <si>
    <t>DBL 104/Cape Henry/Justice</t>
  </si>
  <si>
    <t>Freedom/Cape Henry/DBL 104</t>
  </si>
  <si>
    <t>Cape Henry/Fort McHenry</t>
  </si>
  <si>
    <t>Zachary Reinauer/Harold A Reinauer/New England/Liberty</t>
  </si>
  <si>
    <t>Zachary Reinauer/Harold A Reinauer/Liberty</t>
  </si>
  <si>
    <t>Liberty/Fort McHenry/Double Skin 601</t>
  </si>
  <si>
    <t>Freedom/Harold A Reinauer</t>
  </si>
  <si>
    <t>Freedom/Harold A Reinauer/New England/Justice</t>
  </si>
  <si>
    <t>Nicole Leigh Reinauer/Justice/RTC 135</t>
  </si>
  <si>
    <t>Fredom/Liberty</t>
  </si>
  <si>
    <t>Harold Reinhauer/RTC 145/Christian Reinhauer</t>
  </si>
  <si>
    <t>Christian Reinhauer</t>
  </si>
  <si>
    <t>DNR</t>
  </si>
  <si>
    <t>Liberty/RTC 145/Christian Reinhauer</t>
  </si>
  <si>
    <t>Justice/Harold A Reinauer</t>
  </si>
  <si>
    <t>4 TUGS / TANKER / BARGE</t>
  </si>
  <si>
    <t>Justice/Harold A Reinauer/Nor' Easter</t>
  </si>
  <si>
    <t>Cape Henry/Harold A Reinauer/DBL 104</t>
  </si>
  <si>
    <t>Justice/DBL 104/Cape Henry</t>
  </si>
  <si>
    <t>Cape Gavi/Liberty/Freedom/Justice</t>
  </si>
  <si>
    <t>Iver Prosperity/Harold Reinauer/Freedom/Liberty</t>
  </si>
  <si>
    <t>Freedom/Harold A. Reinauer</t>
  </si>
  <si>
    <t>Nicole Reinauer/Justice/RTC 135</t>
  </si>
  <si>
    <t>FUEL RUN</t>
  </si>
  <si>
    <t>Justice/Pilot Boat</t>
  </si>
  <si>
    <t>Pilot Boat</t>
  </si>
  <si>
    <t>RTC 135/Justice/Nicole Reinauer</t>
  </si>
  <si>
    <t>TUG RUN</t>
  </si>
  <si>
    <t>Dean Reinhauer</t>
  </si>
  <si>
    <t>Dean Reinhauer/Justice/RTC 106</t>
  </si>
  <si>
    <t>Dean Reinhauer/Justice</t>
  </si>
  <si>
    <t>Freedom/Justice/Liberty/Cape Gavi</t>
  </si>
  <si>
    <t>Harold A Reinauer/Freedom/New England/Liberty</t>
  </si>
  <si>
    <t>Freedom/Harold A Reinauer/Liberty</t>
  </si>
  <si>
    <t>Harold A Reinauer/Liberty/Cape Gavi/Freedom</t>
  </si>
  <si>
    <t>Liberty/Freedom/Harold A Reinauer</t>
  </si>
  <si>
    <t>Justice/Cape Fear/DBL 104</t>
  </si>
  <si>
    <t>Freedom/Liberty/Justice/Cape Gavi</t>
  </si>
  <si>
    <t>Justice/Cape Henry/DBL 104</t>
  </si>
  <si>
    <t>RTC 135/Liberty/Nicole Reinauer</t>
  </si>
  <si>
    <t>Justice/Philadelphia/Double Skin 60</t>
  </si>
  <si>
    <t>Nicole L Reinauer/Justice/RTC 135</t>
  </si>
  <si>
    <t>Harold Reinhauer/Freedom/Justice/East Coast</t>
  </si>
  <si>
    <t>Harold Reinhauer/Justice</t>
  </si>
  <si>
    <t>Harold Reinhauer/Freedom/Justice</t>
  </si>
  <si>
    <t>East Coast/Harold Reinhauer/Justice/Freedom</t>
  </si>
  <si>
    <t>Morgan Reinhauer/New England/Freedom</t>
  </si>
  <si>
    <t>Freedom/Morgan Reinhauer</t>
  </si>
  <si>
    <t>Liberty/DBL 140/Lincoln Sea</t>
  </si>
  <si>
    <t>New England/Freedom/Justice/Harold Reinhauer</t>
  </si>
  <si>
    <t>Harold Reinhauer/Freedom</t>
  </si>
  <si>
    <t>Freedom/Lincoln Sea/DBL 140</t>
  </si>
  <si>
    <t>Justice/Liberty/Zachary Reinauer</t>
  </si>
  <si>
    <t>Justice/Liberty/Zachary Reinauer/East Coast</t>
  </si>
  <si>
    <t>Cape Gavi/Freedom/Liberty/Justice</t>
  </si>
  <si>
    <t>Cape Gavi/Justice/Liberty/Freedom</t>
  </si>
  <si>
    <t>DBL 104/Justice/Cape Henry</t>
  </si>
  <si>
    <t>Philadelphia/Double Skin 60</t>
  </si>
  <si>
    <t>Nicole Leigh Reinhauer</t>
  </si>
  <si>
    <t>Justice/Nicole Reinhauer/RTC 105</t>
  </si>
  <si>
    <t>Liberty/Morgan Reinauer/RTC 103/Justice</t>
  </si>
  <si>
    <t>1 TUG COMING OUT SAME TIME FROM LIFT 1844</t>
  </si>
  <si>
    <t>Justice/Morgan Reinauer/RTC 103</t>
  </si>
  <si>
    <t>Liberty/GM 6506/Genesis Vision</t>
  </si>
  <si>
    <t>Freedom/Liberty/Justice/Nor' Easter</t>
  </si>
  <si>
    <t>Justice/RTC 135/Nicole Reinauer</t>
  </si>
  <si>
    <t>Liberty/GM 6506/Justice</t>
  </si>
  <si>
    <t>Nor' Easter/Freedom/Justice/Liberty</t>
  </si>
  <si>
    <t>Nicole Reinauer/Justice/RTC 145</t>
  </si>
  <si>
    <t>Cape Henry/Justice/DBL 104</t>
  </si>
  <si>
    <t>Cape Henry/DBL 104/Justice</t>
  </si>
  <si>
    <t>Freedom/Iver Prosperity/Justice</t>
  </si>
  <si>
    <t>Nicole Reinhauer/Justice/Iver Prosperity</t>
  </si>
  <si>
    <t>DBL 140/Justice</t>
  </si>
  <si>
    <t>Justice/Freedom/RTC 135</t>
  </si>
  <si>
    <t>Iver Prosperity/Justice/Liberty/Freedom</t>
  </si>
  <si>
    <t>Hafnia Daisy</t>
  </si>
  <si>
    <t>Double Skin 60</t>
  </si>
  <si>
    <t>Liberty/Harold Reinauer/Zachary Reinauer</t>
  </si>
  <si>
    <t>Harold Reinauer/Zachary Reinauer/Iver Prosperity/Liberty</t>
  </si>
  <si>
    <t>Liberty/Freedom/Justice/Cape Gavi</t>
  </si>
  <si>
    <t>Liberty/Freedom/Cape Gavi/Harold Reinauer</t>
  </si>
  <si>
    <t>Justice/Nicole Reinauer/RTC 103</t>
  </si>
  <si>
    <t>Freedom/Justice/Harold A Reinauer</t>
  </si>
  <si>
    <t>Iver Prosperity/Freedom/Justice/Harold A Reinauer</t>
  </si>
  <si>
    <t>Cape Henry/DBL 104/Liberty</t>
  </si>
  <si>
    <t>Justice/Cape Gavi/Liberty</t>
  </si>
  <si>
    <t>Justice/Liberty/Freedom/Double Skin 60/Fort McHenry</t>
  </si>
  <si>
    <t>Justice/Liberty/Zachery Reinauer</t>
  </si>
  <si>
    <t>Cape Gavi/Justice/Liberty/Zachery Reinauer</t>
  </si>
  <si>
    <t>Iver Prosperity/Liberty/Justice/Zachery Reinauer</t>
  </si>
  <si>
    <t>Liberty/Zachery Reinauer/Harold Reinauer</t>
  </si>
  <si>
    <t>Iver Prosperity/Liberty/Zachery Reinauer/Harold Reinauer</t>
  </si>
  <si>
    <t>Justice/DBL 140/Lincoln Sea</t>
  </si>
  <si>
    <t>Cape Gavi/Liberty/Justice</t>
  </si>
  <si>
    <t>Merit/Crane Barge/Justice</t>
  </si>
  <si>
    <t>Freedom/Justice/Harold Reinauer/Cape Gavi</t>
  </si>
  <si>
    <t>Liberty/Freedom/Great Eastern/Justice</t>
  </si>
  <si>
    <t>Harold A Reinauer/Justice/Jason Reinauer</t>
  </si>
  <si>
    <t>Harold A Reinauer/Justice/Jason Reinauer/Great Eastern</t>
  </si>
  <si>
    <t>RTC 102/Justice/Ruth M Reinauer</t>
  </si>
  <si>
    <t>RTC 102/Justice/Ruth M Reinauer/RTC 103/Harold A Reinauer/Freedom</t>
  </si>
  <si>
    <t>Justice/RTC 102/Ruth M Reinauer</t>
  </si>
  <si>
    <t>Justice/Fight ALS</t>
  </si>
  <si>
    <t>Acadia/Liberty/Justice</t>
  </si>
  <si>
    <t>Fight ALS/Harold Reinauer/Blake Silverton</t>
  </si>
  <si>
    <t>Justice/Christian Reinauer/RTC 106</t>
  </si>
  <si>
    <t>Justice/Liberty/Freedom/Acadia</t>
  </si>
  <si>
    <t>Harold Reinauer/Lincoln Sea/DBL 140</t>
  </si>
  <si>
    <t>Liberty/Justice/Nor Easter</t>
  </si>
  <si>
    <t>Freedom/Zachery Reinauer/Harold Reinauer</t>
  </si>
  <si>
    <t>Freedom/Zachery Reinauer/Harold Reinauer/Nor Easter</t>
  </si>
  <si>
    <t>Nicole L Reinauer/Freedom/RTC 135</t>
  </si>
  <si>
    <t>Justice/GM 6506/Genesis Victory</t>
  </si>
  <si>
    <t>Justice/DBL 104</t>
  </si>
  <si>
    <t>Cape Henry/Harold Reinauer/DBL 104</t>
  </si>
  <si>
    <t>Justice/Nicole Reinauer/RTC 125</t>
  </si>
  <si>
    <t>Morgan Reinauer/Jason Reinauer/RTC 103</t>
  </si>
  <si>
    <t>Zachery Reinauer/Justice/Jason Reinauer</t>
  </si>
  <si>
    <t>Justin Reinauer/Zachery Reinauer/Justice/Cape Gavi</t>
  </si>
  <si>
    <t>Zachery Reinauer/Jason Reinauer/Justice/Iver Prosperity</t>
  </si>
  <si>
    <t>Freedom/Jason Reinauer/Zachery Reinauer</t>
  </si>
  <si>
    <t>Freedom/Jason Reinauer/Zachery Reinauer/Iver Prosperity</t>
  </si>
  <si>
    <t>East Coast/Justice/Liberty/Freedom</t>
  </si>
  <si>
    <t>Nordic Agnetha/Freedom/Liberty/Justice</t>
  </si>
  <si>
    <t>East Coast/Freedom/Liberty/Justice</t>
  </si>
  <si>
    <t>Fight ALS/Barry Silverton/Freedom</t>
  </si>
  <si>
    <t>Fight ALS/Zachery Reinauer/Freedom</t>
  </si>
  <si>
    <t>Zachery Reinauer/Liberty/Freedom</t>
  </si>
  <si>
    <t>Nordic Agnetha/Zachery Reinauer/Freedom/Liberty</t>
  </si>
  <si>
    <t>Freedom/DBL 104</t>
  </si>
  <si>
    <t>DBL 104/Justice</t>
  </si>
  <si>
    <t>Iver Prosperity/Zachery Reinauer/Jason Reinauer/Liberty</t>
  </si>
  <si>
    <t>Zachery Reinauer/Jason Reinauer/Liberty</t>
  </si>
  <si>
    <t>Liberty/Jason Reinauer/Zachery Reinauer</t>
  </si>
  <si>
    <t>Zachery Reinauer/Iver Prosperity/Jason Reinauer/Liberty</t>
  </si>
  <si>
    <t>East Coast/Liberty/Freedom/Justice</t>
  </si>
  <si>
    <t>Nicole Reinauer/RTC 135</t>
  </si>
  <si>
    <t>Freedom/GM 11103</t>
  </si>
  <si>
    <t>RTC 135/Nicole Reinauer/Freedom</t>
  </si>
  <si>
    <t>Dean Reinauer/Justice/RTC-106</t>
  </si>
  <si>
    <t>Nor Easter/Zachary Reinauer/Harold Reinauer/Justice</t>
  </si>
  <si>
    <t>RTC 106/ Dean Reinauer/Zachary Reinauer</t>
  </si>
  <si>
    <t>Denali/Zachary Reinauer/DBL 104</t>
  </si>
  <si>
    <t>Zachary Reinauer/Liberty/Freedom</t>
  </si>
  <si>
    <t>Zachary Reinauer/Liberty/Freedom/Nor Easter</t>
  </si>
  <si>
    <t>Justice/Liberty/Harold Reinauer/Cape Gavi</t>
  </si>
  <si>
    <t>Nicole Reinauer/ Justice/RTC 135</t>
  </si>
  <si>
    <t>Fight ALS/Liberty</t>
  </si>
  <si>
    <t>Justice/RTC 150</t>
  </si>
  <si>
    <t>Justice/RTC 150/Morgan Reinauer</t>
  </si>
  <si>
    <t>Double Skin 60/Elk River</t>
  </si>
  <si>
    <t>Elk River/Double Skin 60</t>
  </si>
  <si>
    <t>Iver Prosperity/Liberty/Freedom</t>
  </si>
  <si>
    <t>Iver Prosperity/Liberty/Justice</t>
  </si>
  <si>
    <t>Justice/Nicole Reinauer/RTC 135/First Responder</t>
  </si>
  <si>
    <t>Cape Gavi/Harold Reinauer/Freedom/Liberty/Great Eastern/Jason Reinauer/Justice</t>
  </si>
  <si>
    <t>Harold Reinauer/Freedom/Liberty/Justice/Jason Reinauer</t>
  </si>
  <si>
    <t xml:space="preserve">Liberty/Harold Reinauer/Justice </t>
  </si>
  <si>
    <t>Great Eastern/Justice/Liberty/Harold Reinauer</t>
  </si>
  <si>
    <t>Cape Gavi/Liberty/Justice/Harold Reinauer</t>
  </si>
  <si>
    <t>DBL 104/Denali/Justice</t>
  </si>
  <si>
    <t>DBL 104/Denali/Liberty</t>
  </si>
  <si>
    <t>Zachary Reinauer/Freedom/Jason Reinauer/Nor Easter</t>
  </si>
  <si>
    <t>Zachary Reinauer/Freedom/Jason Reinauer</t>
  </si>
  <si>
    <t>RTC 135/ Liberty Zachary Reinauer</t>
  </si>
  <si>
    <t>Barry Galveston/Justice/Fight ALS</t>
  </si>
  <si>
    <t>Justice /Nicole Reinauer/RTC 135</t>
  </si>
  <si>
    <t>Liberty/Justrice/Freedom</t>
  </si>
  <si>
    <t>Nor Easter/Liberty/Justice/Freedom</t>
  </si>
  <si>
    <t>RTC 108/Dylan Cooper/Freedom</t>
  </si>
  <si>
    <t>Freedom/East Coast/Liberty</t>
  </si>
  <si>
    <t xml:space="preserve">Justice/Harold Reinauer/Jason Reinauer </t>
  </si>
  <si>
    <t>Jason Reinauer/Justice/Harold Reinauer/East Coast</t>
  </si>
  <si>
    <t>Liberty/Philadelphia/Double Skin 60</t>
  </si>
  <si>
    <t>Double Skin 60/Philadelphia/Liberty</t>
  </si>
  <si>
    <t>Freedom/Nicole Reinauer/RTC 135</t>
  </si>
  <si>
    <t>Iver Prosperity/Justice/Harold Reinauer</t>
  </si>
  <si>
    <t>Harold Reinauer/Freedom</t>
  </si>
  <si>
    <t>Justice/Freedom/Liberty/East Coast</t>
  </si>
  <si>
    <t>Justice/Harold Reinauer/Liberty</t>
  </si>
  <si>
    <t xml:space="preserve">Liberty/Harold Reinauer/Freedom/East Coast </t>
  </si>
  <si>
    <t xml:space="preserve">Justice </t>
  </si>
  <si>
    <t xml:space="preserve">First Responder </t>
  </si>
  <si>
    <t>Jason Reinauer/Harold Reinauer/Justice/Cape Gavi</t>
  </si>
  <si>
    <t>Jason Reinauer/Justice/Harold Reinauer/RTC 103/Morgan</t>
  </si>
  <si>
    <t>RTC 82/Liberty</t>
  </si>
  <si>
    <t xml:space="preserve">Cape Gavi/Freedom/Liberty/Justice </t>
  </si>
  <si>
    <t>Freedom/Justice/Great Eastern/Liberty</t>
  </si>
  <si>
    <t>Freedom/Justice/Liberty/Great Eastern</t>
  </si>
  <si>
    <t>Justice/RTC 108</t>
  </si>
  <si>
    <t>Freedom/Liberty/Fight ALS</t>
  </si>
  <si>
    <t>Zachary Reinauer/DBL 102</t>
  </si>
  <si>
    <t xml:space="preserve">Justice/DBL 102/Cape Lookout </t>
  </si>
  <si>
    <t>Jason Reinauer/Liberty/Justice/Great Eastern</t>
  </si>
  <si>
    <t>Jason Reinauer/Justice</t>
  </si>
  <si>
    <t>Nor Easter/Jason Reinauer/Liberty/Justice</t>
  </si>
  <si>
    <t>RTC 108/Justice</t>
  </si>
  <si>
    <t>Great Eastern/Liberty/Freedom/Justice</t>
  </si>
  <si>
    <t>Justice/Jason Reinauer/Zachary Reinauer</t>
  </si>
  <si>
    <t>Justice/Jason Reinauer/Zachary Reinauer/Nor Easter</t>
  </si>
  <si>
    <t xml:space="preserve">Zachary Reinauer/Morgan Reinauer/RTC 103 </t>
  </si>
  <si>
    <t>Zachary Reinauer/Morgan Reinauer</t>
  </si>
  <si>
    <t>Morgan Reinauer/Justice/ RTC 103</t>
  </si>
  <si>
    <t>1 TUG / 1 BARGE</t>
  </si>
  <si>
    <t>Liberty/Nicole Reinauer/RTC 135</t>
  </si>
  <si>
    <t xml:space="preserve">Liberty/Justice </t>
  </si>
  <si>
    <t>Freedom/Barry Silverton/Fight ALS</t>
  </si>
  <si>
    <t>Cape Gavi/Freedom/Justice/Zachary Reinauer</t>
  </si>
  <si>
    <t>Freedom/Fight ALS</t>
  </si>
  <si>
    <t>East Coast/Jason Reinauer/Zachary Reinauer/Liberty</t>
  </si>
  <si>
    <t>Zachary Reinauer/Liberty</t>
  </si>
  <si>
    <t>Liberty/Freedom/Justice/East Coast</t>
  </si>
  <si>
    <t>First Repo</t>
  </si>
  <si>
    <t>Nicole Reinauer/ Justice/ RTC 135</t>
  </si>
  <si>
    <t>New England/Freedom/Justice/Liberty</t>
  </si>
  <si>
    <t>Small Gull Tug/Crane B</t>
  </si>
  <si>
    <t>Justice/Jason Reinauer/Vincent Tibbets Jr.</t>
  </si>
  <si>
    <t xml:space="preserve">New England/Justice/Jason Reinauer/Vincent Tibbets Jr. </t>
  </si>
  <si>
    <t>Liberty/RTC 106/Dean Reinauer/Freedom</t>
  </si>
  <si>
    <t>Justice/DBL 104/Denali/Freedom/RTC 106/Dean Reinauer</t>
  </si>
  <si>
    <t>New England/Zachary Reinauer/Vincent Tibbets Jr./Liberty</t>
  </si>
  <si>
    <t>Liberty/Vincent Tibbets Jr.</t>
  </si>
  <si>
    <t>Liberty/Vincent Reinauer</t>
  </si>
  <si>
    <t>Freedom/Vincent Reinauer/Liberty</t>
  </si>
  <si>
    <t xml:space="preserve">Freedom/Vincent Reinauer/Liberty/New England </t>
  </si>
  <si>
    <t>Justice/RTC 109/Grace Reinauer</t>
  </si>
  <si>
    <t>Grace Reinauer</t>
  </si>
  <si>
    <t>IN/ OUT</t>
  </si>
  <si>
    <t>1 TUG IN / 1 TUG OUT SAME TIME</t>
  </si>
  <si>
    <t>Nicole Reinauer/Grace Reinauer</t>
  </si>
  <si>
    <t>Freedom/RTC 109/Grace Reinauer</t>
  </si>
  <si>
    <t>Freedom/RTC 135/Nicole Reinauer</t>
  </si>
  <si>
    <t>Freedom/DBL 104/Lincoln Sea</t>
  </si>
  <si>
    <t>Justice/Grace Reinauer/DBL 140</t>
  </si>
  <si>
    <t>Vincent Tibbets/Freedom/Cape Gavi/Liberty</t>
  </si>
  <si>
    <t>First Repo/Vincent Tibbets/Liberty/Fight ALS/Freedom/Barry Silverman</t>
  </si>
  <si>
    <t>Liberty/Fight ALS/Vincent Tibbets</t>
  </si>
  <si>
    <t>Morgan Reinauer/RTC 103/Jason Reinauer/Liberty/Freedom</t>
  </si>
  <si>
    <t>Justice/Liberty/Vincent Tibbets</t>
  </si>
  <si>
    <t>New England/Justice/Liberty/Vincent Tibbets</t>
  </si>
  <si>
    <t>RTC 103/Morgan Reinauer/Jason Reinauer</t>
  </si>
  <si>
    <t>Great Eastern/Freedom/Vincent Tibbets/Liberty</t>
  </si>
  <si>
    <t>Cape Gavi/Liberty/Freedom/Vincent Tibbets</t>
  </si>
  <si>
    <t>Liberty/RTC 108/Dylan Cooper</t>
  </si>
  <si>
    <t>Dylan Cooper/Liberty/RTC 108</t>
  </si>
  <si>
    <t>Liberty/Justice/Freedom/Great Eastern</t>
  </si>
  <si>
    <t xml:space="preserve">Test </t>
  </si>
  <si>
    <t>Christian Reinauer/RTC 145</t>
  </si>
  <si>
    <t>Vincent Tibbets/Liberty/Justice/Iver Prosperity</t>
  </si>
  <si>
    <t>Vincent Tibbets/Liberty</t>
  </si>
  <si>
    <t>Liberty/Zachary Reinauer/Justice</t>
  </si>
  <si>
    <t xml:space="preserve">Iver Prosperity/Liberty/Zachary Reinauer/Justice </t>
  </si>
  <si>
    <t>Justice/RTC 145/ Christian Reinauer</t>
  </si>
  <si>
    <t>incorrect date</t>
  </si>
  <si>
    <t>Justice/Fight ALS/Barry Silverton</t>
  </si>
  <si>
    <t>Justice/Nor'Easter</t>
  </si>
  <si>
    <t>Justice/Cape Lookout/DBL 104</t>
  </si>
  <si>
    <t>Freedom/Vincent Tibbets/Nicole Reinauer/RTC 135</t>
  </si>
  <si>
    <t xml:space="preserve">Nor'Easter/Liberty/Freedom/Vincent Tibbets </t>
  </si>
  <si>
    <t>Grace Reinauer/Justice/RTC 109</t>
  </si>
  <si>
    <t>Freat Eastern/Liberty/Justice/Freedom</t>
  </si>
  <si>
    <t>Freedom/Vincent Tibbets</t>
  </si>
  <si>
    <t>Vincent Tibbets/Great Eastern/Zachary Reinauer</t>
  </si>
  <si>
    <t>Justice/RTC 81/Kristy Ann</t>
  </si>
  <si>
    <t>Harold Reinauer/RTC 81/Kristy Ann</t>
  </si>
  <si>
    <t>Harold Reinauer/Cape Gavi/Vincent Tibbets</t>
  </si>
  <si>
    <t>First Responder/Freedom/Harold Reinauer</t>
  </si>
  <si>
    <t>Liberty/Fight ALS/Barry Silverton</t>
  </si>
  <si>
    <t>Liberty/Barry Silverton/Fight ALS</t>
  </si>
  <si>
    <t>Justice/Jason Reinauer/Harold Reinauer</t>
  </si>
  <si>
    <t>Justice/Jason Reinauer/Harold Reinauer/Cape Gavi</t>
  </si>
  <si>
    <t>Harold Reinauer/Jason Reinauer/Justice/Nor'Easter</t>
  </si>
  <si>
    <t>Justice/Harold Reinauer/Jason Reinauer</t>
  </si>
  <si>
    <t>Nor'Easter/Freedom/Harold Reinauer/Liberty</t>
  </si>
  <si>
    <t>Harold Reinauer/Liberty/DBL 104</t>
  </si>
  <si>
    <t>DBL 104/Liberty/Harold Reinauer</t>
  </si>
  <si>
    <t xml:space="preserve">Justice/RTC 135/Nicole Reinauer </t>
  </si>
  <si>
    <t xml:space="preserve">Justice/RTC 109/Grace Reinauer </t>
  </si>
  <si>
    <t>Justice/Grace Reinauer/RTC 109</t>
  </si>
  <si>
    <t xml:space="preserve">Nicole Reinauer/Liberty/RTC 135 </t>
  </si>
  <si>
    <t>Denali/Liberty</t>
  </si>
  <si>
    <t>Freedom/Harold Reinauer/Liberty/Iver Prosperity</t>
  </si>
  <si>
    <t>New England/Harold Reinauer/Justice/Liberty</t>
  </si>
  <si>
    <t xml:space="preserve">Liberty/ UTVIKEN/Justice </t>
  </si>
  <si>
    <t>Barry Silverton/Justice</t>
  </si>
  <si>
    <t>Justice/Freedom/Liberty/ UTVIKEN</t>
  </si>
  <si>
    <t>Liberty/Freedom/Great Eatern</t>
  </si>
  <si>
    <t>Freedom/Liberty/</t>
  </si>
  <si>
    <t>Great Eastern/Freedom/Liberty/Justice</t>
  </si>
  <si>
    <t>Boston Police</t>
  </si>
  <si>
    <t>Justice/D</t>
  </si>
  <si>
    <t>Christian Reinauer/Justice</t>
  </si>
  <si>
    <t>Harold Reinauer/Vincent Tibbets/Justice/Iver Prosperity</t>
  </si>
  <si>
    <t>Vincent Tibbets/Harold Reinauer</t>
  </si>
  <si>
    <t>Justice/Reinauer/RTC 108</t>
  </si>
  <si>
    <t>1 TUG &amp; 1 BARGE IN / 1 TUG OUT  </t>
  </si>
  <si>
    <t>Liberty/RTC 109/Grace Reinauer</t>
  </si>
  <si>
    <t>2 TUG / 1 BARGE</t>
  </si>
  <si>
    <t>Freedo/DBL 104/Denali</t>
  </si>
  <si>
    <t>UPDATED TIME</t>
  </si>
  <si>
    <t>Christian Reinauer/ RTC 103 / Justice</t>
  </si>
  <si>
    <t xml:space="preserve">Harold Reinauer/ Vincent Tibbetts/ Liberty/ Iver Prosperity </t>
  </si>
  <si>
    <t>3 TUG / 1 BARGE</t>
  </si>
  <si>
    <t>Vincent Tibbetts/ Liberty / Harold Reinauer / RTC 103/ Reinauer Twins</t>
  </si>
  <si>
    <t>Liberty / Harold Reinauer / Vincent Tibbetts/  Cape Gavi</t>
  </si>
  <si>
    <t>Liberty/ Vincent Tibbetts</t>
  </si>
  <si>
    <t>Justice/ RTC 135/ Christian Reinauer</t>
  </si>
  <si>
    <t>Liberty/ Justice / Freedom</t>
  </si>
  <si>
    <t>Iver Prosperity/ Liberty/ Justice/ Freedom</t>
  </si>
  <si>
    <t xml:space="preserve">Vincent Tibbetts/ Freedom/ Liberty/ Justice </t>
  </si>
  <si>
    <t>Cape Gavi/ Justice/ Liberty/ Freedom/ Vincent Tibbetts</t>
  </si>
  <si>
    <t>RTC / Nicole Reinauer/ Liberty</t>
  </si>
  <si>
    <t>GM 11103/ Freedom</t>
  </si>
  <si>
    <t>1 TUG OUT / 1 BARGE IN SAME TIME</t>
  </si>
  <si>
    <t>UPDATED</t>
  </si>
  <si>
    <t>UPDATED
1 BARGE OUT / 1 TUG IN</t>
  </si>
  <si>
    <t xml:space="preserve">Updated direction </t>
  </si>
  <si>
    <t>DBL 104/Liberty/Denali</t>
  </si>
  <si>
    <t>Liberty/Harold Reinauer/Noreaster/Justice</t>
  </si>
  <si>
    <t>Justice/Nicole Leigh Reinauer/RTC 135</t>
  </si>
  <si>
    <t>Harold Reinauer/New England/Liberty/Zachary Reinauer</t>
  </si>
  <si>
    <t>UPDATED # OF TUGS</t>
  </si>
  <si>
    <t>Zachary Reinauer/RTC 135/Nicole Leigh Reinauer</t>
  </si>
  <si>
    <t>Liberty/New England/Justice/Harold Reinauer</t>
  </si>
  <si>
    <t>Harold Reinauer/Justice</t>
  </si>
  <si>
    <t>Keagen</t>
  </si>
  <si>
    <t>Justice/Nicole Leigh Reinauer/RTC 160</t>
  </si>
  <si>
    <t>UPDATED TME</t>
  </si>
  <si>
    <t>RTC 103/Justice</t>
  </si>
  <si>
    <t xml:space="preserve">2X - 1 TUG / 1 BARGE </t>
  </si>
  <si>
    <t xml:space="preserve">1 TUG &amp; BARGE TO EXIT, FOLLOWED BY 2ND TUG AND BARGE EXITING </t>
  </si>
  <si>
    <t>Justice/Liberty/Harold Reinauer/RTC 103/Nicole Leigh Reinauer</t>
  </si>
  <si>
    <t>RTC 82/Franklin Reinauer</t>
  </si>
  <si>
    <t>Great Eastern/Jason Reinauer/Liberty</t>
  </si>
  <si>
    <t>Jason ReinauerLiberty</t>
  </si>
  <si>
    <t>Liberty/Great Eastern/Harold Reinauer/Justice</t>
  </si>
  <si>
    <t>Denali/Justice</t>
  </si>
  <si>
    <t>Noreaster/Liberty/Justice/Vincent Tibbetts (both)</t>
  </si>
  <si>
    <t xml:space="preserve">3 TUG &amp; 1 TUG / 1 BARGE </t>
  </si>
  <si>
    <t>IN /OUT</t>
  </si>
  <si>
    <t>3 TUGS OUT / 1 TUG&amp; BARGE IN</t>
  </si>
  <si>
    <t>RTC 81/Vincent Tibbetts/Josephine/Liberty (OUT)/Justice (OUT)</t>
  </si>
  <si>
    <t>RTC 81/Vincent Tibbetts/Josephine</t>
  </si>
  <si>
    <t>Justice/Vincent Tibbetts/Jason Reinauer</t>
  </si>
  <si>
    <t>Noreaster/Justice/ Vincent Tibbetts/ Jason Reinauer</t>
  </si>
  <si>
    <t>Iver Prosperity/ Vincent Tibbetts/ Justice/ Jason Reinauer /Freedom/ Liberty</t>
  </si>
  <si>
    <t>RTC 135 / Nicole Reinauer/ Vincent Tibbetts/ Justice/ Jason Reinauer/ Freedom/ Liberty</t>
  </si>
  <si>
    <t>RTC 145/ Justice/ Liberty/ Christian Reinauer</t>
  </si>
  <si>
    <t>Justice/ Liberty</t>
  </si>
  <si>
    <t>Updated time</t>
  </si>
  <si>
    <t>Christian Reinauer/ Liberty/ RTC 145</t>
  </si>
  <si>
    <t>Great Eastern/Freedom/ Liberty/ Justice</t>
  </si>
  <si>
    <t xml:space="preserve">Liberty/ Freedom/Justice </t>
  </si>
  <si>
    <t>Justice/ Freedom/ Great Eastern/ Liberty</t>
  </si>
  <si>
    <t xml:space="preserve">Freedom/ East Coast/ Justice </t>
  </si>
  <si>
    <r>
      <t>CORRECTED TIME</t>
    </r>
    <r>
      <rPr>
        <sz val="12"/>
        <color rgb="FF000000"/>
        <rFont val="Arial"/>
        <family val="2"/>
      </rPr>
      <t> </t>
    </r>
  </si>
  <si>
    <t>Freedom/ Iver Prosperity/ Justice / Liberty</t>
  </si>
  <si>
    <t>Harold Reinauer/ RTC 100/ Morgan Reinauer</t>
  </si>
  <si>
    <t xml:space="preserve">Harold Reinauer/ Liberty/ Justice </t>
  </si>
  <si>
    <t>Liberty/ East Coast/ Justice / Harold Reinauer</t>
  </si>
  <si>
    <t>Liberty/ RTC 100/ Morgan Reinauer</t>
  </si>
  <si>
    <t xml:space="preserve">RTC 135/ Nicole Reinauer / Justice </t>
  </si>
  <si>
    <t xml:space="preserve">Coast Guard </t>
  </si>
  <si>
    <t>Iver Prosperity/ Freedom/ Liberty/ Justice</t>
  </si>
  <si>
    <t>Liberty/ Freedom</t>
  </si>
  <si>
    <t>1 TUG / 1 BARGE
3 TUGS</t>
  </si>
  <si>
    <t>OUT: 1 TUG / 1 BARGE
IN: 3 TUGS</t>
  </si>
  <si>
    <t>Freedom/Liberty/Iver Prosperity</t>
  </si>
  <si>
    <t>Justice/ Liberty/ Freedom/ Noreaster</t>
  </si>
  <si>
    <t xml:space="preserve">Freedom/ Liberty/Justice </t>
  </si>
  <si>
    <t>Justice/ RTC 27</t>
  </si>
  <si>
    <t xml:space="preserve">Freedom/RTC 108/Dylan Cooper </t>
  </si>
  <si>
    <t>1 TUG / 1 BARGE OUT
3 TUGS IN</t>
  </si>
  <si>
    <t>Harold Reinauer/ Vincent Reinauer/ Jason Reinauer</t>
  </si>
  <si>
    <t>NorEaster/Harold Reinauer/ Vincent Reinauer/ Jason Reinauer</t>
  </si>
  <si>
    <t>Iver Prosperity/ Vincent Tibbetts/ Jason Reiauer/ Liberty</t>
  </si>
  <si>
    <t>Vincent Tibbetts/ Jason Reinauer/ Liberty</t>
  </si>
  <si>
    <t>Justice/ Liberty/Vincent Tibbetts</t>
  </si>
  <si>
    <t>Iver Prosperity/Justice/ Liberty/ Vincent Tibbetts/ First Responder</t>
  </si>
  <si>
    <t>Liberty/ Vincent Tibbetts/ Justice / New England</t>
  </si>
  <si>
    <t>Justice /Liberty/ Vincent Tibbetts</t>
  </si>
  <si>
    <t xml:space="preserve">Lincoln /DBL 140/ Justice </t>
  </si>
  <si>
    <t>Justice/Lincoln/ DBL 140</t>
  </si>
  <si>
    <t xml:space="preserve">Justice/ Liberty/ Harold Reinauer/ Iver Prosperity </t>
  </si>
  <si>
    <t>New England/ Justice/ Liberty/ Harold Reinauer</t>
  </si>
  <si>
    <t xml:space="preserve">Justice/ Janice Reinauer/ RTC 104 </t>
  </si>
  <si>
    <t>Liberty/ RTC 1-4/ Janice Reinauer</t>
  </si>
  <si>
    <t xml:space="preserve">Liberty/ Harold Reinauer/ Vincent Tibbetts </t>
  </si>
  <si>
    <t>Iver Prosperity/ Liberty/ Vincent Tibbetts/ Harold Reinauer</t>
  </si>
  <si>
    <t>Liberty/ Freedom/ Nicole Reinauer</t>
  </si>
  <si>
    <t xml:space="preserve">Freedom/ GM 11103 / Genesis Eagle </t>
  </si>
  <si>
    <t>Liberty/ RTC 109 / Grace M. Reinauer</t>
  </si>
  <si>
    <t>Vincent Reinauer</t>
  </si>
  <si>
    <t>Vincent Reinauer/ DBL 104</t>
  </si>
  <si>
    <t xml:space="preserve">East Coast/ Freedom/ Justice </t>
  </si>
  <si>
    <t>Justice/ Freedom</t>
  </si>
  <si>
    <t>Justice/ Freedom/ Liberty</t>
  </si>
  <si>
    <t xml:space="preserve">Justice/ Freedom/ Liberty/ East Coast </t>
  </si>
  <si>
    <t>Franklin Reinauer</t>
  </si>
  <si>
    <t>Justice/RTC 82/ B. Franklin</t>
  </si>
  <si>
    <t>Christian Reinauer/ Justice/ RTC 135</t>
  </si>
  <si>
    <t>Legacy/Crane B</t>
  </si>
  <si>
    <t>Legacy</t>
  </si>
  <si>
    <t xml:space="preserve">Legacy </t>
  </si>
  <si>
    <t>Justice/ Crane B</t>
  </si>
  <si>
    <t xml:space="preserve">Barry Silverton/Justice/ Fight ALS </t>
  </si>
  <si>
    <t>Barry Silverton/Justice/ DBL 104</t>
  </si>
  <si>
    <t xml:space="preserve">Liberty/ Barry Silverton/ Fight ALS </t>
  </si>
  <si>
    <t xml:space="preserve">Iver Prosperity/Liberty/Justice </t>
  </si>
  <si>
    <t xml:space="preserve">Justice/ Liberty/ Harold Reinauer </t>
  </si>
  <si>
    <t>Iver Prosperity/Liberty/Harold Reinauer</t>
  </si>
  <si>
    <t xml:space="preserve">Harold Reinauer/ Jason Reinauer/ New England/ Vincent Tibbetts </t>
  </si>
  <si>
    <t>Vincent Tibbetts/ Harold Reinauer</t>
  </si>
  <si>
    <t>Ivan Prosperity/ Vincent Tibbetts/ Liberty/ Justice</t>
  </si>
  <si>
    <t>RTC 103/ Justice/ Liberty</t>
  </si>
  <si>
    <t xml:space="preserve">Justice/ RTC 103/ Reinauer Twins </t>
  </si>
  <si>
    <t>RTC 145/ Justice/ Christian Reinauer/ Vincent Tibbetts/ Liberty</t>
  </si>
  <si>
    <t>Liberty/ Vincent Tibbetts/ Justice / Ivan Prosperity</t>
  </si>
  <si>
    <t>Reinauer Twins/ Justice/ RTC 145</t>
  </si>
  <si>
    <t>Justice/ RTC 135/ Reinauer</t>
  </si>
  <si>
    <t>New England/ Liberty/ Justice</t>
  </si>
  <si>
    <t xml:space="preserve">Liberty/ Justice </t>
  </si>
  <si>
    <t>RTC 135/ Nicole Reinauer/ Justice</t>
  </si>
  <si>
    <t xml:space="preserve">Crane Barge/ Push Tug </t>
  </si>
  <si>
    <t>Justice/ Liberty/Nicole Reinauer</t>
  </si>
  <si>
    <t>New England/ Liberty/ Justice/ Vincent Tibbetts</t>
  </si>
  <si>
    <t>Vincent Tibbetts/Liberty/Justice</t>
  </si>
  <si>
    <t>Noreaster/Vincent Tibbetts/Liberty/Justice</t>
  </si>
  <si>
    <t>1 TUG / 1 TANKER</t>
  </si>
  <si>
    <t>DBL 140/ Vincent Tibbetts/Lincoln</t>
  </si>
  <si>
    <t>Freedom/RTC 135/ Liberty/ Nicole Reinauer</t>
  </si>
  <si>
    <t>DBL 140/ Freedom/ Lincoln</t>
  </si>
  <si>
    <t xml:space="preserve">Justice/ DBL 140/ Denali </t>
  </si>
  <si>
    <t>Liberty/Noreaster/Freedom</t>
  </si>
  <si>
    <t xml:space="preserve">Freedom/ Liberty/ Justice </t>
  </si>
  <si>
    <t>Nor'Easter/ Liberty/ Freedom/ Justice</t>
  </si>
  <si>
    <t>No Name /CB 140</t>
  </si>
  <si>
    <t>Justice/ Nicole Reinauer/ RTC 135</t>
  </si>
  <si>
    <t>CB-110</t>
  </si>
  <si>
    <t xml:space="preserve">Liberty/ Justice/ New England </t>
  </si>
  <si>
    <t>Liberty/ Justice</t>
  </si>
  <si>
    <t>RTC 102/ Liberty / Ruth Reinauer</t>
  </si>
  <si>
    <t>Liberty/ Justice/ Harold Reinauer</t>
  </si>
  <si>
    <t>Liberty/ New England/ Justice/ Harold Reinauer</t>
  </si>
  <si>
    <t>Justice/ RTC 102 / Ruth Reinauer</t>
  </si>
  <si>
    <t>Liberty/ Nor Easter/ Freedom/ Justice</t>
  </si>
  <si>
    <t>Janice Reinauer/ Justice/ RTC 103</t>
  </si>
  <si>
    <t xml:space="preserve"> Freedom/ Liberty </t>
  </si>
  <si>
    <t>Nor Easter/ Freedom/ Liberty /Justice</t>
  </si>
  <si>
    <t xml:space="preserve">Justice/ Janice Reinauer/ RTC 103 </t>
  </si>
  <si>
    <t xml:space="preserve">Iver Prosperity/ Harold Reinauer/ Freedom/ Justice </t>
  </si>
  <si>
    <t>Harold Reinauer/ Justice</t>
  </si>
  <si>
    <t>Freedom/Liberty/ Vincent Tibbetts</t>
  </si>
  <si>
    <t>Freedom/ Liberty/ Iver Prosperity/ Vincent Tibbetts</t>
  </si>
  <si>
    <t xml:space="preserve">Vincent Tibbetts/ DBL 104 / Denali </t>
  </si>
  <si>
    <t>DBL 104/ Liberty/ Denali</t>
  </si>
  <si>
    <t>Justice/ RTC 135/ Nicole Reinauer</t>
  </si>
  <si>
    <t xml:space="preserve">First Reponder </t>
  </si>
  <si>
    <t>RTC 135/ Nicole Reinauer/ Vincent Tibbetts/ First Responder</t>
  </si>
  <si>
    <t>Nor Easter/ Vincent Tibbetts/ Liberty / Freedom</t>
  </si>
  <si>
    <t>Nicole Reinauer/RTC 135/Liberty</t>
  </si>
  <si>
    <t>Justice/RTC 103/Reinauer Twins</t>
  </si>
  <si>
    <t>Justice/Christian Reinauer/RTC 135</t>
  </si>
  <si>
    <t>Justice Christian Reinauer/RTC 145</t>
  </si>
  <si>
    <t>Liberty/Vincent Tibbetts/Christian Reinauer</t>
  </si>
  <si>
    <t>Iver Prosperity/Liberty/Justice/Vincent Tibbetts</t>
  </si>
  <si>
    <t>Great Eastern/Vincent Tibbetts/Justice</t>
  </si>
  <si>
    <t xml:space="preserve">Iver Prosperity/Harold Reinauer/Freedom/Justice </t>
  </si>
  <si>
    <t>Justice/Vincent Tibbetts</t>
  </si>
  <si>
    <t>RTC 125/Justice</t>
  </si>
  <si>
    <t>Belle</t>
  </si>
  <si>
    <t>Great Eastern/Vincent Tibbetts/Liberty</t>
  </si>
  <si>
    <t>RTC 103/Justice/Nicole Reinauer/Harold Reinauer</t>
  </si>
  <si>
    <t>Liberty/Harold Reinauer/Vincent Tibbetts Jr.</t>
  </si>
  <si>
    <t>Harold Reinauer/Vincent D Tibbetts Jr/Freedom/Nor Easter</t>
  </si>
  <si>
    <t>Janice Ann Reinauer/Justice/RTC 103</t>
  </si>
  <si>
    <t>Justice/RTC 103</t>
  </si>
  <si>
    <t>Justice/Vincent Tibbetts Jr/Liberty</t>
  </si>
  <si>
    <t>Vincent Tibbetts Jr/Justice/Liberty/New England</t>
  </si>
  <si>
    <t>OUT/IN</t>
  </si>
  <si>
    <t>Freedom/Nor Easter/Liberty/Justice</t>
  </si>
  <si>
    <t>RTC 135/Nicole Reinauer/Liberty</t>
  </si>
  <si>
    <t>Freedom/Justice/Harold Reinauer/Nor Easter</t>
  </si>
  <si>
    <t>Nor Easter/Freedom/Justice/Harold Reinauer</t>
  </si>
  <si>
    <t>Denali/Freedom/DBL 104</t>
  </si>
  <si>
    <t>Justice/RTC 80</t>
  </si>
  <si>
    <t>Vincent D Tibbetts/Merit</t>
  </si>
  <si>
    <t>DBL 104/Denali/Vincinet D Tibbetts</t>
  </si>
  <si>
    <t>RTC 135/Nicole Reinauer/Harold A Reinauer</t>
  </si>
  <si>
    <t>Judy C</t>
  </si>
  <si>
    <t>Justice/RTC 103/Janice Ann Reinauer</t>
  </si>
  <si>
    <t>Liberty/Nor Easter/Justice/Harold A Reinauer II</t>
  </si>
  <si>
    <t>Liberty/Justice/Harold A Reinauer II</t>
  </si>
  <si>
    <t>Trilogy</t>
  </si>
  <si>
    <t>Nor Easter/Justice/Liberty/Freedom</t>
  </si>
  <si>
    <t>3 TUG / 1 TANKER</t>
  </si>
  <si>
    <t>Great Eastern/Vincent D Tibbetts Jr/Freedom/Harold A Reinauer</t>
  </si>
  <si>
    <t>Freedom/Vincent D Tibbetts Jr</t>
  </si>
  <si>
    <t>Denali/DBL 104/Justice</t>
  </si>
  <si>
    <t>Great Eastern/Freedom/Liberty</t>
  </si>
  <si>
    <t>Harold Reinauer/Denali/DBL 104</t>
  </si>
  <si>
    <t>Justice/Nicole Reinauer</t>
  </si>
  <si>
    <t>Nor Easter/Liberty/Freedom/Justice</t>
  </si>
  <si>
    <t>Liberty/(3 Unspecified Vessels)</t>
  </si>
  <si>
    <t>RTC 135/Nicole Reinauer/Justice</t>
  </si>
  <si>
    <t>Liberty/Curtis Reinauer</t>
  </si>
  <si>
    <t>Justice/RTC 270/Liberty</t>
  </si>
  <si>
    <t>Nor Easter/Freedom/Justice/Liberty</t>
  </si>
  <si>
    <t>Curtis Reinauer</t>
  </si>
  <si>
    <t>RTC 80/Curtis Reinauer/Freedom</t>
  </si>
  <si>
    <t>Great Eastern/Freedom/Justice/Vincent D Tibbetts Jr</t>
  </si>
  <si>
    <t>Great Eastern/Justice/Freedom/Liberty</t>
  </si>
  <si>
    <t>Crane Barge/Legacy</t>
  </si>
  <si>
    <t>Justice/Vincent D Tibbetts Jr</t>
  </si>
  <si>
    <t>Justice/Liberty/Harold A Reinauer II</t>
  </si>
  <si>
    <t>Nor'easter/Liberty/Justice/Harold A Reinauer II</t>
  </si>
  <si>
    <t>Route 106/Nicole Reinauer/Justice</t>
  </si>
  <si>
    <t>Dean Reinauer/Jason Reinauer/Justice/RTC 103</t>
  </si>
  <si>
    <t>Jason Reinauer/RTC 103/Justice</t>
  </si>
  <si>
    <t>Great Eastern/Harold Reinauer/Liberty/Justice</t>
  </si>
  <si>
    <t>Liberty/Great Eastern/Freedom/Justice</t>
  </si>
  <si>
    <t>Justice/ DBL 104/ Denali</t>
  </si>
  <si>
    <t>Justice/RTC 135/Nicole Leigh Renauer</t>
  </si>
  <si>
    <t> 20401</t>
  </si>
  <si>
    <t> 1 TUG / 1 BARGE</t>
  </si>
  <si>
    <t>1 TUG </t>
  </si>
  <si>
    <t>Pleasure Boat</t>
  </si>
  <si>
    <t>Nor'easter/Liberty/Justice</t>
  </si>
  <si>
    <t>Legacy/ Crane B</t>
  </si>
  <si>
    <t>Justice/Freedom/Liberty/Nor Easter</t>
  </si>
  <si>
    <t>Harold A Reinhauer II</t>
  </si>
  <si>
    <t>RTC 135</t>
  </si>
  <si>
    <t>RTC 135/Freedom/Nicole Reinauer</t>
  </si>
  <si>
    <t>Grane Barge/Gronk</t>
  </si>
  <si>
    <t>Iver Prosperity/Freedom/Justice/Liberty</t>
  </si>
  <si>
    <t>3 TUGS / BARGE</t>
  </si>
  <si>
    <t>New England/Freedom/Justice/Vincent D Tibbetts Jr</t>
  </si>
  <si>
    <t>Justice/Freedom/Vincent D Tibbetts Jr</t>
  </si>
  <si>
    <t>3 TUGS </t>
  </si>
  <si>
    <t xml:space="preserve">Justice / Genesis Eagle </t>
  </si>
  <si>
    <t>GM 11103/Justice/Genesis Eagle</t>
  </si>
  <si>
    <t>Justice/Ruth Reinauer/RTC 102</t>
  </si>
  <si>
    <t>Justice/RTC 108/Dylan Cooper</t>
  </si>
  <si>
    <t>Justice/Great Eastern/Liberty/Freedom</t>
  </si>
  <si>
    <t>RTC 103/Justice/Janice Ann Reinauer</t>
  </si>
  <si>
    <t>RTC 103/Janice Ann Reinauer/Justice/Liberty/RTC 102/Ruth Reinauer</t>
  </si>
  <si>
    <t>Liberty/Justice/Nor'Easter/Vincent Tibbets</t>
  </si>
  <si>
    <t>Liberty/Vincent Tibbets/Justice/Great Eastern</t>
  </si>
  <si>
    <t>Vincent/Freedom/Liberty/Nor'Easter</t>
  </si>
  <si>
    <t>Crane Barge/Edward McDevitt/Liberty/Denali/DBL 104</t>
  </si>
  <si>
    <t>Edward McDewitt/DBL 104/Denali/Liberty</t>
  </si>
  <si>
    <t>Crane Barge/Edward McDevitt</t>
  </si>
  <si>
    <t>Freedom/Acadian/Justice</t>
  </si>
  <si>
    <t>Vincent D Tibbetts Jr/Justice</t>
  </si>
  <si>
    <t>Justice/Arcadian/RTC 27</t>
  </si>
  <si>
    <t>Justice/RTC 27/Arcadian</t>
  </si>
  <si>
    <t>Justice/Liberty/Freedom/Acadian</t>
  </si>
  <si>
    <t>Justice/Denali/DBL 104/Great Eastern/Liberty/Freedom/Harold Reinauer</t>
  </si>
  <si>
    <t>Great Esatern/Freedom/Liberty/Justice</t>
  </si>
  <si>
    <t>Freedom/Janice Ann Reinauer/RTC 103</t>
  </si>
  <si>
    <t>Liberty/RTC 103/Janice Ann Reinauer</t>
  </si>
  <si>
    <t>Freedom/Liberty/Vincent D Tibbetts Jr</t>
  </si>
  <si>
    <t>Freedom/Iver Prosperity/Liberty/Vincent D Tibbetts Jr</t>
  </si>
  <si>
    <t>Liberty/RTC 135/Nicole Leigh Reinauer</t>
  </si>
  <si>
    <t>Justice/ RTC 135/ Nicole Leigh Reinauer</t>
  </si>
  <si>
    <t>New England / Freedom</t>
  </si>
  <si>
    <t xml:space="preserve">Liberty / Justice </t>
  </si>
  <si>
    <t>Freedom / Justice</t>
  </si>
  <si>
    <t>Freedom/ Harold Reinauer / Vincent Tibbets</t>
  </si>
  <si>
    <t>New England / Freedom / Harold Reinauer / Vincent Tibbetts</t>
  </si>
  <si>
    <t xml:space="preserve">Great Eastern / Freedom / Liberty </t>
  </si>
  <si>
    <t>3 TUG
1 TUG / BARGE</t>
  </si>
  <si>
    <t xml:space="preserve">Justice / Denali / DCB 104 </t>
  </si>
  <si>
    <t>RTC 135 / Nicole Reinauer / Freedom</t>
  </si>
  <si>
    <t>Justice / Freedom</t>
  </si>
  <si>
    <t>Great Eastern / Justice</t>
  </si>
  <si>
    <t xml:space="preserve">Freedom / Liberty </t>
  </si>
  <si>
    <t>Freedom/ Grace Reinauer / RTC 109 / Liberty / RTC 135</t>
  </si>
  <si>
    <t>Eva Leigh Cutler / Justice / Kristin Poling</t>
  </si>
  <si>
    <t>Justice/ Eva Leigh Cutler / Kristin Poling</t>
  </si>
  <si>
    <t>New England / Liberty / Justice / Freedom</t>
  </si>
  <si>
    <t xml:space="preserve">Liberty / Freedom / Justice </t>
  </si>
  <si>
    <t>Freedom/ Justice / Liberty / Nor Easter</t>
  </si>
  <si>
    <t>RTC 82 / Franklin Reinauer / Freedom</t>
  </si>
  <si>
    <t xml:space="preserve">RTC 82 / Franklin Reinauer / Freedom/ RTC 105 / Justice </t>
  </si>
  <si>
    <t>Nicole Reinauer / Justice / RTC 135</t>
  </si>
  <si>
    <t>Nicole Reinauer / Justice / RTC 103</t>
  </si>
  <si>
    <t>BARGE / 3 TUGS</t>
  </si>
  <si>
    <t>2 TUGS
1 TUG / BARGE</t>
  </si>
  <si>
    <t>I TUG</t>
  </si>
  <si>
    <t>1 TUG / BARGE
3 TUG</t>
  </si>
  <si>
    <t>1 TUG/ BARGE</t>
  </si>
  <si>
    <t>2 TUG/ 2 BARGES</t>
  </si>
  <si>
    <t>Advanced Notice</t>
  </si>
  <si>
    <t>2 Hours Notice?</t>
  </si>
  <si>
    <t>CANCELED</t>
  </si>
  <si>
    <t> CANCELED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</si>
</sst>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h:mm;@"/>
    <numFmt numFmtId="165" formatCode="[$-409]d\-mmm;@"/>
    <numFmt numFmtId="166" formatCode="m/d/yy\ h:mm;@"/>
  </numFmts>
  <fonts count="45" x14ac:knownFonts="1">
    <font>
      <sz val="11"/>
      <color theme="1"/>
      <name val="Calibri"/>
      <family val="2"/>
      <scheme val="minor"/>
    </font>
    <font>
      <sz val="10"/>
      <color theme="1"/>
      <name val="Calibri"/>
      <family val="2"/>
      <scheme val="minor"/>
    </font>
    <font>
      <sz val="10"/>
      <color rgb="FF000000"/>
      <name val="Arial"/>
      <family val="2"/>
    </font>
    <font>
      <b/>
      <sz val="11"/>
      <color theme="1"/>
      <name val="Calibri"/>
      <family val="2"/>
      <scheme val="minor"/>
    </font>
    <font>
      <sz val="11"/>
      <color theme="1"/>
      <name val="Calibri"/>
      <family val="2"/>
      <scheme val="minor"/>
    </font>
    <font>
      <sz val="11"/>
      <color theme="1"/>
      <name val="Arial"/>
      <family val="2"/>
    </font>
    <font>
      <b/>
      <sz val="18"/>
      <color theme="0"/>
      <name val="Arial"/>
      <family val="2"/>
    </font>
    <font>
      <b/>
      <sz val="16"/>
      <color theme="0"/>
      <name val="Arial"/>
      <family val="2"/>
    </font>
    <font>
      <b/>
      <sz val="12"/>
      <color theme="0"/>
      <name val="Arial"/>
      <family val="2"/>
    </font>
    <font>
      <b/>
      <sz val="24"/>
      <color theme="0"/>
      <name val="Arial"/>
      <family val="2"/>
    </font>
    <font>
      <sz val="11"/>
      <color theme="1"/>
      <name val="Times New Roman"/>
      <family val="1"/>
    </font>
    <font>
      <b/>
      <sz val="7.5"/>
      <color rgb="FFCC0000"/>
      <name val="Arial"/>
      <family val="2"/>
    </font>
    <font>
      <b/>
      <sz val="7.5"/>
      <color rgb="FF006633"/>
      <name val="Arial"/>
      <family val="2"/>
    </font>
    <font>
      <sz val="7.5"/>
      <color rgb="FF006633"/>
      <name val="Arial"/>
      <family val="2"/>
    </font>
    <font>
      <sz val="7.5"/>
      <color rgb="FFCC0000"/>
      <name val="Arial"/>
      <family val="2"/>
    </font>
    <font>
      <sz val="7.5"/>
      <color rgb="FFCC0000"/>
      <name val="Times New Roman"/>
      <family val="1"/>
    </font>
    <font>
      <sz val="7.5"/>
      <color theme="1"/>
      <name val="Arial"/>
      <family val="2"/>
    </font>
    <font>
      <sz val="7.5"/>
      <color theme="1"/>
      <name val="Times New Roman"/>
      <family val="1"/>
    </font>
    <font>
      <sz val="7.5"/>
      <color rgb="FF000000"/>
      <name val="Arial"/>
      <family val="2"/>
    </font>
    <font>
      <sz val="11"/>
      <color rgb="FFFF0000"/>
      <name val="Calibri"/>
      <family val="2"/>
      <scheme val="minor"/>
    </font>
    <font>
      <sz val="11"/>
      <name val="Calibri"/>
      <family val="2"/>
      <scheme val="minor"/>
    </font>
    <font>
      <b/>
      <sz val="11"/>
      <color theme="0"/>
      <name val="Calibri"/>
      <family val="2"/>
      <scheme val="minor"/>
    </font>
    <font>
      <b/>
      <sz val="10"/>
      <color theme="1"/>
      <name val="Calibri"/>
      <family val="2"/>
      <scheme val="minor"/>
    </font>
    <font>
      <sz val="10"/>
      <color rgb="FF000000"/>
      <name val="Calibri"/>
      <family val="2"/>
      <scheme val="minor"/>
    </font>
    <font>
      <b/>
      <sz val="10"/>
      <color rgb="FF000000"/>
      <name val="Calibri"/>
      <family val="2"/>
      <scheme val="minor"/>
    </font>
    <font>
      <b/>
      <sz val="18"/>
      <color theme="1"/>
      <name val="Calibri"/>
      <family val="2"/>
      <scheme val="minor"/>
    </font>
    <font>
      <b/>
      <sz val="14"/>
      <color theme="0"/>
      <name val="Calibri"/>
      <family val="2"/>
      <scheme val="minor"/>
    </font>
    <font>
      <sz val="10"/>
      <name val="Calibri"/>
      <family val="2"/>
      <scheme val="minor"/>
    </font>
    <font>
      <sz val="10"/>
      <color rgb="FFFF0000"/>
      <name val="Calibri"/>
      <family val="2"/>
      <scheme val="minor"/>
    </font>
    <font>
      <b/>
      <sz val="11"/>
      <name val="Calibri"/>
      <family val="2"/>
      <scheme val="minor"/>
    </font>
    <font>
      <b/>
      <sz val="14"/>
      <color theme="0"/>
      <name val="Arial"/>
      <family val="2"/>
    </font>
    <font>
      <b/>
      <sz val="11"/>
      <color theme="0"/>
      <name val="Arial"/>
      <family val="2"/>
    </font>
    <font>
      <b/>
      <sz val="18"/>
      <color theme="1"/>
      <name val="Arial"/>
      <family val="2"/>
    </font>
    <font>
      <sz val="11"/>
      <color rgb="FF000000"/>
      <name val="Calibri"/>
      <family val="2"/>
    </font>
    <font>
      <sz val="11"/>
      <color rgb="FF000000"/>
      <name val="Arial"/>
      <family val="2"/>
    </font>
    <font>
      <sz val="12"/>
      <color rgb="FF000000"/>
      <name val="Calibri"/>
      <family val="2"/>
    </font>
    <font>
      <sz val="12"/>
      <color rgb="FF000000"/>
      <name val="Arial"/>
      <family val="2"/>
    </font>
    <font>
      <strike/>
      <sz val="12"/>
      <color rgb="FF000000"/>
      <name val="Calibri"/>
      <family val="2"/>
    </font>
    <font>
      <strike/>
      <sz val="12"/>
      <color rgb="FF000000"/>
      <name val="Arial"/>
      <family val="2"/>
    </font>
    <font>
      <strike/>
      <sz val="11"/>
      <color theme="1"/>
      <name val="Calibri"/>
      <family val="2"/>
      <scheme val="minor"/>
    </font>
    <font>
      <i/>
      <sz val="11"/>
      <color theme="1"/>
      <name val="Calibri"/>
      <family val="2"/>
      <scheme val="minor"/>
    </font>
    <font>
      <sz val="11"/>
      <color rgb="FF000000"/>
      <name val="Calibri"/>
      <family val="2"/>
      <scheme val="minor"/>
    </font>
    <font>
      <sz val="12"/>
      <color theme="1"/>
      <name val="Arial"/>
      <family val="2"/>
    </font>
    <font>
      <sz val="11"/>
      <color theme="4"/>
      <name val="Calibri"/>
      <family val="2"/>
      <scheme val="minor"/>
    </font>
    <font>
      <sz val="11"/>
      <color rgb="FF0099FF"/>
      <name val="Calibri"/>
      <family val="2"/>
      <scheme val="minor"/>
    </font>
  </fonts>
  <fills count="14">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theme="5" tint="-0.249977111117893"/>
        <bgColor indexed="64"/>
      </patternFill>
    </fill>
    <fill>
      <patternFill patternType="solid">
        <fgColor rgb="FF33CC00"/>
        <bgColor indexed="64"/>
      </patternFill>
    </fill>
    <fill>
      <patternFill patternType="solid">
        <fgColor rgb="FFFFFFFF"/>
        <bgColor indexed="64"/>
      </patternFill>
    </fill>
    <fill>
      <patternFill patternType="solid">
        <fgColor rgb="FFD4D4D4"/>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rgb="FF66CCFF"/>
        <bgColor indexed="64"/>
      </patternFill>
    </fill>
    <fill>
      <patternFill patternType="solid">
        <fgColor rgb="FFCCECFF"/>
        <bgColor indexed="64"/>
      </patternFill>
    </fill>
    <fill>
      <patternFill patternType="solid">
        <fgColor theme="4" tint="0.79998168889431442"/>
        <bgColor theme="4" tint="0.79998168889431442"/>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medium">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top style="thin">
        <color theme="4" tint="0.39997558519241921"/>
      </top>
      <bottom/>
      <diagonal/>
    </border>
  </borders>
  <cellStyleXfs count="3">
    <xf numFmtId="0" fontId="0" fillId="0" borderId="0"/>
    <xf numFmtId="9" fontId="4" fillId="0" borderId="0" applyFont="0" applyFill="0" applyBorder="0" applyAlignment="0" applyProtection="0"/>
    <xf numFmtId="43" fontId="4" fillId="0" borderId="0" applyFont="0" applyFill="0" applyBorder="0" applyAlignment="0" applyProtection="0"/>
  </cellStyleXfs>
  <cellXfs count="203">
    <xf numFmtId="0" fontId="0" fillId="0" borderId="0" xfId="0"/>
    <xf numFmtId="164" fontId="2" fillId="0" borderId="0" xfId="0" applyNumberFormat="1" applyFont="1" applyFill="1" applyBorder="1" applyAlignment="1">
      <alignment horizontal="center" vertical="center" wrapText="1"/>
    </xf>
    <xf numFmtId="9" fontId="0" fillId="0" borderId="0" xfId="1" applyFont="1"/>
    <xf numFmtId="0" fontId="0" fillId="0" borderId="0" xfId="0" applyAlignment="1">
      <alignment horizontal="center"/>
    </xf>
    <xf numFmtId="0" fontId="0" fillId="0" borderId="0" xfId="0" quotePrefix="1"/>
    <xf numFmtId="9" fontId="0" fillId="0" borderId="0" xfId="0" applyNumberFormat="1"/>
    <xf numFmtId="1" fontId="0" fillId="0" borderId="0" xfId="0" applyNumberFormat="1"/>
    <xf numFmtId="0" fontId="5" fillId="0" borderId="0" xfId="0" applyFont="1"/>
    <xf numFmtId="0" fontId="6" fillId="2" borderId="0" xfId="0" applyFont="1" applyFill="1" applyAlignment="1">
      <alignment vertical="center"/>
    </xf>
    <xf numFmtId="0" fontId="5" fillId="0" borderId="0" xfId="0" applyFont="1" applyBorder="1"/>
    <xf numFmtId="0" fontId="5" fillId="0" borderId="2" xfId="0" applyFont="1" applyBorder="1"/>
    <xf numFmtId="0" fontId="5" fillId="0" borderId="0" xfId="0" applyFont="1" applyBorder="1" applyAlignment="1">
      <alignment horizontal="center"/>
    </xf>
    <xf numFmtId="0" fontId="3" fillId="0" borderId="0" xfId="0" applyFont="1"/>
    <xf numFmtId="0" fontId="12" fillId="0" borderId="3" xfId="0" applyFont="1" applyBorder="1" applyAlignment="1">
      <alignment horizontal="center" vertical="center" wrapText="1"/>
    </xf>
    <xf numFmtId="0" fontId="13" fillId="0" borderId="3" xfId="0" applyFont="1" applyBorder="1" applyAlignment="1">
      <alignment horizontal="center" vertical="center" wrapText="1"/>
    </xf>
    <xf numFmtId="0" fontId="14" fillId="0" borderId="3" xfId="0" applyFont="1" applyBorder="1" applyAlignment="1">
      <alignment horizontal="center" vertical="center" wrapText="1"/>
    </xf>
    <xf numFmtId="0" fontId="15" fillId="0" borderId="3" xfId="0" applyFont="1" applyBorder="1" applyAlignment="1">
      <alignment horizontal="center" vertical="center" wrapText="1"/>
    </xf>
    <xf numFmtId="0" fontId="10" fillId="6" borderId="5" xfId="0" applyFont="1" applyFill="1" applyBorder="1" applyAlignment="1">
      <alignment vertical="center" wrapText="1"/>
    </xf>
    <xf numFmtId="0" fontId="16" fillId="7" borderId="3" xfId="0" applyFont="1" applyFill="1" applyBorder="1" applyAlignment="1">
      <alignment horizontal="center" vertical="center" wrapText="1"/>
    </xf>
    <xf numFmtId="0" fontId="10" fillId="6" borderId="3" xfId="0" applyFont="1" applyFill="1" applyBorder="1" applyAlignment="1">
      <alignment horizontal="center" vertical="center" wrapText="1"/>
    </xf>
    <xf numFmtId="20" fontId="16" fillId="7" borderId="3" xfId="0" applyNumberFormat="1" applyFont="1" applyFill="1" applyBorder="1" applyAlignment="1">
      <alignment horizontal="center" vertical="center" wrapText="1"/>
    </xf>
    <xf numFmtId="0" fontId="17" fillId="7" borderId="3" xfId="0" applyFont="1" applyFill="1" applyBorder="1" applyAlignment="1">
      <alignment horizontal="center" vertical="center" wrapText="1"/>
    </xf>
    <xf numFmtId="0" fontId="16" fillId="8" borderId="3" xfId="0" applyFont="1" applyFill="1" applyBorder="1" applyAlignment="1">
      <alignment horizontal="center" vertical="center" wrapText="1"/>
    </xf>
    <xf numFmtId="20" fontId="16" fillId="8" borderId="3" xfId="0" applyNumberFormat="1" applyFont="1" applyFill="1" applyBorder="1" applyAlignment="1">
      <alignment horizontal="center" vertical="center" wrapText="1"/>
    </xf>
    <xf numFmtId="0" fontId="17" fillId="8" borderId="3" xfId="0" applyFont="1" applyFill="1" applyBorder="1" applyAlignment="1">
      <alignment horizontal="center" vertical="center" wrapText="1"/>
    </xf>
    <xf numFmtId="18" fontId="16" fillId="8" borderId="3" xfId="0" applyNumberFormat="1" applyFont="1" applyFill="1" applyBorder="1" applyAlignment="1">
      <alignment horizontal="center" vertical="center" wrapText="1"/>
    </xf>
    <xf numFmtId="18" fontId="16" fillId="7" borderId="3" xfId="0" applyNumberFormat="1" applyFont="1" applyFill="1" applyBorder="1" applyAlignment="1">
      <alignment horizontal="center" vertical="center" wrapText="1"/>
    </xf>
    <xf numFmtId="0" fontId="0" fillId="0" borderId="8" xfId="0" applyBorder="1"/>
    <xf numFmtId="0" fontId="0" fillId="0" borderId="9" xfId="0" applyBorder="1"/>
    <xf numFmtId="0" fontId="18" fillId="0" borderId="0" xfId="0" applyFont="1"/>
    <xf numFmtId="0" fontId="11" fillId="0" borderId="4" xfId="0" applyFont="1" applyBorder="1" applyAlignment="1">
      <alignment horizontal="center" vertical="center" wrapText="1"/>
    </xf>
    <xf numFmtId="0" fontId="10" fillId="6" borderId="4" xfId="0" applyFont="1" applyFill="1" applyBorder="1" applyAlignment="1">
      <alignment vertical="center" wrapText="1"/>
    </xf>
    <xf numFmtId="0" fontId="10" fillId="6" borderId="6" xfId="0" applyFont="1" applyFill="1" applyBorder="1" applyAlignment="1">
      <alignment vertical="center" wrapText="1"/>
    </xf>
    <xf numFmtId="0" fontId="10" fillId="6" borderId="7" xfId="0" applyFont="1" applyFill="1" applyBorder="1" applyAlignment="1">
      <alignment vertical="center" wrapText="1"/>
    </xf>
    <xf numFmtId="0" fontId="11" fillId="0" borderId="10" xfId="0" applyFont="1" applyBorder="1" applyAlignment="1">
      <alignment horizontal="center" vertical="center" wrapText="1"/>
    </xf>
    <xf numFmtId="0" fontId="10" fillId="6" borderId="10" xfId="0" applyFont="1" applyFill="1" applyBorder="1" applyAlignment="1">
      <alignment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9"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9" xfId="0" applyFont="1" applyBorder="1" applyAlignment="1">
      <alignment horizontal="center" vertical="center" wrapText="1"/>
    </xf>
    <xf numFmtId="0" fontId="3" fillId="0" borderId="0" xfId="0"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3" fillId="0" borderId="0" xfId="0" applyFont="1" applyFill="1" applyBorder="1" applyAlignment="1">
      <alignment horizontal="center" vertical="center"/>
    </xf>
    <xf numFmtId="0" fontId="1" fillId="0" borderId="0" xfId="0" applyFont="1" applyBorder="1" applyAlignment="1">
      <alignment horizontal="center" vertical="center"/>
    </xf>
    <xf numFmtId="1" fontId="3" fillId="0" borderId="0" xfId="0" applyNumberFormat="1" applyFont="1" applyFill="1" applyBorder="1" applyAlignment="1">
      <alignment horizontal="center" vertical="center"/>
    </xf>
    <xf numFmtId="1" fontId="3" fillId="0" borderId="0" xfId="0" applyNumberFormat="1" applyFont="1" applyBorder="1" applyAlignment="1">
      <alignment horizontal="center" vertical="center"/>
    </xf>
    <xf numFmtId="49" fontId="3" fillId="0" borderId="0" xfId="0" applyNumberFormat="1" applyFont="1" applyFill="1" applyBorder="1" applyAlignment="1">
      <alignment horizontal="center" vertical="center"/>
    </xf>
    <xf numFmtId="49" fontId="3" fillId="0" borderId="0" xfId="0" applyNumberFormat="1" applyFont="1" applyBorder="1" applyAlignment="1">
      <alignment horizontal="center" vertical="center"/>
    </xf>
    <xf numFmtId="49" fontId="1" fillId="0" borderId="0" xfId="0" applyNumberFormat="1" applyFont="1" applyBorder="1" applyAlignment="1">
      <alignment horizontal="center" vertical="center"/>
    </xf>
    <xf numFmtId="22" fontId="1" fillId="0" borderId="0" xfId="0" applyNumberFormat="1" applyFont="1" applyBorder="1" applyAlignment="1">
      <alignment horizontal="center" vertical="center"/>
    </xf>
    <xf numFmtId="0" fontId="22" fillId="0" borderId="0" xfId="0" applyFont="1" applyBorder="1" applyAlignment="1">
      <alignment horizontal="center" vertical="center"/>
    </xf>
    <xf numFmtId="22" fontId="23" fillId="0" borderId="0" xfId="0" applyNumberFormat="1" applyFont="1" applyBorder="1" applyAlignment="1">
      <alignment horizontal="center" vertical="center" wrapText="1"/>
    </xf>
    <xf numFmtId="22" fontId="24" fillId="0" borderId="0" xfId="0" applyNumberFormat="1" applyFont="1" applyBorder="1" applyAlignment="1">
      <alignment horizontal="center" vertical="center" wrapText="1"/>
    </xf>
    <xf numFmtId="22" fontId="23" fillId="0" borderId="0" xfId="0" applyNumberFormat="1" applyFont="1" applyFill="1" applyBorder="1" applyAlignment="1">
      <alignment horizontal="center" vertical="center" wrapText="1"/>
    </xf>
    <xf numFmtId="49" fontId="1" fillId="0" borderId="0" xfId="0" applyNumberFormat="1" applyFont="1" applyBorder="1" applyAlignment="1">
      <alignment horizontal="center" vertical="center" wrapText="1"/>
    </xf>
    <xf numFmtId="49" fontId="23" fillId="0" borderId="0" xfId="0" applyNumberFormat="1" applyFont="1" applyBorder="1" applyAlignment="1">
      <alignment horizontal="center" vertical="center" wrapText="1"/>
    </xf>
    <xf numFmtId="0" fontId="0" fillId="0" borderId="0" xfId="0" applyFont="1" applyBorder="1" applyAlignment="1">
      <alignment horizontal="center" vertical="center"/>
    </xf>
    <xf numFmtId="1" fontId="22" fillId="0" borderId="0" xfId="0" applyNumberFormat="1" applyFont="1" applyBorder="1" applyAlignment="1">
      <alignment horizontal="center" vertical="center"/>
    </xf>
    <xf numFmtId="49" fontId="22" fillId="0" borderId="0" xfId="0" applyNumberFormat="1" applyFont="1" applyBorder="1" applyAlignment="1">
      <alignment horizontal="center" vertical="center"/>
    </xf>
    <xf numFmtId="49" fontId="1" fillId="0" borderId="0" xfId="0" applyNumberFormat="1" applyFont="1" applyFill="1" applyBorder="1" applyAlignment="1">
      <alignment horizontal="center" vertical="center"/>
    </xf>
    <xf numFmtId="49" fontId="1" fillId="0" borderId="0" xfId="0" applyNumberFormat="1" applyFont="1" applyFill="1" applyBorder="1" applyAlignment="1">
      <alignment horizontal="center" vertical="center" wrapText="1"/>
    </xf>
    <xf numFmtId="1" fontId="22" fillId="0" borderId="0" xfId="0" quotePrefix="1" applyNumberFormat="1" applyFont="1" applyBorder="1" applyAlignment="1">
      <alignment horizontal="center" vertical="center"/>
    </xf>
    <xf numFmtId="49" fontId="22" fillId="0" borderId="0" xfId="0" quotePrefix="1" applyNumberFormat="1" applyFont="1" applyBorder="1" applyAlignment="1">
      <alignment horizontal="center" vertical="center"/>
    </xf>
    <xf numFmtId="0" fontId="22" fillId="0" borderId="0" xfId="0" quotePrefix="1" applyFont="1" applyBorder="1" applyAlignment="1">
      <alignment horizontal="center" vertical="center"/>
    </xf>
    <xf numFmtId="1" fontId="1" fillId="0" borderId="0" xfId="0" applyNumberFormat="1" applyFont="1" applyBorder="1" applyAlignment="1">
      <alignment horizontal="center" vertical="center"/>
    </xf>
    <xf numFmtId="164" fontId="23" fillId="0" borderId="0" xfId="0" applyNumberFormat="1" applyFont="1" applyFill="1" applyBorder="1" applyAlignment="1">
      <alignment horizontal="center" vertical="center" wrapText="1"/>
    </xf>
    <xf numFmtId="1" fontId="1" fillId="0" borderId="0" xfId="0" quotePrefix="1" applyNumberFormat="1"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xf numFmtId="49" fontId="0" fillId="0" borderId="0" xfId="0" applyNumberFormat="1" applyFont="1" applyFill="1" applyBorder="1" applyAlignment="1">
      <alignment horizontal="center" vertical="center"/>
    </xf>
    <xf numFmtId="1" fontId="24" fillId="0" borderId="0" xfId="0" applyNumberFormat="1" applyFont="1" applyBorder="1" applyAlignment="1">
      <alignment horizontal="center" vertical="center" wrapText="1"/>
    </xf>
    <xf numFmtId="49" fontId="24" fillId="0" borderId="0" xfId="0" applyNumberFormat="1" applyFont="1" applyBorder="1" applyAlignment="1">
      <alignment horizontal="center" vertical="center" wrapText="1"/>
    </xf>
    <xf numFmtId="22" fontId="1" fillId="0" borderId="0" xfId="0" applyNumberFormat="1" applyFont="1" applyFill="1" applyBorder="1" applyAlignment="1">
      <alignment horizontal="center" vertical="center"/>
    </xf>
    <xf numFmtId="49" fontId="1" fillId="0" borderId="0" xfId="0" quotePrefix="1" applyNumberFormat="1" applyFont="1" applyBorder="1" applyAlignment="1">
      <alignment horizontal="center" vertical="center"/>
    </xf>
    <xf numFmtId="0" fontId="1" fillId="0" borderId="0" xfId="0" quotePrefix="1" applyFont="1" applyBorder="1" applyAlignment="1">
      <alignment horizontal="center" vertical="center"/>
    </xf>
    <xf numFmtId="1" fontId="0" fillId="0" borderId="0" xfId="0" applyNumberFormat="1" applyFont="1" applyBorder="1" applyAlignment="1">
      <alignment horizontal="center" vertical="center"/>
    </xf>
    <xf numFmtId="49" fontId="23" fillId="0" borderId="0" xfId="2" applyNumberFormat="1" applyFont="1" applyFill="1" applyBorder="1" applyAlignment="1">
      <alignment horizontal="center" vertical="center" wrapText="1"/>
    </xf>
    <xf numFmtId="0" fontId="0" fillId="0" borderId="0" xfId="0" applyNumberFormat="1" applyFont="1" applyBorder="1" applyAlignment="1">
      <alignment horizontal="center" vertical="center"/>
    </xf>
    <xf numFmtId="2" fontId="0" fillId="0" borderId="0" xfId="0" applyNumberFormat="1" applyFont="1" applyBorder="1" applyAlignment="1">
      <alignment horizontal="center" vertical="center"/>
    </xf>
    <xf numFmtId="22" fontId="22" fillId="0" borderId="0" xfId="0" applyNumberFormat="1" applyFont="1" applyBorder="1" applyAlignment="1">
      <alignment horizontal="center" vertical="center"/>
    </xf>
    <xf numFmtId="22" fontId="22" fillId="0" borderId="0" xfId="0" quotePrefix="1" applyNumberFormat="1" applyFont="1" applyBorder="1" applyAlignment="1">
      <alignment horizontal="center" vertical="center"/>
    </xf>
    <xf numFmtId="22" fontId="3" fillId="0" borderId="0" xfId="0" applyNumberFormat="1" applyFont="1" applyFill="1" applyBorder="1" applyAlignment="1">
      <alignment horizontal="center" vertical="center"/>
    </xf>
    <xf numFmtId="22" fontId="27" fillId="0" borderId="0" xfId="0" applyNumberFormat="1" applyFont="1" applyFill="1" applyBorder="1" applyAlignment="1">
      <alignment horizontal="center" vertical="center"/>
    </xf>
    <xf numFmtId="19" fontId="0" fillId="0" borderId="0" xfId="0" applyNumberFormat="1"/>
    <xf numFmtId="1" fontId="23" fillId="0" borderId="0" xfId="0" applyNumberFormat="1" applyFont="1" applyBorder="1" applyAlignment="1">
      <alignment horizontal="center" vertical="center" wrapText="1"/>
    </xf>
    <xf numFmtId="49" fontId="0" fillId="0" borderId="0" xfId="0" applyNumberFormat="1"/>
    <xf numFmtId="165" fontId="0" fillId="9" borderId="1" xfId="0" quotePrefix="1" applyNumberFormat="1" applyFill="1" applyBorder="1" applyAlignment="1">
      <alignment horizontal="center" vertical="center"/>
    </xf>
    <xf numFmtId="0" fontId="0" fillId="10" borderId="1" xfId="0" applyFill="1" applyBorder="1"/>
    <xf numFmtId="0" fontId="0" fillId="0" borderId="0" xfId="0" applyFont="1" applyBorder="1" applyAlignment="1">
      <alignment horizontal="center"/>
    </xf>
    <xf numFmtId="0" fontId="21" fillId="5" borderId="1" xfId="0" applyFont="1" applyFill="1" applyBorder="1" applyAlignment="1">
      <alignment horizontal="center" vertical="center" wrapText="1"/>
    </xf>
    <xf numFmtId="0" fontId="26" fillId="5" borderId="1" xfId="0" quotePrefix="1" applyNumberFormat="1" applyFont="1" applyFill="1" applyBorder="1" applyAlignment="1">
      <alignment horizontal="center" vertical="center"/>
    </xf>
    <xf numFmtId="0" fontId="31" fillId="0" borderId="0" xfId="0" applyFont="1" applyFill="1" applyAlignment="1">
      <alignment horizontal="center" vertical="center"/>
    </xf>
    <xf numFmtId="0" fontId="0" fillId="0" borderId="1" xfId="0" applyBorder="1"/>
    <xf numFmtId="49" fontId="0" fillId="10" borderId="1" xfId="0" applyNumberFormat="1" applyFill="1" applyBorder="1"/>
    <xf numFmtId="49" fontId="29" fillId="12" borderId="15" xfId="0" applyNumberFormat="1" applyFont="1" applyFill="1" applyBorder="1"/>
    <xf numFmtId="49" fontId="29" fillId="12" borderId="13" xfId="0" applyNumberFormat="1" applyFont="1" applyFill="1" applyBorder="1"/>
    <xf numFmtId="49" fontId="29" fillId="12" borderId="14" xfId="0" applyNumberFormat="1" applyFont="1" applyFill="1" applyBorder="1"/>
    <xf numFmtId="1" fontId="0" fillId="0" borderId="1" xfId="0" applyNumberFormat="1" applyBorder="1"/>
    <xf numFmtId="49" fontId="0" fillId="0" borderId="0" xfId="0" applyNumberFormat="1" applyFont="1" applyBorder="1" applyAlignment="1">
      <alignment horizontal="center" vertical="center" wrapText="1"/>
    </xf>
    <xf numFmtId="22" fontId="0" fillId="0" borderId="0" xfId="0" applyNumberFormat="1" applyFont="1" applyFill="1" applyBorder="1" applyAlignment="1">
      <alignment horizontal="center" vertical="center"/>
    </xf>
    <xf numFmtId="1" fontId="0" fillId="0" borderId="0" xfId="0" applyNumberFormat="1" applyFont="1" applyFill="1" applyBorder="1" applyAlignment="1">
      <alignment horizontal="center" vertical="center"/>
    </xf>
    <xf numFmtId="14" fontId="0" fillId="0" borderId="0" xfId="0" applyNumberFormat="1" applyFont="1" applyBorder="1" applyAlignment="1">
      <alignment horizontal="center" vertical="center"/>
    </xf>
    <xf numFmtId="0" fontId="0" fillId="0" borderId="0" xfId="0" applyNumberFormat="1" applyFont="1" applyFill="1" applyBorder="1" applyAlignment="1">
      <alignment horizontal="center" vertical="center"/>
    </xf>
    <xf numFmtId="166" fontId="0" fillId="0" borderId="0" xfId="0" applyNumberFormat="1" applyFont="1" applyBorder="1" applyAlignment="1">
      <alignment horizontal="center" vertical="center"/>
    </xf>
    <xf numFmtId="16" fontId="0" fillId="0" borderId="0" xfId="0" applyNumberFormat="1" applyFont="1" applyBorder="1" applyAlignment="1">
      <alignment horizontal="center" vertical="center"/>
    </xf>
    <xf numFmtId="0" fontId="25" fillId="2" borderId="0" xfId="0" applyFont="1" applyFill="1"/>
    <xf numFmtId="0" fontId="32" fillId="2" borderId="0" xfId="0" applyFont="1" applyFill="1"/>
    <xf numFmtId="0" fontId="0" fillId="9" borderId="0" xfId="0" applyFill="1"/>
    <xf numFmtId="0" fontId="3" fillId="13" borderId="18" xfId="0" applyFont="1" applyFill="1" applyBorder="1" applyAlignment="1">
      <alignment horizontal="left"/>
    </xf>
    <xf numFmtId="0" fontId="3" fillId="13" borderId="18" xfId="0" applyNumberFormat="1" applyFont="1" applyFill="1" applyBorder="1"/>
    <xf numFmtId="0" fontId="0" fillId="0" borderId="0" xfId="0" applyFont="1" applyFill="1" applyBorder="1" applyAlignment="1">
      <alignment horizontal="center"/>
    </xf>
    <xf numFmtId="1" fontId="0" fillId="0" borderId="0" xfId="0" applyNumberFormat="1" applyFont="1" applyBorder="1" applyAlignment="1">
      <alignment horizontal="center"/>
    </xf>
    <xf numFmtId="49" fontId="0" fillId="0" borderId="0" xfId="0" applyNumberFormat="1" applyFont="1" applyBorder="1" applyAlignment="1">
      <alignment horizontal="center"/>
    </xf>
    <xf numFmtId="22" fontId="0" fillId="0" borderId="0" xfId="0" applyNumberFormat="1" applyFont="1" applyBorder="1" applyAlignment="1">
      <alignment horizontal="center"/>
    </xf>
    <xf numFmtId="166" fontId="0" fillId="0" borderId="0" xfId="0" applyNumberFormat="1" applyFont="1" applyBorder="1" applyAlignment="1">
      <alignment horizontal="center"/>
    </xf>
    <xf numFmtId="0" fontId="0" fillId="0" borderId="0" xfId="0" applyFont="1" applyBorder="1"/>
    <xf numFmtId="1" fontId="1" fillId="0" borderId="0" xfId="0" quotePrefix="1" applyNumberFormat="1" applyFont="1" applyBorder="1" applyAlignment="1">
      <alignment horizontal="center" vertical="center"/>
    </xf>
    <xf numFmtId="164" fontId="23" fillId="0" borderId="0" xfId="0" applyNumberFormat="1" applyFont="1" applyBorder="1" applyAlignment="1">
      <alignment horizontal="center" vertical="center" wrapText="1"/>
    </xf>
    <xf numFmtId="49" fontId="0" fillId="0" borderId="0" xfId="0" applyNumberFormat="1" applyFont="1" applyBorder="1" applyAlignment="1">
      <alignment horizontal="center" vertical="center"/>
    </xf>
    <xf numFmtId="0" fontId="23" fillId="0" borderId="0" xfId="2" applyNumberFormat="1" applyFont="1" applyFill="1" applyBorder="1" applyAlignment="1">
      <alignment horizontal="center" vertical="center" wrapText="1"/>
    </xf>
    <xf numFmtId="0" fontId="0" fillId="0" borderId="0" xfId="0" applyFont="1" applyBorder="1" applyAlignment="1">
      <alignment horizontal="center" vertical="center"/>
    </xf>
    <xf numFmtId="22" fontId="0" fillId="0" borderId="0" xfId="0" applyNumberFormat="1" applyFont="1" applyBorder="1" applyAlignment="1">
      <alignment horizontal="center" vertical="center"/>
    </xf>
    <xf numFmtId="0" fontId="36" fillId="0" borderId="0" xfId="0" applyFont="1" applyFill="1" applyBorder="1" applyAlignment="1">
      <alignment horizontal="center" vertical="center" wrapText="1"/>
    </xf>
    <xf numFmtId="0" fontId="0" fillId="0" borderId="0" xfId="0" applyNumberFormat="1" applyFont="1" applyBorder="1" applyAlignment="1">
      <alignment horizontal="center"/>
    </xf>
    <xf numFmtId="49" fontId="21" fillId="2" borderId="0" xfId="0" applyNumberFormat="1" applyFont="1" applyFill="1" applyBorder="1" applyAlignment="1">
      <alignment horizontal="center" vertical="center"/>
    </xf>
    <xf numFmtId="49" fontId="21" fillId="2" borderId="0" xfId="0" applyNumberFormat="1" applyFont="1" applyFill="1" applyBorder="1" applyAlignment="1">
      <alignment horizontal="center" vertical="center" wrapText="1"/>
    </xf>
    <xf numFmtId="49" fontId="21" fillId="3" borderId="0" xfId="0" applyNumberFormat="1" applyFont="1" applyFill="1" applyBorder="1" applyAlignment="1">
      <alignment horizontal="center" vertical="center" wrapText="1"/>
    </xf>
    <xf numFmtId="164" fontId="0" fillId="0" borderId="0" xfId="0" applyNumberFormat="1" applyBorder="1" applyAlignment="1">
      <alignment horizontal="center" vertical="center"/>
    </xf>
    <xf numFmtId="0" fontId="0" fillId="0" borderId="0" xfId="0" applyBorder="1" applyAlignment="1">
      <alignment horizontal="center" vertical="center"/>
    </xf>
    <xf numFmtId="49" fontId="0" fillId="0" borderId="0" xfId="0" applyNumberFormat="1" applyFont="1" applyFill="1" applyBorder="1" applyAlignment="1">
      <alignment horizontal="center" vertical="center" wrapText="1"/>
    </xf>
    <xf numFmtId="0" fontId="0" fillId="0" borderId="0" xfId="0" applyBorder="1"/>
    <xf numFmtId="0" fontId="0" fillId="0" borderId="0" xfId="0" applyBorder="1" applyAlignment="1">
      <alignment horizontal="center"/>
    </xf>
    <xf numFmtId="166" fontId="0" fillId="0" borderId="0" xfId="0" applyNumberFormat="1" applyBorder="1" applyAlignment="1">
      <alignment horizontal="center"/>
    </xf>
    <xf numFmtId="22" fontId="0" fillId="0" borderId="0" xfId="0" applyNumberFormat="1" applyBorder="1" applyAlignment="1">
      <alignment horizontal="center"/>
    </xf>
    <xf numFmtId="166" fontId="0" fillId="0" borderId="0" xfId="0" applyNumberFormat="1" applyBorder="1" applyAlignment="1">
      <alignment horizontal="center" vertical="center"/>
    </xf>
    <xf numFmtId="49" fontId="0" fillId="0" borderId="0" xfId="0" applyNumberFormat="1" applyBorder="1" applyAlignment="1">
      <alignment horizontal="center" vertical="center"/>
    </xf>
    <xf numFmtId="22" fontId="0" fillId="0" borderId="0" xfId="0" applyNumberFormat="1" applyBorder="1" applyAlignment="1">
      <alignment horizontal="center" vertical="center"/>
    </xf>
    <xf numFmtId="0" fontId="33" fillId="0" borderId="0" xfId="0" applyFont="1" applyBorder="1" applyAlignment="1">
      <alignment horizontal="center" vertical="center"/>
    </xf>
    <xf numFmtId="0" fontId="34" fillId="0" borderId="0" xfId="0" applyFont="1" applyBorder="1" applyAlignment="1">
      <alignment horizontal="center" vertical="center"/>
    </xf>
    <xf numFmtId="0" fontId="34" fillId="0" borderId="0" xfId="0" applyFont="1" applyBorder="1" applyAlignment="1">
      <alignment horizontal="center" vertical="center" wrapText="1"/>
    </xf>
    <xf numFmtId="22" fontId="34" fillId="0" borderId="0" xfId="0" applyNumberFormat="1" applyFont="1" applyBorder="1" applyAlignment="1">
      <alignment horizontal="center" vertical="center" wrapText="1"/>
    </xf>
    <xf numFmtId="1" fontId="0" fillId="0" borderId="0" xfId="0" applyNumberFormat="1" applyBorder="1" applyAlignment="1">
      <alignment horizontal="center" vertical="center"/>
    </xf>
    <xf numFmtId="0" fontId="36" fillId="0" borderId="0" xfId="0" applyFont="1" applyBorder="1" applyAlignment="1">
      <alignment horizontal="center" vertical="center"/>
    </xf>
    <xf numFmtId="0" fontId="36" fillId="0" borderId="0" xfId="0" applyFont="1" applyBorder="1" applyAlignment="1">
      <alignment horizontal="center" vertical="center" wrapText="1"/>
    </xf>
    <xf numFmtId="0" fontId="38" fillId="0" borderId="0" xfId="0" applyFont="1" applyBorder="1" applyAlignment="1">
      <alignment horizontal="center" vertical="center" wrapText="1"/>
    </xf>
    <xf numFmtId="49" fontId="20" fillId="0" borderId="0" xfId="0" applyNumberFormat="1" applyFont="1" applyBorder="1" applyAlignment="1">
      <alignment horizontal="center" vertical="center"/>
    </xf>
    <xf numFmtId="22" fontId="20" fillId="0" borderId="0" xfId="0" applyNumberFormat="1" applyFont="1" applyBorder="1" applyAlignment="1">
      <alignment horizontal="center" vertical="center"/>
    </xf>
    <xf numFmtId="164" fontId="20" fillId="0" borderId="0" xfId="0" applyNumberFormat="1" applyFont="1" applyBorder="1" applyAlignment="1">
      <alignment horizontal="center" vertical="center"/>
    </xf>
    <xf numFmtId="0" fontId="20" fillId="0" borderId="0" xfId="0" applyFont="1" applyBorder="1" applyAlignment="1">
      <alignment horizontal="center" vertical="center"/>
    </xf>
    <xf numFmtId="0" fontId="40" fillId="0" borderId="0" xfId="0" applyFont="1" applyBorder="1" applyAlignment="1">
      <alignment horizontal="center" vertical="center"/>
    </xf>
    <xf numFmtId="22" fontId="19" fillId="0" borderId="0" xfId="0" applyNumberFormat="1" applyFont="1" applyBorder="1" applyAlignment="1">
      <alignment horizontal="center" vertical="center"/>
    </xf>
    <xf numFmtId="164" fontId="19" fillId="0" borderId="0" xfId="0" applyNumberFormat="1" applyFont="1" applyBorder="1" applyAlignment="1">
      <alignment horizontal="center" vertical="center"/>
    </xf>
    <xf numFmtId="0" fontId="19" fillId="0" borderId="0" xfId="0" applyFont="1" applyBorder="1" applyAlignment="1">
      <alignment horizontal="center" vertical="center"/>
    </xf>
    <xf numFmtId="49" fontId="19" fillId="0" borderId="0" xfId="0" applyNumberFormat="1" applyFont="1" applyBorder="1" applyAlignment="1">
      <alignment horizontal="center" vertical="center"/>
    </xf>
    <xf numFmtId="0" fontId="35" fillId="0" borderId="0" xfId="0" applyFont="1" applyFill="1" applyBorder="1" applyAlignment="1">
      <alignment horizontal="center" vertical="center"/>
    </xf>
    <xf numFmtId="0" fontId="36" fillId="0" borderId="0" xfId="0" applyFont="1" applyFill="1" applyBorder="1" applyAlignment="1">
      <alignment horizontal="center" vertical="center"/>
    </xf>
    <xf numFmtId="22" fontId="36" fillId="0" borderId="0" xfId="0" applyNumberFormat="1" applyFont="1" applyFill="1" applyBorder="1" applyAlignment="1">
      <alignment horizontal="center" vertical="center" wrapText="1"/>
    </xf>
    <xf numFmtId="0" fontId="41" fillId="0" borderId="0" xfId="0" applyFont="1" applyBorder="1" applyAlignment="1">
      <alignment horizontal="center" vertical="center" wrapText="1"/>
    </xf>
    <xf numFmtId="0" fontId="42" fillId="0" borderId="0" xfId="0" applyFont="1" applyBorder="1" applyAlignment="1">
      <alignment horizontal="center" vertical="center"/>
    </xf>
    <xf numFmtId="22" fontId="44" fillId="0" borderId="0" xfId="0" applyNumberFormat="1" applyFont="1" applyBorder="1" applyAlignment="1">
      <alignment horizontal="center" vertical="center"/>
    </xf>
    <xf numFmtId="22" fontId="43" fillId="0" borderId="0" xfId="0" applyNumberFormat="1" applyFont="1" applyBorder="1" applyAlignment="1">
      <alignment horizontal="center" vertical="center"/>
    </xf>
    <xf numFmtId="0" fontId="43" fillId="0" borderId="0" xfId="0" applyFont="1" applyBorder="1" applyAlignment="1">
      <alignment horizontal="center" vertical="center"/>
    </xf>
    <xf numFmtId="49" fontId="43" fillId="0" borderId="0" xfId="0" applyNumberFormat="1" applyFont="1" applyBorder="1" applyAlignment="1">
      <alignment horizontal="center" vertical="center"/>
    </xf>
    <xf numFmtId="1" fontId="21" fillId="2" borderId="0" xfId="0" applyNumberFormat="1" applyFont="1" applyFill="1" applyBorder="1" applyAlignment="1">
      <alignment horizontal="center" vertical="center" wrapText="1"/>
    </xf>
    <xf numFmtId="0" fontId="0" fillId="0" borderId="0" xfId="0" applyFill="1" applyBorder="1" applyAlignment="1">
      <alignment horizontal="center"/>
    </xf>
    <xf numFmtId="0" fontId="33" fillId="0" borderId="0" xfId="0" applyFont="1" applyFill="1" applyBorder="1" applyAlignment="1">
      <alignment horizontal="center" vertical="center"/>
    </xf>
    <xf numFmtId="0" fontId="34" fillId="0" borderId="0" xfId="0" applyFont="1" applyFill="1" applyBorder="1" applyAlignment="1">
      <alignment horizontal="center" vertical="center"/>
    </xf>
    <xf numFmtId="0" fontId="34" fillId="0" borderId="0" xfId="0" applyFont="1" applyFill="1" applyBorder="1" applyAlignment="1">
      <alignment horizontal="center" vertical="center" wrapText="1"/>
    </xf>
    <xf numFmtId="22" fontId="34" fillId="0" borderId="0" xfId="0" applyNumberFormat="1" applyFont="1" applyFill="1" applyBorder="1" applyAlignment="1">
      <alignment horizontal="center" vertical="center" wrapText="1"/>
    </xf>
    <xf numFmtId="22" fontId="0" fillId="0" borderId="0" xfId="0" applyNumberFormat="1" applyFill="1" applyBorder="1" applyAlignment="1">
      <alignment horizontal="center" vertical="center"/>
    </xf>
    <xf numFmtId="164" fontId="0" fillId="0" borderId="0" xfId="0" applyNumberFormat="1" applyFill="1" applyBorder="1" applyAlignment="1">
      <alignment horizontal="center" vertical="center"/>
    </xf>
    <xf numFmtId="0" fontId="0" fillId="0" borderId="0" xfId="0" applyFill="1" applyBorder="1" applyAlignment="1">
      <alignment horizontal="center" vertical="center"/>
    </xf>
    <xf numFmtId="49" fontId="0" fillId="0" borderId="0" xfId="0" applyNumberFormat="1" applyFill="1" applyBorder="1" applyAlignment="1">
      <alignment horizontal="center" vertical="center"/>
    </xf>
    <xf numFmtId="1" fontId="0" fillId="0" borderId="0" xfId="0" applyNumberFormat="1" applyFill="1" applyBorder="1" applyAlignment="1">
      <alignment horizontal="center" vertical="center"/>
    </xf>
    <xf numFmtId="0" fontId="37" fillId="0" borderId="0" xfId="0" applyFont="1" applyFill="1" applyBorder="1" applyAlignment="1">
      <alignment horizontal="center" vertical="center"/>
    </xf>
    <xf numFmtId="0" fontId="38" fillId="0" borderId="0" xfId="0" applyFont="1" applyFill="1" applyBorder="1" applyAlignment="1">
      <alignment horizontal="center" vertical="center"/>
    </xf>
    <xf numFmtId="0" fontId="38" fillId="0" borderId="0" xfId="0" applyFont="1" applyFill="1" applyBorder="1" applyAlignment="1">
      <alignment horizontal="center" vertical="center" wrapText="1"/>
    </xf>
    <xf numFmtId="22" fontId="38" fillId="0" borderId="0" xfId="0" applyNumberFormat="1" applyFont="1" applyFill="1" applyBorder="1" applyAlignment="1">
      <alignment horizontal="center" vertical="center" wrapText="1"/>
    </xf>
    <xf numFmtId="22" fontId="39" fillId="0" borderId="0" xfId="0" applyNumberFormat="1" applyFont="1" applyFill="1" applyBorder="1" applyAlignment="1">
      <alignment horizontal="center" vertical="center"/>
    </xf>
    <xf numFmtId="22" fontId="36" fillId="0" borderId="0" xfId="0" applyNumberFormat="1" applyFont="1" applyFill="1" applyBorder="1" applyAlignment="1">
      <alignment horizontal="center" vertical="center"/>
    </xf>
    <xf numFmtId="22" fontId="36" fillId="0" borderId="0" xfId="0" applyNumberFormat="1" applyFont="1" applyFill="1" applyBorder="1" applyAlignment="1">
      <alignment horizontal="center"/>
    </xf>
    <xf numFmtId="0" fontId="36" fillId="0" borderId="0" xfId="0" applyFont="1" applyFill="1" applyBorder="1" applyAlignment="1">
      <alignment horizontal="center"/>
    </xf>
    <xf numFmtId="0" fontId="35" fillId="0" borderId="0" xfId="0" applyFont="1" applyFill="1" applyBorder="1" applyAlignment="1">
      <alignment horizontal="center" vertical="center" wrapText="1"/>
    </xf>
    <xf numFmtId="22" fontId="34" fillId="0" borderId="0" xfId="0" applyNumberFormat="1" applyFont="1" applyFill="1" applyBorder="1" applyAlignment="1">
      <alignment horizontal="center" vertical="center"/>
    </xf>
    <xf numFmtId="22" fontId="5" fillId="0" borderId="0" xfId="0" applyNumberFormat="1" applyFont="1" applyFill="1" applyBorder="1" applyAlignment="1">
      <alignment horizontal="center" vertical="center" wrapText="1"/>
    </xf>
    <xf numFmtId="0" fontId="5" fillId="0" borderId="0" xfId="0" applyFont="1" applyFill="1" applyBorder="1" applyAlignment="1">
      <alignment horizontal="center" vertical="center"/>
    </xf>
    <xf numFmtId="0" fontId="42"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22" fontId="5" fillId="0" borderId="0" xfId="0" applyNumberFormat="1" applyFont="1" applyFill="1" applyBorder="1" applyAlignment="1">
      <alignment horizontal="center" vertical="center"/>
    </xf>
    <xf numFmtId="49" fontId="26" fillId="2" borderId="0" xfId="0" quotePrefix="1" applyNumberFormat="1" applyFont="1" applyFill="1" applyBorder="1" applyAlignment="1">
      <alignment horizontal="center" vertical="center"/>
    </xf>
    <xf numFmtId="49" fontId="26" fillId="3" borderId="0" xfId="0" quotePrefix="1" applyNumberFormat="1" applyFont="1" applyFill="1" applyBorder="1" applyAlignment="1">
      <alignment horizontal="center" vertical="center"/>
    </xf>
    <xf numFmtId="0" fontId="5" fillId="0" borderId="0" xfId="0" applyFont="1" applyBorder="1" applyAlignment="1">
      <alignment horizontal="center"/>
    </xf>
    <xf numFmtId="0" fontId="9" fillId="2" borderId="0" xfId="0" applyFont="1" applyFill="1" applyAlignment="1">
      <alignment horizontal="left" vertical="center" indent="3"/>
    </xf>
    <xf numFmtId="0" fontId="7" fillId="4" borderId="0" xfId="0" applyFont="1" applyFill="1" applyBorder="1" applyAlignment="1">
      <alignment horizontal="center" vertical="center" textRotation="90"/>
    </xf>
    <xf numFmtId="0" fontId="8" fillId="2" borderId="0" xfId="0" applyFont="1" applyFill="1" applyAlignment="1">
      <alignment horizontal="right" vertical="center" indent="3"/>
    </xf>
    <xf numFmtId="0" fontId="0" fillId="0" borderId="0" xfId="0" applyAlignment="1">
      <alignment horizontal="center" wrapText="1"/>
    </xf>
    <xf numFmtId="0" fontId="0" fillId="11" borderId="16" xfId="0" applyFill="1" applyBorder="1" applyAlignment="1">
      <alignment horizontal="left" vertical="center"/>
    </xf>
    <xf numFmtId="0" fontId="0" fillId="11" borderId="17" xfId="0" applyFill="1" applyBorder="1" applyAlignment="1">
      <alignment horizontal="left" vertical="center"/>
    </xf>
    <xf numFmtId="0" fontId="7" fillId="2" borderId="0" xfId="0" applyFont="1" applyFill="1" applyAlignment="1">
      <alignment horizontal="center" vertical="center" wrapText="1"/>
    </xf>
    <xf numFmtId="0" fontId="29" fillId="12" borderId="1" xfId="0" applyFont="1" applyFill="1" applyBorder="1" applyAlignment="1">
      <alignment horizontal="center"/>
    </xf>
  </cellXfs>
  <cellStyles count="3">
    <cellStyle name="Comma" xfId="2" builtinId="3"/>
    <cellStyle name="Normal" xfId="0" builtinId="0"/>
    <cellStyle name="Percent" xfId="1" builtinId="5"/>
  </cellStyles>
  <dxfs count="74">
    <dxf>
      <border diagonalUp="0" diagonalDown="0">
        <left/>
        <right style="thin">
          <color rgb="FF000000"/>
        </right>
        <top/>
        <bottom/>
        <vertical/>
        <horizontal/>
      </border>
    </dxf>
    <dxf>
      <font>
        <b val="0"/>
        <i val="0"/>
        <strike val="0"/>
        <condense val="0"/>
        <extend val="0"/>
        <outline val="0"/>
        <shadow val="0"/>
        <u val="none"/>
        <vertAlign val="baseline"/>
        <sz val="11"/>
        <color theme="1"/>
        <name val="Times New Roman"/>
        <family val="1"/>
        <scheme val="none"/>
      </font>
      <fill>
        <patternFill patternType="solid">
          <fgColor indexed="64"/>
          <bgColor rgb="FF33CC00"/>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Times New Roman"/>
        <family val="1"/>
        <scheme val="none"/>
      </font>
      <fill>
        <patternFill patternType="solid">
          <fgColor indexed="64"/>
          <bgColor rgb="FF33CC00"/>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Times New Roman"/>
        <family val="1"/>
        <scheme val="none"/>
      </font>
      <fill>
        <patternFill patternType="solid">
          <fgColor indexed="64"/>
          <bgColor rgb="FF33CC00"/>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top style="thin">
          <color rgb="FF000000"/>
        </top>
      </border>
    </dxf>
    <dxf>
      <font>
        <color rgb="FF9C5700"/>
      </font>
      <fill>
        <patternFill patternType="none">
          <bgColor auto="1"/>
        </patternFill>
      </fill>
    </dxf>
    <dxf>
      <numFmt numFmtId="24" formatCode="h:mm:ss\ AM/PM"/>
    </dxf>
    <dxf>
      <numFmt numFmtId="24" formatCode="h:mm:ss\ AM/PM"/>
    </dxf>
    <dxf>
      <numFmt numFmtId="24" formatCode="h:mm:ss\ AM/PM"/>
    </dxf>
    <dxf>
      <font>
        <color rgb="FF9C5700"/>
      </font>
      <fill>
        <patternFill patternType="none">
          <bgColor auto="1"/>
        </patternFill>
      </fill>
    </dxf>
    <dxf>
      <font>
        <b/>
        <i val="0"/>
        <color auto="1"/>
      </font>
      <fill>
        <patternFill patternType="none">
          <bgColor auto="1"/>
        </patternFill>
      </fill>
    </dxf>
    <dxf>
      <font>
        <color rgb="FF9C5700"/>
      </font>
      <fill>
        <patternFill patternType="none">
          <bgColor auto="1"/>
        </patternFill>
      </fill>
    </dxf>
    <dxf>
      <font>
        <b/>
        <i val="0"/>
        <color auto="1"/>
      </font>
      <fill>
        <patternFill patternType="none">
          <bgColor auto="1"/>
        </patternFill>
      </fill>
    </dxf>
    <dxf>
      <font>
        <color rgb="FF9C5700"/>
      </font>
      <fill>
        <patternFill patternType="none">
          <bgColor auto="1"/>
        </patternFill>
      </fill>
    </dxf>
    <dxf>
      <font>
        <b/>
        <i val="0"/>
        <color auto="1"/>
      </font>
      <fill>
        <patternFill patternType="none">
          <bgColor auto="1"/>
        </patternFill>
      </fill>
    </dxf>
    <dxf>
      <font>
        <color rgb="FF9C5700"/>
      </font>
      <fill>
        <patternFill patternType="none">
          <bgColor auto="1"/>
        </patternFill>
      </fill>
    </dxf>
    <dxf>
      <font>
        <b/>
        <i val="0"/>
        <color auto="1"/>
      </font>
      <fill>
        <patternFill patternType="none">
          <bgColor auto="1"/>
        </patternFill>
      </fill>
    </dxf>
    <dxf>
      <font>
        <color rgb="FF9C5700"/>
      </font>
      <fill>
        <patternFill patternType="none">
          <bgColor auto="1"/>
        </patternFill>
      </fill>
    </dxf>
    <dxf>
      <font>
        <b/>
        <i val="0"/>
        <color auto="1"/>
      </font>
      <fill>
        <patternFill patternType="none">
          <bgColor auto="1"/>
        </patternFill>
      </fill>
    </dxf>
    <dxf>
      <font>
        <color rgb="FF9C5700"/>
      </font>
      <fill>
        <patternFill patternType="none">
          <bgColor auto="1"/>
        </patternFill>
      </fill>
    </dxf>
    <dxf>
      <font>
        <b/>
        <i val="0"/>
        <color auto="1"/>
      </font>
      <fill>
        <patternFill patternType="none">
          <bgColor auto="1"/>
        </patternFill>
      </fill>
    </dxf>
    <dxf>
      <font>
        <color rgb="FF9C5700"/>
      </font>
      <fill>
        <patternFill patternType="none">
          <bgColor auto="1"/>
        </patternFill>
      </fill>
    </dxf>
    <dxf>
      <font>
        <b/>
        <i val="0"/>
        <color auto="1"/>
      </font>
      <fill>
        <patternFill patternType="none">
          <bgColor auto="1"/>
        </patternFill>
      </fill>
    </dxf>
    <dxf>
      <font>
        <color rgb="FF9C5700"/>
      </font>
      <fill>
        <patternFill patternType="none">
          <bgColor auto="1"/>
        </patternFill>
      </fill>
    </dxf>
    <dxf>
      <font>
        <b/>
        <i val="0"/>
        <color auto="1"/>
      </font>
      <fill>
        <patternFill patternType="none">
          <bgColor auto="1"/>
        </patternFill>
      </fill>
    </dxf>
    <dxf>
      <font>
        <color rgb="FF9C0006"/>
      </font>
      <fill>
        <patternFill>
          <bgColor rgb="FFFFC7CE"/>
        </patternFill>
      </fill>
    </dxf>
    <dxf>
      <font>
        <b/>
        <i val="0"/>
        <color auto="1"/>
      </font>
      <fill>
        <patternFill patternType="none">
          <bgColor auto="1"/>
        </patternFill>
      </fill>
    </dxf>
    <dxf>
      <font>
        <color rgb="FF9C0006"/>
      </font>
      <fill>
        <patternFill>
          <bgColor rgb="FFFFC7CE"/>
        </patternFill>
      </fill>
    </dxf>
    <dxf>
      <font>
        <b/>
        <i val="0"/>
        <color auto="1"/>
      </font>
      <fill>
        <patternFill patternType="none">
          <bgColor auto="1"/>
        </patternFill>
      </fill>
    </dxf>
    <dxf>
      <font>
        <color rgb="FF9C0006"/>
      </font>
      <fill>
        <patternFill>
          <bgColor rgb="FFFFC7CE"/>
        </patternFill>
      </fill>
    </dxf>
    <dxf>
      <font>
        <b/>
        <i val="0"/>
        <color auto="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auto="1"/>
      </font>
      <fill>
        <patternFill patternType="none">
          <bgColor auto="1"/>
        </patternFill>
      </fill>
    </dxf>
    <dxf>
      <font>
        <color rgb="FF9C0006"/>
      </font>
      <fill>
        <patternFill>
          <bgColor rgb="FFFFC7CE"/>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color rgb="FF9C0006"/>
      </font>
      <fill>
        <patternFill>
          <bgColor rgb="FFFFC7CE"/>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color rgb="FF9C5700"/>
      </font>
      <fill>
        <patternFill patternType="none">
          <bgColor auto="1"/>
        </patternFill>
      </fill>
    </dxf>
    <dxf>
      <font>
        <b/>
        <i val="0"/>
        <color auto="1"/>
      </font>
      <fill>
        <patternFill patternType="none">
          <bgColor auto="1"/>
        </patternFill>
      </fill>
    </dxf>
    <dxf>
      <font>
        <color rgb="FF9C0006"/>
      </font>
      <fill>
        <patternFill>
          <bgColor rgb="FFFFC7CE"/>
        </patternFill>
      </fill>
    </dxf>
    <dxf>
      <font>
        <color rgb="FF9C5700"/>
      </font>
      <fill>
        <patternFill patternType="none">
          <bgColor auto="1"/>
        </patternFill>
      </fill>
    </dxf>
    <dxf>
      <font>
        <b/>
        <i val="0"/>
        <color auto="1"/>
      </font>
      <fill>
        <patternFill patternType="none">
          <bgColor auto="1"/>
        </patternFill>
      </fill>
    </dxf>
  </dxfs>
  <tableStyles count="0" defaultTableStyle="TableStyleMedium2" defaultPivotStyle="PivotStyleLight16"/>
  <colors>
    <mruColors>
      <color rgb="FFFBD1A7"/>
      <color rgb="FFFFB19F"/>
      <color rgb="FFFFCDF4"/>
      <color rgb="FF9999FF"/>
      <color rgb="FFFF5050"/>
      <color rgb="FFCCECFF"/>
      <color rgb="FF66CCFF"/>
      <color rgb="FF0099FF"/>
      <color rgb="FFDEFF9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1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Notification Reliability</a:t>
            </a:r>
          </a:p>
        </c:rich>
      </c:tx>
      <c:overlay val="0"/>
    </c:title>
    <c:autoTitleDeleted val="0"/>
    <c:plotArea>
      <c:layout/>
      <c:barChart>
        <c:barDir val="col"/>
        <c:grouping val="clustered"/>
        <c:varyColors val="0"/>
        <c:ser>
          <c:idx val="0"/>
          <c:order val="0"/>
          <c:spPr>
            <a:solidFill>
              <a:schemeClr val="tx2"/>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EC02-457F-AF9E-D01A27AD37A1}"/>
            </c:ext>
          </c:extLst>
        </c:ser>
        <c:dLbls>
          <c:showLegendKey val="0"/>
          <c:showVal val="0"/>
          <c:showCatName val="0"/>
          <c:showSerName val="0"/>
          <c:showPercent val="0"/>
          <c:showBubbleSize val="0"/>
        </c:dLbls>
        <c:gapWidth val="150"/>
        <c:axId val="231261696"/>
        <c:axId val="231263232"/>
      </c:barChart>
      <c:catAx>
        <c:axId val="231261696"/>
        <c:scaling>
          <c:orientation val="minMax"/>
        </c:scaling>
        <c:delete val="0"/>
        <c:axPos val="b"/>
        <c:numFmt formatCode="General" sourceLinked="0"/>
        <c:majorTickMark val="out"/>
        <c:minorTickMark val="none"/>
        <c:tickLblPos val="nextTo"/>
        <c:crossAx val="231263232"/>
        <c:crosses val="autoZero"/>
        <c:auto val="1"/>
        <c:lblAlgn val="ctr"/>
        <c:lblOffset val="100"/>
        <c:noMultiLvlLbl val="0"/>
      </c:catAx>
      <c:valAx>
        <c:axId val="231263232"/>
        <c:scaling>
          <c:orientation val="minMax"/>
        </c:scaling>
        <c:delete val="0"/>
        <c:axPos val="l"/>
        <c:majorGridlines/>
        <c:numFmt formatCode="General" sourceLinked="1"/>
        <c:majorTickMark val="out"/>
        <c:minorTickMark val="none"/>
        <c:tickLblPos val="nextTo"/>
        <c:crossAx val="231261696"/>
        <c:crosses val="autoZero"/>
        <c:crossBetween val="between"/>
        <c:majorUnit val="10"/>
      </c:valAx>
    </c:plotArea>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400" b="1"/>
              <a:t>Weekly Notification Reliability</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6.2134502923976605E-2"/>
          <c:y val="0.14793186073612402"/>
          <c:w val="0.91106237816764135"/>
          <c:h val="0.66617439202473727"/>
        </c:manualLayout>
      </c:layout>
      <c:barChart>
        <c:barDir val="col"/>
        <c:grouping val="clustered"/>
        <c:varyColors val="0"/>
        <c:ser>
          <c:idx val="0"/>
          <c:order val="0"/>
          <c:tx>
            <c:v>Series1</c:v>
          </c:tx>
          <c:spPr>
            <a:solidFill>
              <a:schemeClr val="accent2"/>
            </a:solidFill>
            <a:ln>
              <a:noFill/>
            </a:ln>
            <a:effectLst/>
          </c:spPr>
          <c:invertIfNegative val="0"/>
          <c:dLbls>
            <c:numFmt formatCode="0%" sourceLinked="0"/>
            <c:spPr>
              <a:solidFill>
                <a:schemeClr val="bg1"/>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AAA-43B9-B1AD-784FFABEF646}"/>
            </c:ext>
          </c:extLst>
        </c:ser>
        <c:dLbls>
          <c:showLegendKey val="0"/>
          <c:showVal val="0"/>
          <c:showCatName val="0"/>
          <c:showSerName val="0"/>
          <c:showPercent val="0"/>
          <c:showBubbleSize val="0"/>
        </c:dLbls>
        <c:gapWidth val="175"/>
        <c:axId val="889535624"/>
        <c:axId val="889535952"/>
      </c:barChart>
      <c:catAx>
        <c:axId val="88953562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b="0"/>
                  <a:t>Week</a:t>
                </a:r>
                <a:r>
                  <a:rPr lang="en-US" sz="1200" b="0" baseline="0"/>
                  <a:t> Start Date</a:t>
                </a:r>
                <a:endParaRPr lang="en-US" sz="1200" b="0"/>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89535952"/>
        <c:crosses val="autoZero"/>
        <c:auto val="1"/>
        <c:lblAlgn val="ctr"/>
        <c:lblOffset val="100"/>
        <c:tickLblSkip val="1"/>
        <c:noMultiLvlLbl val="1"/>
      </c:catAx>
      <c:valAx>
        <c:axId val="889535952"/>
        <c:scaling>
          <c:orientation val="minMax"/>
        </c:scaling>
        <c:delete val="1"/>
        <c:axPos val="l"/>
        <c:majorGridlines>
          <c:spPr>
            <a:ln w="9525" cap="flat" cmpd="sng" algn="ctr">
              <a:solidFill>
                <a:schemeClr val="bg1">
                  <a:lumMod val="65000"/>
                  <a:alpha val="53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b="0"/>
                  <a:t>Percent Reliability</a:t>
                </a:r>
              </a:p>
            </c:rich>
          </c:tx>
          <c:layout>
            <c:manualLayout>
              <c:xMode val="edge"/>
              <c:yMode val="edge"/>
              <c:x val="1.705653021442495E-2"/>
              <c:y val="0.284821937751623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crossAx val="889535624"/>
        <c:crosses val="autoZero"/>
        <c:crossBetween val="between"/>
        <c:majorUnit val="0.2"/>
        <c:minorUnit val="2.0000000000000004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t>Weekly Notification Accuracy (+/- 20min)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9E007E"/>
            </a:solidFill>
            <a:ln>
              <a:solidFill>
                <a:sysClr val="window" lastClr="FFFFFF"/>
              </a:solidFill>
            </a:ln>
            <a:effectLst/>
          </c:spPr>
          <c:invertIfNegative val="0"/>
          <c:dPt>
            <c:idx val="10"/>
            <c:invertIfNegative val="0"/>
            <c:bubble3D val="0"/>
            <c:spPr>
              <a:solidFill>
                <a:srgbClr val="9E007E"/>
              </a:solidFill>
              <a:ln>
                <a:solidFill>
                  <a:sysClr val="window" lastClr="FFFFFF"/>
                </a:solidFill>
              </a:ln>
              <a:effectLst/>
            </c:spPr>
            <c:extLst>
              <c:ext xmlns:c16="http://schemas.microsoft.com/office/drawing/2014/chart" uri="{C3380CC4-5D6E-409C-BE32-E72D297353CC}">
                <c16:uniqueId val="{00000001-558F-4BE7-9F9D-53ED985C8D32}"/>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Lit>
              <c:formatCode>General</c:formatCode>
              <c:ptCount val="1"/>
              <c:pt idx="0">
                <c:v>1</c:v>
              </c:pt>
            </c:numLit>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2-558F-4BE7-9F9D-53ED985C8D32}"/>
            </c:ext>
          </c:extLst>
        </c:ser>
        <c:dLbls>
          <c:showLegendKey val="0"/>
          <c:showVal val="0"/>
          <c:showCatName val="0"/>
          <c:showSerName val="0"/>
          <c:showPercent val="0"/>
          <c:showBubbleSize val="0"/>
        </c:dLbls>
        <c:gapWidth val="175"/>
        <c:axId val="775024224"/>
        <c:axId val="775024552"/>
      </c:barChart>
      <c:catAx>
        <c:axId val="77502422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a:t>Week Start Date</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solidFill>
            <a:sysClr val="window" lastClr="FFFFFF"/>
          </a:solid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75024552"/>
        <c:crosses val="autoZero"/>
        <c:auto val="1"/>
        <c:lblAlgn val="ctr"/>
        <c:lblOffset val="100"/>
        <c:noMultiLvlLbl val="1"/>
      </c:catAx>
      <c:valAx>
        <c:axId val="775024552"/>
        <c:scaling>
          <c:orientation val="minMax"/>
        </c:scaling>
        <c:delete val="1"/>
        <c:axPos val="l"/>
        <c:majorGridlines>
          <c:spPr>
            <a:ln w="9525" cap="flat" cmpd="sng" algn="ctr">
              <a:solidFill>
                <a:sysClr val="window" lastClr="FFFFFF">
                  <a:lumMod val="50000"/>
                  <a:alpha val="42000"/>
                </a:sys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a:t>Percent Accuracy</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crossAx val="775024224"/>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b="1"/>
              <a:t>Inaccurates</a:t>
            </a:r>
            <a:r>
              <a:rPr lang="en-US" b="1" baseline="0"/>
              <a:t> by Type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stacked"/>
        <c:varyColors val="0"/>
        <c:ser>
          <c:idx val="0"/>
          <c:order val="0"/>
          <c:tx>
            <c:strRef>
              <c:f>Inaccurate!$C$4</c:f>
              <c:strCache>
                <c:ptCount val="1"/>
                <c:pt idx="0">
                  <c:v>tug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Inaccurate!$D$3:$F$3</c:f>
              <c:strCache>
                <c:ptCount val="3"/>
                <c:pt idx="0">
                  <c:v>30 min +</c:v>
                </c:pt>
                <c:pt idx="1">
                  <c:v>20-30 min</c:v>
                </c:pt>
                <c:pt idx="2">
                  <c:v>10-20 min</c:v>
                </c:pt>
              </c:strCache>
            </c:strRef>
          </c:cat>
          <c:val>
            <c:numRef>
              <c:f>Inaccurate!$D$4:$F$4</c:f>
              <c:numCache>
                <c:formatCode>0</c:formatCode>
                <c:ptCount val="3"/>
                <c:pt idx="0" formatCode="General">
                  <c:v>0</c:v>
                </c:pt>
                <c:pt idx="1">
                  <c:v>0</c:v>
                </c:pt>
                <c:pt idx="2">
                  <c:v>0</c:v>
                </c:pt>
              </c:numCache>
            </c:numRef>
          </c:val>
          <c:extLst>
            <c:ext xmlns:c16="http://schemas.microsoft.com/office/drawing/2014/chart" uri="{C3380CC4-5D6E-409C-BE32-E72D297353CC}">
              <c16:uniqueId val="{00000000-DE32-40A6-84B5-3333D06FDE59}"/>
            </c:ext>
          </c:extLst>
        </c:ser>
        <c:ser>
          <c:idx val="1"/>
          <c:order val="1"/>
          <c:tx>
            <c:strRef>
              <c:f>Inaccurate!$C$5</c:f>
              <c:strCache>
                <c:ptCount val="1"/>
                <c:pt idx="0">
                  <c:v>barge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Inaccurate!$D$3:$F$3</c:f>
              <c:strCache>
                <c:ptCount val="3"/>
                <c:pt idx="0">
                  <c:v>30 min +</c:v>
                </c:pt>
                <c:pt idx="1">
                  <c:v>20-30 min</c:v>
                </c:pt>
                <c:pt idx="2">
                  <c:v>10-20 min</c:v>
                </c:pt>
              </c:strCache>
            </c:strRef>
          </c:cat>
          <c:val>
            <c:numRef>
              <c:f>Inaccurate!$D$5:$F$5</c:f>
              <c:numCache>
                <c:formatCode>0</c:formatCode>
                <c:ptCount val="3"/>
                <c:pt idx="0" formatCode="General">
                  <c:v>0</c:v>
                </c:pt>
                <c:pt idx="1">
                  <c:v>0</c:v>
                </c:pt>
                <c:pt idx="2">
                  <c:v>0</c:v>
                </c:pt>
              </c:numCache>
            </c:numRef>
          </c:val>
          <c:extLst>
            <c:ext xmlns:c16="http://schemas.microsoft.com/office/drawing/2014/chart" uri="{C3380CC4-5D6E-409C-BE32-E72D297353CC}">
              <c16:uniqueId val="{00000001-DE32-40A6-84B5-3333D06FDE59}"/>
            </c:ext>
          </c:extLst>
        </c:ser>
        <c:ser>
          <c:idx val="2"/>
          <c:order val="2"/>
          <c:tx>
            <c:strRef>
              <c:f>Inaccurate!$C$6</c:f>
              <c:strCache>
                <c:ptCount val="1"/>
                <c:pt idx="0">
                  <c:v>tanker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Inaccurate!$D$3:$F$3</c:f>
              <c:strCache>
                <c:ptCount val="3"/>
                <c:pt idx="0">
                  <c:v>30 min +</c:v>
                </c:pt>
                <c:pt idx="1">
                  <c:v>20-30 min</c:v>
                </c:pt>
                <c:pt idx="2">
                  <c:v>10-20 min</c:v>
                </c:pt>
              </c:strCache>
            </c:strRef>
          </c:cat>
          <c:val>
            <c:numRef>
              <c:f>Inaccurate!$D$6:$F$6</c:f>
              <c:numCache>
                <c:formatCode>0</c:formatCode>
                <c:ptCount val="3"/>
                <c:pt idx="0" formatCode="General">
                  <c:v>0</c:v>
                </c:pt>
                <c:pt idx="1">
                  <c:v>0</c:v>
                </c:pt>
                <c:pt idx="2">
                  <c:v>0</c:v>
                </c:pt>
              </c:numCache>
            </c:numRef>
          </c:val>
          <c:extLst>
            <c:ext xmlns:c16="http://schemas.microsoft.com/office/drawing/2014/chart" uri="{C3380CC4-5D6E-409C-BE32-E72D297353CC}">
              <c16:uniqueId val="{00000002-DE32-40A6-84B5-3333D06FDE59}"/>
            </c:ext>
          </c:extLst>
        </c:ser>
        <c:dLbls>
          <c:dLblPos val="ctr"/>
          <c:showLegendKey val="0"/>
          <c:showVal val="1"/>
          <c:showCatName val="0"/>
          <c:showSerName val="0"/>
          <c:showPercent val="0"/>
          <c:showBubbleSize val="0"/>
        </c:dLbls>
        <c:gapWidth val="150"/>
        <c:overlap val="100"/>
        <c:axId val="609225192"/>
        <c:axId val="609217648"/>
      </c:barChart>
      <c:catAx>
        <c:axId val="609225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09217648"/>
        <c:crosses val="autoZero"/>
        <c:auto val="1"/>
        <c:lblAlgn val="ctr"/>
        <c:lblOffset val="100"/>
        <c:noMultiLvlLbl val="0"/>
      </c:catAx>
      <c:valAx>
        <c:axId val="60921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09225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b="1"/>
              <a:t>Inaccurates</a:t>
            </a:r>
            <a:r>
              <a:rPr lang="en-US" b="1" baseline="0"/>
              <a:t> by Time of Day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Inaccurate!$I$4:$I$15</c:f>
              <c:strCache>
                <c:ptCount val="12"/>
                <c:pt idx="0">
                  <c:v>1-3a</c:v>
                </c:pt>
                <c:pt idx="1">
                  <c:v>3-5a</c:v>
                </c:pt>
                <c:pt idx="2">
                  <c:v>5-7a</c:v>
                </c:pt>
                <c:pt idx="3">
                  <c:v>7-9a</c:v>
                </c:pt>
                <c:pt idx="4">
                  <c:v>9-11a</c:v>
                </c:pt>
                <c:pt idx="5">
                  <c:v>11-1p</c:v>
                </c:pt>
                <c:pt idx="6">
                  <c:v>1-3p</c:v>
                </c:pt>
                <c:pt idx="7">
                  <c:v>3-5p</c:v>
                </c:pt>
                <c:pt idx="8">
                  <c:v>5-7p</c:v>
                </c:pt>
                <c:pt idx="9">
                  <c:v>7-9p</c:v>
                </c:pt>
                <c:pt idx="10">
                  <c:v>9-11p</c:v>
                </c:pt>
                <c:pt idx="11">
                  <c:v>11-1a</c:v>
                </c:pt>
              </c:strCache>
            </c:strRef>
          </c:cat>
          <c:val>
            <c:numRef>
              <c:f>Inaccurate!$J$4:$J$15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EDE0-45CE-8010-8DA63188E485}"/>
            </c:ext>
          </c:extLst>
        </c:ser>
        <c:dLbls>
          <c:dLblPos val="ctr"/>
          <c:showLegendKey val="0"/>
          <c:showVal val="1"/>
          <c:showCatName val="0"/>
          <c:showSerName val="0"/>
          <c:showPercent val="0"/>
          <c:showBubbleSize val="0"/>
        </c:dLbls>
        <c:gapWidth val="150"/>
        <c:overlap val="100"/>
        <c:axId val="758028000"/>
        <c:axId val="758028328"/>
      </c:barChart>
      <c:catAx>
        <c:axId val="75802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58028328"/>
        <c:crosses val="autoZero"/>
        <c:auto val="1"/>
        <c:lblAlgn val="ctr"/>
        <c:lblOffset val="100"/>
        <c:noMultiLvlLbl val="0"/>
      </c:catAx>
      <c:valAx>
        <c:axId val="758028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75802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t>Weekly Accuracy (+/- 20 min)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solidFill>
                <a:schemeClr val="bg1"/>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 min Accuracy'!$J$10:$J$31</c:f>
              <c:strCache>
                <c:ptCount val="22"/>
                <c:pt idx="0">
                  <c:v>5/7</c:v>
                </c:pt>
                <c:pt idx="1">
                  <c:v>5/13</c:v>
                </c:pt>
                <c:pt idx="2">
                  <c:v>5/20</c:v>
                </c:pt>
                <c:pt idx="3">
                  <c:v>5/27</c:v>
                </c:pt>
                <c:pt idx="4">
                  <c:v>6/3</c:v>
                </c:pt>
                <c:pt idx="5">
                  <c:v>6/10</c:v>
                </c:pt>
                <c:pt idx="6">
                  <c:v>6/17</c:v>
                </c:pt>
                <c:pt idx="7">
                  <c:v>6/24</c:v>
                </c:pt>
                <c:pt idx="8">
                  <c:v>7/1</c:v>
                </c:pt>
                <c:pt idx="9">
                  <c:v>7/8</c:v>
                </c:pt>
                <c:pt idx="10">
                  <c:v>7/15</c:v>
                </c:pt>
                <c:pt idx="11">
                  <c:v>7/22</c:v>
                </c:pt>
                <c:pt idx="12">
                  <c:v>7/29</c:v>
                </c:pt>
                <c:pt idx="13">
                  <c:v>8/5</c:v>
                </c:pt>
                <c:pt idx="14">
                  <c:v>8/12</c:v>
                </c:pt>
                <c:pt idx="15">
                  <c:v>8/19</c:v>
                </c:pt>
                <c:pt idx="16">
                  <c:v>8/26</c:v>
                </c:pt>
                <c:pt idx="17">
                  <c:v>9/2</c:v>
                </c:pt>
                <c:pt idx="18">
                  <c:v>9/9</c:v>
                </c:pt>
                <c:pt idx="19">
                  <c:v>9/16</c:v>
                </c:pt>
                <c:pt idx="20">
                  <c:v>9/23</c:v>
                </c:pt>
                <c:pt idx="21">
                  <c:v>9/30</c:v>
                </c:pt>
              </c:strCache>
            </c:strRef>
          </c:cat>
          <c:val>
            <c:numRef>
              <c:f>'20 min Accuracy'!$K$10:$K$31</c:f>
              <c:numCache>
                <c:formatCode>0%</c:formatCode>
                <c:ptCount val="22"/>
                <c:pt idx="0">
                  <c:v>0.65384615384615385</c:v>
                </c:pt>
                <c:pt idx="1">
                  <c:v>0.71875</c:v>
                </c:pt>
                <c:pt idx="2">
                  <c:v>0.6428571428571429</c:v>
                </c:pt>
                <c:pt idx="3">
                  <c:v>0.66666666666666663</c:v>
                </c:pt>
                <c:pt idx="4">
                  <c:v>0.87096774193548387</c:v>
                </c:pt>
                <c:pt idx="5">
                  <c:v>0.72413793103448276</c:v>
                </c:pt>
                <c:pt idx="6">
                  <c:v>0.86206896551724133</c:v>
                </c:pt>
                <c:pt idx="7">
                  <c:v>0.53333333333333333</c:v>
                </c:pt>
                <c:pt idx="8">
                  <c:v>0.65</c:v>
                </c:pt>
                <c:pt idx="9">
                  <c:v>0.75</c:v>
                </c:pt>
                <c:pt idx="10">
                  <c:v>0.61290322580645162</c:v>
                </c:pt>
                <c:pt idx="11">
                  <c:v>0.62068965517241381</c:v>
                </c:pt>
                <c:pt idx="12">
                  <c:v>0.85</c:v>
                </c:pt>
                <c:pt idx="13">
                  <c:v>0.58536585365853655</c:v>
                </c:pt>
                <c:pt idx="14">
                  <c:v>0.9</c:v>
                </c:pt>
                <c:pt idx="15">
                  <c:v>0.75</c:v>
                </c:pt>
                <c:pt idx="16">
                  <c:v>0.67741935483870963</c:v>
                </c:pt>
                <c:pt idx="17">
                  <c:v>0.875</c:v>
                </c:pt>
                <c:pt idx="18">
                  <c:v>0.55000000000000004</c:v>
                </c:pt>
                <c:pt idx="19">
                  <c:v>0.87878787878787878</c:v>
                </c:pt>
                <c:pt idx="20">
                  <c:v>0.65384615384615385</c:v>
                </c:pt>
                <c:pt idx="21">
                  <c:v>0.72727272727272729</c:v>
                </c:pt>
              </c:numCache>
            </c:numRef>
          </c:val>
          <c:extLst>
            <c:ext xmlns:c16="http://schemas.microsoft.com/office/drawing/2014/chart" uri="{C3380CC4-5D6E-409C-BE32-E72D297353CC}">
              <c16:uniqueId val="{00000000-3C23-4278-B124-517EDD34F06D}"/>
            </c:ext>
          </c:extLst>
        </c:ser>
        <c:dLbls>
          <c:showLegendKey val="0"/>
          <c:showVal val="0"/>
          <c:showCatName val="0"/>
          <c:showSerName val="0"/>
          <c:showPercent val="0"/>
          <c:showBubbleSize val="0"/>
        </c:dLbls>
        <c:gapWidth val="219"/>
        <c:overlap val="-27"/>
        <c:axId val="855357720"/>
        <c:axId val="855358048"/>
      </c:barChart>
      <c:catAx>
        <c:axId val="855357720"/>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a:t>Week Start</a:t>
                </a:r>
                <a:r>
                  <a:rPr lang="en-US" sz="1200" baseline="0"/>
                  <a:t> Date</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55358048"/>
        <c:crosses val="autoZero"/>
        <c:auto val="1"/>
        <c:lblAlgn val="ctr"/>
        <c:lblOffset val="100"/>
        <c:noMultiLvlLbl val="0"/>
      </c:catAx>
      <c:valAx>
        <c:axId val="85535804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a:t>Percent Accurate</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55357720"/>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t>Weekly Accuracy* (+/- 20 min)</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solidFill>
                <a:schemeClr val="bg1"/>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 min Accuracy'!$J$10:$J$31</c:f>
              <c:strCache>
                <c:ptCount val="22"/>
                <c:pt idx="0">
                  <c:v>5/7</c:v>
                </c:pt>
                <c:pt idx="1">
                  <c:v>5/13</c:v>
                </c:pt>
                <c:pt idx="2">
                  <c:v>5/20</c:v>
                </c:pt>
                <c:pt idx="3">
                  <c:v>5/27</c:v>
                </c:pt>
                <c:pt idx="4">
                  <c:v>6/3</c:v>
                </c:pt>
                <c:pt idx="5">
                  <c:v>6/10</c:v>
                </c:pt>
                <c:pt idx="6">
                  <c:v>6/17</c:v>
                </c:pt>
                <c:pt idx="7">
                  <c:v>6/24</c:v>
                </c:pt>
                <c:pt idx="8">
                  <c:v>7/1</c:v>
                </c:pt>
                <c:pt idx="9">
                  <c:v>7/8</c:v>
                </c:pt>
                <c:pt idx="10">
                  <c:v>7/15</c:v>
                </c:pt>
                <c:pt idx="11">
                  <c:v>7/22</c:v>
                </c:pt>
                <c:pt idx="12">
                  <c:v>7/29</c:v>
                </c:pt>
                <c:pt idx="13">
                  <c:v>8/5</c:v>
                </c:pt>
                <c:pt idx="14">
                  <c:v>8/12</c:v>
                </c:pt>
                <c:pt idx="15">
                  <c:v>8/19</c:v>
                </c:pt>
                <c:pt idx="16">
                  <c:v>8/26</c:v>
                </c:pt>
                <c:pt idx="17">
                  <c:v>9/2</c:v>
                </c:pt>
                <c:pt idx="18">
                  <c:v>9/9</c:v>
                </c:pt>
                <c:pt idx="19">
                  <c:v>9/16</c:v>
                </c:pt>
                <c:pt idx="20">
                  <c:v>9/23</c:v>
                </c:pt>
                <c:pt idx="21">
                  <c:v>9/30</c:v>
                </c:pt>
              </c:strCache>
            </c:strRef>
          </c:cat>
          <c:val>
            <c:numRef>
              <c:f>'20 min Accuracy'!$M$10:$M$31</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4835-4CB7-9DD9-A0E0BC6C945C}"/>
            </c:ext>
          </c:extLst>
        </c:ser>
        <c:dLbls>
          <c:showLegendKey val="0"/>
          <c:showVal val="0"/>
          <c:showCatName val="0"/>
          <c:showSerName val="0"/>
          <c:showPercent val="0"/>
          <c:showBubbleSize val="0"/>
        </c:dLbls>
        <c:gapWidth val="219"/>
        <c:overlap val="-27"/>
        <c:axId val="855357720"/>
        <c:axId val="855358048"/>
      </c:barChart>
      <c:catAx>
        <c:axId val="855357720"/>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a:t>Week Start</a:t>
                </a:r>
                <a:r>
                  <a:rPr lang="en-US" sz="1200" baseline="0"/>
                  <a:t> Date</a:t>
                </a:r>
                <a:endParaRPr lang="en-US" sz="1200"/>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55358048"/>
        <c:crosses val="autoZero"/>
        <c:auto val="1"/>
        <c:lblAlgn val="ctr"/>
        <c:lblOffset val="100"/>
        <c:noMultiLvlLbl val="0"/>
      </c:catAx>
      <c:valAx>
        <c:axId val="855358048"/>
        <c:scaling>
          <c:orientation val="minMax"/>
          <c:max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a:t>Percent Accurate</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55357720"/>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Lift Duration</a:t>
            </a:r>
          </a:p>
        </c:rich>
      </c:tx>
      <c:overlay val="0"/>
    </c:title>
    <c:autoTitleDeleted val="0"/>
    <c:plotArea>
      <c:layout/>
      <c:barChart>
        <c:barDir val="col"/>
        <c:grouping val="clustered"/>
        <c:varyColors val="0"/>
        <c:ser>
          <c:idx val="0"/>
          <c:order val="0"/>
          <c:invertIfNegative val="0"/>
          <c:dLbls>
            <c:spPr>
              <a:solidFill>
                <a:schemeClr val="bg1"/>
              </a:solidFill>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C672-4503-8A02-F090E9C7B771}"/>
            </c:ext>
          </c:extLst>
        </c:ser>
        <c:dLbls>
          <c:showLegendKey val="0"/>
          <c:showVal val="0"/>
          <c:showCatName val="0"/>
          <c:showSerName val="0"/>
          <c:showPercent val="0"/>
          <c:showBubbleSize val="0"/>
        </c:dLbls>
        <c:gapWidth val="150"/>
        <c:axId val="233230720"/>
        <c:axId val="233232640"/>
      </c:barChart>
      <c:catAx>
        <c:axId val="233230720"/>
        <c:scaling>
          <c:orientation val="minMax"/>
        </c:scaling>
        <c:delete val="0"/>
        <c:axPos val="b"/>
        <c:title>
          <c:tx>
            <c:rich>
              <a:bodyPr/>
              <a:lstStyle/>
              <a:p>
                <a:pPr>
                  <a:defRPr/>
                </a:pPr>
                <a:r>
                  <a:rPr lang="en-US"/>
                  <a:t>Lift</a:t>
                </a:r>
                <a:r>
                  <a:rPr lang="en-US" baseline="0"/>
                  <a:t> Duration (min)</a:t>
                </a:r>
                <a:endParaRPr lang="en-US"/>
              </a:p>
            </c:rich>
          </c:tx>
          <c:overlay val="0"/>
        </c:title>
        <c:numFmt formatCode="General" sourceLinked="0"/>
        <c:majorTickMark val="out"/>
        <c:minorTickMark val="none"/>
        <c:tickLblPos val="nextTo"/>
        <c:crossAx val="233232640"/>
        <c:crosses val="autoZero"/>
        <c:auto val="1"/>
        <c:lblAlgn val="ctr"/>
        <c:lblOffset val="100"/>
        <c:noMultiLvlLbl val="0"/>
      </c:catAx>
      <c:valAx>
        <c:axId val="233232640"/>
        <c:scaling>
          <c:orientation val="minMax"/>
          <c:max val="0.8"/>
          <c:min val="0"/>
        </c:scaling>
        <c:delete val="0"/>
        <c:axPos val="l"/>
        <c:majorGridlines/>
        <c:title>
          <c:tx>
            <c:rich>
              <a:bodyPr rot="-5400000" vert="horz"/>
              <a:lstStyle/>
              <a:p>
                <a:pPr>
                  <a:defRPr/>
                </a:pPr>
                <a:r>
                  <a:rPr lang="en-US"/>
                  <a:t>Percent of Lifts</a:t>
                </a:r>
              </a:p>
            </c:rich>
          </c:tx>
          <c:layout>
            <c:manualLayout>
              <c:xMode val="edge"/>
              <c:yMode val="edge"/>
              <c:x val="1.3888888888888888E-2"/>
              <c:y val="0.30416265675123944"/>
            </c:manualLayout>
          </c:layout>
          <c:overlay val="0"/>
        </c:title>
        <c:numFmt formatCode="General" sourceLinked="1"/>
        <c:majorTickMark val="out"/>
        <c:minorTickMark val="none"/>
        <c:tickLblPos val="nextTo"/>
        <c:crossAx val="233230720"/>
        <c:crosses val="autoZero"/>
        <c:crossBetween val="between"/>
        <c:majorUnit val="0.2"/>
      </c:valAx>
    </c:plotArea>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Lifts per Day</a:t>
            </a:r>
          </a:p>
        </c:rich>
      </c:tx>
      <c:layout>
        <c:manualLayout>
          <c:xMode val="edge"/>
          <c:yMode val="edge"/>
          <c:x val="0.38233052307855458"/>
          <c:y val="3.7962817147856515E-2"/>
        </c:manualLayout>
      </c:layout>
      <c:overlay val="0"/>
    </c:title>
    <c:autoTitleDeleted val="0"/>
    <c:plotArea>
      <c:layout>
        <c:manualLayout>
          <c:layoutTarget val="inner"/>
          <c:xMode val="edge"/>
          <c:yMode val="edge"/>
          <c:x val="0.10791843327276399"/>
          <c:y val="0.18703703703703703"/>
          <c:w val="0.87071404535971464"/>
          <c:h val="0.61753827646544179"/>
        </c:manualLayout>
      </c:layout>
      <c:barChart>
        <c:barDir val="col"/>
        <c:grouping val="clustered"/>
        <c:varyColors val="0"/>
        <c:ser>
          <c:idx val="1"/>
          <c:order val="0"/>
          <c:spPr>
            <a:solidFill>
              <a:schemeClr val="accent3"/>
            </a:solidFill>
          </c:spPr>
          <c:invertIfNegative val="0"/>
          <c:cat>
            <c:numRef>
              <c:f>'Lifts per Day (Twitter)'!$I$3:$I$13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'Lifts per Day (Twitter)'!$J$3:$J$13</c:f>
              <c:numCache>
                <c:formatCode>General</c:formatCode>
                <c:ptCount val="11"/>
                <c:pt idx="0">
                  <c:v>28</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51AE-41D8-8156-52F7EBB4E10D}"/>
            </c:ext>
          </c:extLst>
        </c:ser>
        <c:dLbls>
          <c:showLegendKey val="0"/>
          <c:showVal val="0"/>
          <c:showCatName val="0"/>
          <c:showSerName val="0"/>
          <c:showPercent val="0"/>
          <c:showBubbleSize val="0"/>
        </c:dLbls>
        <c:gapWidth val="150"/>
        <c:axId val="233287680"/>
        <c:axId val="233289600"/>
      </c:barChart>
      <c:catAx>
        <c:axId val="233287680"/>
        <c:scaling>
          <c:orientation val="minMax"/>
        </c:scaling>
        <c:delete val="0"/>
        <c:axPos val="b"/>
        <c:title>
          <c:tx>
            <c:rich>
              <a:bodyPr/>
              <a:lstStyle/>
              <a:p>
                <a:pPr>
                  <a:defRPr/>
                </a:pPr>
                <a:r>
                  <a:rPr lang="en-US"/>
                  <a:t>Lifts per Day</a:t>
                </a:r>
              </a:p>
            </c:rich>
          </c:tx>
          <c:overlay val="0"/>
        </c:title>
        <c:numFmt formatCode="General" sourceLinked="1"/>
        <c:majorTickMark val="out"/>
        <c:minorTickMark val="none"/>
        <c:tickLblPos val="nextTo"/>
        <c:crossAx val="233289600"/>
        <c:crosses val="autoZero"/>
        <c:auto val="1"/>
        <c:lblAlgn val="ctr"/>
        <c:lblOffset val="100"/>
        <c:noMultiLvlLbl val="0"/>
      </c:catAx>
      <c:valAx>
        <c:axId val="233289600"/>
        <c:scaling>
          <c:orientation val="minMax"/>
        </c:scaling>
        <c:delete val="0"/>
        <c:axPos val="l"/>
        <c:majorGridlines/>
        <c:title>
          <c:tx>
            <c:rich>
              <a:bodyPr rot="-5400000" vert="horz"/>
              <a:lstStyle/>
              <a:p>
                <a:pPr>
                  <a:defRPr/>
                </a:pPr>
                <a:r>
                  <a:rPr lang="en-US"/>
                  <a:t>Occurances</a:t>
                </a:r>
              </a:p>
            </c:rich>
          </c:tx>
          <c:layout>
            <c:manualLayout>
              <c:xMode val="edge"/>
              <c:yMode val="edge"/>
              <c:x val="3.4314501861249826E-2"/>
              <c:y val="0.316844838771771"/>
            </c:manualLayout>
          </c:layout>
          <c:overlay val="0"/>
        </c:title>
        <c:numFmt formatCode="General" sourceLinked="1"/>
        <c:majorTickMark val="out"/>
        <c:minorTickMark val="none"/>
        <c:tickLblPos val="nextTo"/>
        <c:crossAx val="233287680"/>
        <c:crosses val="autoZero"/>
        <c:crossBetween val="between"/>
        <c:majorUnit val="1"/>
      </c:valAx>
    </c:plotArea>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Lifts per Hour</a:t>
            </a:r>
          </a:p>
        </c:rich>
      </c:tx>
      <c:overlay val="0"/>
    </c:title>
    <c:autoTitleDeleted val="0"/>
    <c:plotArea>
      <c:layout/>
      <c:barChart>
        <c:barDir val="col"/>
        <c:grouping val="clustered"/>
        <c:varyColors val="0"/>
        <c:ser>
          <c:idx val="0"/>
          <c:order val="0"/>
          <c:spPr>
            <a:solidFill>
              <a:schemeClr val="accent2"/>
            </a:solidFill>
          </c:spPr>
          <c:invertIfNegative val="0"/>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10D1-4FA4-8A25-51112B87231D}"/>
            </c:ext>
          </c:extLst>
        </c:ser>
        <c:dLbls>
          <c:showLegendKey val="0"/>
          <c:showVal val="0"/>
          <c:showCatName val="0"/>
          <c:showSerName val="0"/>
          <c:showPercent val="0"/>
          <c:showBubbleSize val="0"/>
        </c:dLbls>
        <c:gapWidth val="150"/>
        <c:axId val="234711680"/>
        <c:axId val="234717568"/>
      </c:barChart>
      <c:catAx>
        <c:axId val="234711680"/>
        <c:scaling>
          <c:orientation val="minMax"/>
        </c:scaling>
        <c:delete val="0"/>
        <c:axPos val="b"/>
        <c:numFmt formatCode="General" sourceLinked="0"/>
        <c:majorTickMark val="out"/>
        <c:minorTickMark val="none"/>
        <c:tickLblPos val="nextTo"/>
        <c:txPr>
          <a:bodyPr rot="-5400000" vert="horz"/>
          <a:lstStyle/>
          <a:p>
            <a:pPr>
              <a:defRPr/>
            </a:pPr>
            <a:endParaRPr lang="en-US"/>
          </a:p>
        </c:txPr>
        <c:crossAx val="234717568"/>
        <c:crosses val="autoZero"/>
        <c:auto val="1"/>
        <c:lblAlgn val="ctr"/>
        <c:lblOffset val="100"/>
        <c:noMultiLvlLbl val="0"/>
      </c:catAx>
      <c:valAx>
        <c:axId val="234717568"/>
        <c:scaling>
          <c:orientation val="minMax"/>
        </c:scaling>
        <c:delete val="0"/>
        <c:axPos val="l"/>
        <c:majorGridlines/>
        <c:title>
          <c:tx>
            <c:rich>
              <a:bodyPr rot="-5400000" vert="horz"/>
              <a:lstStyle/>
              <a:p>
                <a:pPr>
                  <a:defRPr/>
                </a:pPr>
                <a:r>
                  <a:rPr lang="en-US"/>
                  <a:t>Lifts</a:t>
                </a:r>
              </a:p>
            </c:rich>
          </c:tx>
          <c:layout>
            <c:manualLayout>
              <c:xMode val="edge"/>
              <c:yMode val="edge"/>
              <c:x val="1.0465255598623333E-2"/>
              <c:y val="0.4147019612595978"/>
            </c:manualLayout>
          </c:layout>
          <c:overlay val="0"/>
        </c:title>
        <c:numFmt formatCode="General" sourceLinked="1"/>
        <c:majorTickMark val="out"/>
        <c:minorTickMark val="none"/>
        <c:tickLblPos val="nextTo"/>
        <c:crossAx val="234711680"/>
        <c:crosses val="autoZero"/>
        <c:crossBetween val="between"/>
        <c:majorUnit val="2"/>
      </c:valAx>
    </c:plotArea>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Lifts by Vessel Type</a:t>
            </a:r>
          </a:p>
        </c:rich>
      </c:tx>
      <c:overlay val="0"/>
    </c:title>
    <c:autoTitleDeleted val="0"/>
    <c:plotArea>
      <c:layout/>
      <c:barChart>
        <c:barDir val="col"/>
        <c:grouping val="clustered"/>
        <c:varyColors val="0"/>
        <c:ser>
          <c:idx val="0"/>
          <c:order val="0"/>
          <c:spPr>
            <a:solidFill>
              <a:schemeClr val="accent4"/>
            </a:solidFill>
          </c:spPr>
          <c:invertIfNegative val="0"/>
          <c:dPt>
            <c:idx val="0"/>
            <c:invertIfNegative val="0"/>
            <c:bubble3D val="0"/>
            <c:spPr>
              <a:solidFill>
                <a:schemeClr val="accent3"/>
              </a:solidFill>
            </c:spPr>
            <c:extLst>
              <c:ext xmlns:c16="http://schemas.microsoft.com/office/drawing/2014/chart" uri="{C3380CC4-5D6E-409C-BE32-E72D297353CC}">
                <c16:uniqueId val="{00000007-4373-4861-A558-798784304E98}"/>
              </c:ext>
            </c:extLst>
          </c:dPt>
          <c:dPt>
            <c:idx val="1"/>
            <c:invertIfNegative val="0"/>
            <c:bubble3D val="0"/>
            <c:spPr>
              <a:solidFill>
                <a:srgbClr val="00B0F0"/>
              </a:solidFill>
            </c:spPr>
            <c:extLst>
              <c:ext xmlns:c16="http://schemas.microsoft.com/office/drawing/2014/chart" uri="{C3380CC4-5D6E-409C-BE32-E72D297353CC}">
                <c16:uniqueId val="{00000008-4373-4861-A558-798784304E98}"/>
              </c:ext>
            </c:extLst>
          </c:dPt>
          <c:dPt>
            <c:idx val="2"/>
            <c:invertIfNegative val="0"/>
            <c:bubble3D val="0"/>
            <c:spPr>
              <a:solidFill>
                <a:schemeClr val="tx2"/>
              </a:solidFill>
            </c:spPr>
            <c:extLst>
              <c:ext xmlns:c16="http://schemas.microsoft.com/office/drawing/2014/chart" uri="{C3380CC4-5D6E-409C-BE32-E72D297353CC}">
                <c16:uniqueId val="{00000009-4373-4861-A558-798784304E98}"/>
              </c:ext>
            </c:extLst>
          </c:dPt>
          <c:dLbls>
            <c:spPr>
              <a:solidFill>
                <a:schemeClr val="bg1"/>
              </a:solidFill>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'Type (Twitter)'!$B$3:$B$6</c:f>
              <c:strCache>
                <c:ptCount val="4"/>
                <c:pt idx="0">
                  <c:v>Tanker</c:v>
                </c:pt>
                <c:pt idx="1">
                  <c:v>Barge</c:v>
                </c:pt>
                <c:pt idx="2">
                  <c:v>Tug-Only</c:v>
                </c:pt>
                <c:pt idx="3">
                  <c:v>Test</c:v>
                </c:pt>
              </c:strCache>
            </c:strRef>
          </c:cat>
          <c:val>
            <c:numRef>
              <c:f>'Type (Twitter)'!$D$3:$D$6</c:f>
              <c:numCache>
                <c:formatCode>0%</c:formatCode>
                <c:ptCount val="4"/>
                <c:pt idx="0">
                  <c:v>0</c:v>
                </c:pt>
                <c:pt idx="1">
                  <c:v>0</c:v>
                </c:pt>
                <c:pt idx="2">
                  <c:v>0</c:v>
                </c:pt>
                <c:pt idx="3">
                  <c:v>0</c:v>
                </c:pt>
              </c:numCache>
            </c:numRef>
          </c:val>
          <c:extLst>
            <c:ext xmlns:c16="http://schemas.microsoft.com/office/drawing/2014/chart" uri="{C3380CC4-5D6E-409C-BE32-E72D297353CC}">
              <c16:uniqueId val="{00000000-A139-4ABC-9A15-ECC4BB0D768B}"/>
            </c:ext>
          </c:extLst>
        </c:ser>
        <c:dLbls>
          <c:showLegendKey val="0"/>
          <c:showVal val="0"/>
          <c:showCatName val="0"/>
          <c:showSerName val="0"/>
          <c:showPercent val="0"/>
          <c:showBubbleSize val="0"/>
        </c:dLbls>
        <c:gapWidth val="150"/>
        <c:axId val="234742144"/>
        <c:axId val="234743680"/>
      </c:barChart>
      <c:catAx>
        <c:axId val="234742144"/>
        <c:scaling>
          <c:orientation val="minMax"/>
        </c:scaling>
        <c:delete val="0"/>
        <c:axPos val="b"/>
        <c:numFmt formatCode="General" sourceLinked="0"/>
        <c:majorTickMark val="out"/>
        <c:minorTickMark val="none"/>
        <c:tickLblPos val="nextTo"/>
        <c:crossAx val="234743680"/>
        <c:crosses val="autoZero"/>
        <c:auto val="1"/>
        <c:lblAlgn val="ctr"/>
        <c:lblOffset val="100"/>
        <c:noMultiLvlLbl val="0"/>
      </c:catAx>
      <c:valAx>
        <c:axId val="234743680"/>
        <c:scaling>
          <c:orientation val="minMax"/>
          <c:max val="0.60000000000000009"/>
        </c:scaling>
        <c:delete val="0"/>
        <c:axPos val="l"/>
        <c:majorGridlines/>
        <c:title>
          <c:tx>
            <c:rich>
              <a:bodyPr rot="-5400000" vert="horz"/>
              <a:lstStyle/>
              <a:p>
                <a:pPr>
                  <a:defRPr/>
                </a:pPr>
                <a:r>
                  <a:rPr lang="en-US"/>
                  <a:t>Percent of Lifts</a:t>
                </a:r>
              </a:p>
            </c:rich>
          </c:tx>
          <c:layout>
            <c:manualLayout>
              <c:xMode val="edge"/>
              <c:yMode val="edge"/>
              <c:x val="1.0465255598623333E-2"/>
              <c:y val="0.31848191514932062"/>
            </c:manualLayout>
          </c:layout>
          <c:overlay val="0"/>
        </c:title>
        <c:numFmt formatCode="0%" sourceLinked="1"/>
        <c:majorTickMark val="out"/>
        <c:minorTickMark val="none"/>
        <c:tickLblPos val="nextTo"/>
        <c:crossAx val="234742144"/>
        <c:crosses val="autoZero"/>
        <c:crossBetween val="between"/>
        <c:majorUnit val="0.2"/>
      </c:valAx>
    </c:plotArea>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Notification Accuracy</a:t>
            </a:r>
          </a:p>
        </c:rich>
      </c:tx>
      <c:overlay val="0"/>
    </c:title>
    <c:autoTitleDeleted val="0"/>
    <c:plotArea>
      <c:layout>
        <c:manualLayout>
          <c:layoutTarget val="inner"/>
          <c:xMode val="edge"/>
          <c:yMode val="edge"/>
          <c:x val="8.0535365771586251E-2"/>
          <c:y val="0.16843319389763778"/>
          <c:w val="0.88890907867285818"/>
          <c:h val="0.586312746062992"/>
        </c:manualLayout>
      </c:layout>
      <c:barChart>
        <c:barDir val="col"/>
        <c:grouping val="clustered"/>
        <c:varyColors val="0"/>
        <c:ser>
          <c:idx val="0"/>
          <c:order val="0"/>
          <c:invertIfNegative val="0"/>
          <c:dPt>
            <c:idx val="0"/>
            <c:invertIfNegative val="0"/>
            <c:bubble3D val="0"/>
            <c:spPr>
              <a:solidFill>
                <a:schemeClr val="accent6"/>
              </a:solidFill>
            </c:spPr>
            <c:extLst>
              <c:ext xmlns:c16="http://schemas.microsoft.com/office/drawing/2014/chart" uri="{C3380CC4-5D6E-409C-BE32-E72D297353CC}">
                <c16:uniqueId val="{00000001-8D39-4F60-B842-AD1418B4B999}"/>
              </c:ext>
            </c:extLst>
          </c:dPt>
          <c:dPt>
            <c:idx val="1"/>
            <c:invertIfNegative val="0"/>
            <c:bubble3D val="0"/>
            <c:spPr>
              <a:solidFill>
                <a:schemeClr val="accent6"/>
              </a:solidFill>
            </c:spPr>
            <c:extLst>
              <c:ext xmlns:c16="http://schemas.microsoft.com/office/drawing/2014/chart" uri="{C3380CC4-5D6E-409C-BE32-E72D297353CC}">
                <c16:uniqueId val="{00000003-8D39-4F60-B842-AD1418B4B999}"/>
              </c:ext>
            </c:extLst>
          </c:dPt>
          <c:dPt>
            <c:idx val="2"/>
            <c:invertIfNegative val="0"/>
            <c:bubble3D val="0"/>
            <c:spPr>
              <a:solidFill>
                <a:schemeClr val="accent2"/>
              </a:solidFill>
            </c:spPr>
            <c:extLst>
              <c:ext xmlns:c16="http://schemas.microsoft.com/office/drawing/2014/chart" uri="{C3380CC4-5D6E-409C-BE32-E72D297353CC}">
                <c16:uniqueId val="{00000005-8D39-4F60-B842-AD1418B4B999}"/>
              </c:ext>
            </c:extLst>
          </c:dPt>
          <c:dPt>
            <c:idx val="3"/>
            <c:invertIfNegative val="0"/>
            <c:bubble3D val="0"/>
            <c:spPr>
              <a:solidFill>
                <a:schemeClr val="accent6"/>
              </a:solidFill>
            </c:spPr>
            <c:extLst>
              <c:ext xmlns:c16="http://schemas.microsoft.com/office/drawing/2014/chart" uri="{C3380CC4-5D6E-409C-BE32-E72D297353CC}">
                <c16:uniqueId val="{00000007-8D39-4F60-B842-AD1418B4B999}"/>
              </c:ext>
            </c:extLst>
          </c:dPt>
          <c:dPt>
            <c:idx val="4"/>
            <c:invertIfNegative val="0"/>
            <c:bubble3D val="0"/>
            <c:spPr>
              <a:solidFill>
                <a:schemeClr val="accent6"/>
              </a:solidFill>
            </c:spPr>
            <c:extLst>
              <c:ext xmlns:c16="http://schemas.microsoft.com/office/drawing/2014/chart" uri="{C3380CC4-5D6E-409C-BE32-E72D297353CC}">
                <c16:uniqueId val="{00000009-8D39-4F60-B842-AD1418B4B999}"/>
              </c:ext>
            </c:extLst>
          </c:dPt>
          <c:dLbls>
            <c:spPr>
              <a:solidFill>
                <a:schemeClr val="bg1"/>
              </a:solidFill>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'Accuracy start (Twitter)'!$G$4:$G$8</c:f>
              <c:strCache>
                <c:ptCount val="5"/>
                <c:pt idx="0">
                  <c:v>20+</c:v>
                </c:pt>
                <c:pt idx="1">
                  <c:v>15-20</c:v>
                </c:pt>
                <c:pt idx="2">
                  <c:v>+/- 15</c:v>
                </c:pt>
                <c:pt idx="3">
                  <c:v>15-20</c:v>
                </c:pt>
                <c:pt idx="4">
                  <c:v>20+</c:v>
                </c:pt>
              </c:strCache>
            </c:strRef>
          </c:cat>
          <c:val>
            <c:numRef>
              <c:f>'Accuracy start (Twitter)'!$H$4:$H$8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8D39-4F60-B842-AD1418B4B999}"/>
            </c:ext>
          </c:extLst>
        </c:ser>
        <c:dLbls>
          <c:showLegendKey val="0"/>
          <c:showVal val="0"/>
          <c:showCatName val="0"/>
          <c:showSerName val="0"/>
          <c:showPercent val="0"/>
          <c:showBubbleSize val="0"/>
        </c:dLbls>
        <c:gapWidth val="150"/>
        <c:axId val="230624256"/>
        <c:axId val="230626048"/>
      </c:barChart>
      <c:catAx>
        <c:axId val="230624256"/>
        <c:scaling>
          <c:orientation val="minMax"/>
        </c:scaling>
        <c:delete val="0"/>
        <c:axPos val="b"/>
        <c:numFmt formatCode="General" sourceLinked="0"/>
        <c:majorTickMark val="out"/>
        <c:minorTickMark val="none"/>
        <c:tickLblPos val="nextTo"/>
        <c:crossAx val="230626048"/>
        <c:crosses val="autoZero"/>
        <c:auto val="1"/>
        <c:lblAlgn val="ctr"/>
        <c:lblOffset val="100"/>
        <c:noMultiLvlLbl val="0"/>
      </c:catAx>
      <c:valAx>
        <c:axId val="230626048"/>
        <c:scaling>
          <c:orientation val="minMax"/>
        </c:scaling>
        <c:delete val="0"/>
        <c:axPos val="l"/>
        <c:majorGridlines/>
        <c:title>
          <c:tx>
            <c:rich>
              <a:bodyPr rot="-5400000" vert="horz"/>
              <a:lstStyle/>
              <a:p>
                <a:pPr>
                  <a:defRPr/>
                </a:pPr>
                <a:r>
                  <a:rPr lang="en-US"/>
                  <a:t>Lifts</a:t>
                </a:r>
              </a:p>
            </c:rich>
          </c:tx>
          <c:overlay val="0"/>
        </c:title>
        <c:numFmt formatCode="General" sourceLinked="1"/>
        <c:majorTickMark val="out"/>
        <c:minorTickMark val="none"/>
        <c:tickLblPos val="nextTo"/>
        <c:crossAx val="230624256"/>
        <c:crosses val="autoZero"/>
        <c:crossBetween val="between"/>
      </c:valAx>
    </c:plotArea>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Notification Accuracy</a:t>
            </a:r>
          </a:p>
        </c:rich>
      </c:tx>
      <c:overlay val="0"/>
    </c:title>
    <c:autoTitleDeleted val="0"/>
    <c:plotArea>
      <c:layout>
        <c:manualLayout>
          <c:layoutTarget val="inner"/>
          <c:xMode val="edge"/>
          <c:yMode val="edge"/>
          <c:x val="8.0535365771586251E-2"/>
          <c:y val="0.16843319389763778"/>
          <c:w val="0.88890907867285818"/>
          <c:h val="0.586312746062992"/>
        </c:manualLayout>
      </c:layout>
      <c:barChart>
        <c:barDir val="col"/>
        <c:grouping val="clustered"/>
        <c:varyColors val="0"/>
        <c:ser>
          <c:idx val="0"/>
          <c:order val="0"/>
          <c:invertIfNegative val="0"/>
          <c:dPt>
            <c:idx val="0"/>
            <c:invertIfNegative val="0"/>
            <c:bubble3D val="0"/>
            <c:spPr>
              <a:solidFill>
                <a:schemeClr val="accent6"/>
              </a:solidFill>
            </c:spPr>
            <c:extLst>
              <c:ext xmlns:c16="http://schemas.microsoft.com/office/drawing/2014/chart" uri="{C3380CC4-5D6E-409C-BE32-E72D297353CC}">
                <c16:uniqueId val="{00000001-B24B-4141-BF0F-DC61BBFAA3A3}"/>
              </c:ext>
            </c:extLst>
          </c:dPt>
          <c:dPt>
            <c:idx val="1"/>
            <c:invertIfNegative val="0"/>
            <c:bubble3D val="0"/>
            <c:spPr>
              <a:solidFill>
                <a:schemeClr val="accent6"/>
              </a:solidFill>
            </c:spPr>
            <c:extLst>
              <c:ext xmlns:c16="http://schemas.microsoft.com/office/drawing/2014/chart" uri="{C3380CC4-5D6E-409C-BE32-E72D297353CC}">
                <c16:uniqueId val="{00000003-B24B-4141-BF0F-DC61BBFAA3A3}"/>
              </c:ext>
            </c:extLst>
          </c:dPt>
          <c:dPt>
            <c:idx val="2"/>
            <c:invertIfNegative val="0"/>
            <c:bubble3D val="0"/>
            <c:spPr>
              <a:solidFill>
                <a:schemeClr val="accent2"/>
              </a:solidFill>
            </c:spPr>
            <c:extLst>
              <c:ext xmlns:c16="http://schemas.microsoft.com/office/drawing/2014/chart" uri="{C3380CC4-5D6E-409C-BE32-E72D297353CC}">
                <c16:uniqueId val="{00000005-B24B-4141-BF0F-DC61BBFAA3A3}"/>
              </c:ext>
            </c:extLst>
          </c:dPt>
          <c:dPt>
            <c:idx val="3"/>
            <c:invertIfNegative val="0"/>
            <c:bubble3D val="0"/>
            <c:spPr>
              <a:solidFill>
                <a:schemeClr val="accent6"/>
              </a:solidFill>
            </c:spPr>
            <c:extLst>
              <c:ext xmlns:c16="http://schemas.microsoft.com/office/drawing/2014/chart" uri="{C3380CC4-5D6E-409C-BE32-E72D297353CC}">
                <c16:uniqueId val="{00000007-B24B-4141-BF0F-DC61BBFAA3A3}"/>
              </c:ext>
            </c:extLst>
          </c:dPt>
          <c:dPt>
            <c:idx val="4"/>
            <c:invertIfNegative val="0"/>
            <c:bubble3D val="0"/>
            <c:spPr>
              <a:solidFill>
                <a:schemeClr val="accent6"/>
              </a:solidFill>
            </c:spPr>
            <c:extLst>
              <c:ext xmlns:c16="http://schemas.microsoft.com/office/drawing/2014/chart" uri="{C3380CC4-5D6E-409C-BE32-E72D297353CC}">
                <c16:uniqueId val="{00000009-B24B-4141-BF0F-DC61BBFAA3A3}"/>
              </c:ext>
            </c:extLst>
          </c:dPt>
          <c:dLbls>
            <c:spPr>
              <a:solidFill>
                <a:schemeClr val="bg1"/>
              </a:solidFill>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'Accuracy start (Twitter)'!$G$4:$G$8</c:f>
              <c:strCache>
                <c:ptCount val="5"/>
                <c:pt idx="0">
                  <c:v>20+</c:v>
                </c:pt>
                <c:pt idx="1">
                  <c:v>15-20</c:v>
                </c:pt>
                <c:pt idx="2">
                  <c:v>+/- 15</c:v>
                </c:pt>
                <c:pt idx="3">
                  <c:v>15-20</c:v>
                </c:pt>
                <c:pt idx="4">
                  <c:v>20+</c:v>
                </c:pt>
              </c:strCache>
            </c:strRef>
          </c:cat>
          <c:val>
            <c:numRef>
              <c:f>'Accuracy start (Twitter)'!$H$4:$H$8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B24B-4141-BF0F-DC61BBFAA3A3}"/>
            </c:ext>
          </c:extLst>
        </c:ser>
        <c:dLbls>
          <c:showLegendKey val="0"/>
          <c:showVal val="0"/>
          <c:showCatName val="0"/>
          <c:showSerName val="0"/>
          <c:showPercent val="0"/>
          <c:showBubbleSize val="0"/>
        </c:dLbls>
        <c:gapWidth val="150"/>
        <c:axId val="230624256"/>
        <c:axId val="230626048"/>
      </c:barChart>
      <c:catAx>
        <c:axId val="230624256"/>
        <c:scaling>
          <c:orientation val="minMax"/>
        </c:scaling>
        <c:delete val="0"/>
        <c:axPos val="b"/>
        <c:numFmt formatCode="General" sourceLinked="0"/>
        <c:majorTickMark val="out"/>
        <c:minorTickMark val="none"/>
        <c:tickLblPos val="nextTo"/>
        <c:crossAx val="230626048"/>
        <c:crosses val="autoZero"/>
        <c:auto val="1"/>
        <c:lblAlgn val="ctr"/>
        <c:lblOffset val="100"/>
        <c:noMultiLvlLbl val="0"/>
      </c:catAx>
      <c:valAx>
        <c:axId val="230626048"/>
        <c:scaling>
          <c:orientation val="minMax"/>
        </c:scaling>
        <c:delete val="0"/>
        <c:axPos val="l"/>
        <c:majorGridlines/>
        <c:title>
          <c:tx>
            <c:rich>
              <a:bodyPr rot="-5400000" vert="horz"/>
              <a:lstStyle/>
              <a:p>
                <a:pPr>
                  <a:defRPr/>
                </a:pPr>
                <a:r>
                  <a:rPr lang="en-US"/>
                  <a:t>Lifts</a:t>
                </a:r>
              </a:p>
            </c:rich>
          </c:tx>
          <c:overlay val="0"/>
        </c:title>
        <c:numFmt formatCode="General" sourceLinked="1"/>
        <c:majorTickMark val="out"/>
        <c:minorTickMark val="none"/>
        <c:tickLblPos val="nextTo"/>
        <c:crossAx val="230624256"/>
        <c:crosses val="autoZero"/>
        <c:crossBetween val="between"/>
      </c:valAx>
    </c:plotArea>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Lifts by Vessel Type</a:t>
            </a:r>
          </a:p>
        </c:rich>
      </c:tx>
      <c:overlay val="0"/>
    </c:title>
    <c:autoTitleDeleted val="0"/>
    <c:plotArea>
      <c:layout/>
      <c:barChart>
        <c:barDir val="col"/>
        <c:grouping val="clustered"/>
        <c:varyColors val="0"/>
        <c:ser>
          <c:idx val="0"/>
          <c:order val="0"/>
          <c:spPr>
            <a:solidFill>
              <a:schemeClr val="accent4"/>
            </a:solidFill>
          </c:spPr>
          <c:invertIfNegative val="0"/>
          <c:dLbls>
            <c:spPr>
              <a:solidFill>
                <a:schemeClr val="bg1"/>
              </a:solidFill>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'Type (Twitter)'!$B$3:$B$6</c:f>
              <c:strCache>
                <c:ptCount val="4"/>
                <c:pt idx="0">
                  <c:v>Tanker</c:v>
                </c:pt>
                <c:pt idx="1">
                  <c:v>Barge</c:v>
                </c:pt>
                <c:pt idx="2">
                  <c:v>Tug-Only</c:v>
                </c:pt>
                <c:pt idx="3">
                  <c:v>Test</c:v>
                </c:pt>
              </c:strCache>
            </c:strRef>
          </c:cat>
          <c:val>
            <c:numRef>
              <c:f>'Type (Twitter)'!$D$3:$D$6</c:f>
              <c:numCache>
                <c:formatCode>0%</c:formatCode>
                <c:ptCount val="4"/>
                <c:pt idx="0">
                  <c:v>0</c:v>
                </c:pt>
                <c:pt idx="1">
                  <c:v>0</c:v>
                </c:pt>
                <c:pt idx="2">
                  <c:v>0</c:v>
                </c:pt>
                <c:pt idx="3">
                  <c:v>0</c:v>
                </c:pt>
              </c:numCache>
            </c:numRef>
          </c:val>
          <c:extLst>
            <c:ext xmlns:c16="http://schemas.microsoft.com/office/drawing/2014/chart" uri="{C3380CC4-5D6E-409C-BE32-E72D297353CC}">
              <c16:uniqueId val="{00000000-3247-4BC0-9750-21633115626B}"/>
            </c:ext>
          </c:extLst>
        </c:ser>
        <c:dLbls>
          <c:showLegendKey val="0"/>
          <c:showVal val="0"/>
          <c:showCatName val="0"/>
          <c:showSerName val="0"/>
          <c:showPercent val="0"/>
          <c:showBubbleSize val="0"/>
        </c:dLbls>
        <c:gapWidth val="150"/>
        <c:axId val="230785024"/>
        <c:axId val="230786560"/>
      </c:barChart>
      <c:catAx>
        <c:axId val="230785024"/>
        <c:scaling>
          <c:orientation val="minMax"/>
        </c:scaling>
        <c:delete val="0"/>
        <c:axPos val="b"/>
        <c:numFmt formatCode="General" sourceLinked="0"/>
        <c:majorTickMark val="out"/>
        <c:minorTickMark val="none"/>
        <c:tickLblPos val="nextTo"/>
        <c:crossAx val="230786560"/>
        <c:crosses val="autoZero"/>
        <c:auto val="1"/>
        <c:lblAlgn val="ctr"/>
        <c:lblOffset val="100"/>
        <c:noMultiLvlLbl val="0"/>
      </c:catAx>
      <c:valAx>
        <c:axId val="230786560"/>
        <c:scaling>
          <c:orientation val="minMax"/>
          <c:max val="0.60000000000000009"/>
        </c:scaling>
        <c:delete val="0"/>
        <c:axPos val="l"/>
        <c:majorGridlines/>
        <c:title>
          <c:tx>
            <c:rich>
              <a:bodyPr rot="-5400000" vert="horz"/>
              <a:lstStyle/>
              <a:p>
                <a:pPr>
                  <a:defRPr/>
                </a:pPr>
                <a:r>
                  <a:rPr lang="en-US"/>
                  <a:t>Percent of Lifts</a:t>
                </a:r>
              </a:p>
            </c:rich>
          </c:tx>
          <c:overlay val="0"/>
        </c:title>
        <c:numFmt formatCode="0%" sourceLinked="1"/>
        <c:majorTickMark val="out"/>
        <c:minorTickMark val="none"/>
        <c:tickLblPos val="nextTo"/>
        <c:crossAx val="230785024"/>
        <c:crosses val="autoZero"/>
        <c:crossBetween val="between"/>
        <c:majorUnit val="0.1"/>
      </c:valAx>
    </c:plotArea>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Lifts per Day</a:t>
            </a:r>
          </a:p>
        </c:rich>
      </c:tx>
      <c:layout>
        <c:manualLayout>
          <c:xMode val="edge"/>
          <c:yMode val="edge"/>
          <c:x val="0.34024300087489062"/>
          <c:y val="3.2407407407407406E-2"/>
        </c:manualLayout>
      </c:layout>
      <c:overlay val="0"/>
    </c:title>
    <c:autoTitleDeleted val="0"/>
    <c:plotArea>
      <c:layout>
        <c:manualLayout>
          <c:layoutTarget val="inner"/>
          <c:xMode val="edge"/>
          <c:yMode val="edge"/>
          <c:x val="0.10791843327276399"/>
          <c:y val="0.18703703703703703"/>
          <c:w val="0.87071404535971464"/>
          <c:h val="0.61753827646544179"/>
        </c:manualLayout>
      </c:layout>
      <c:barChart>
        <c:barDir val="col"/>
        <c:grouping val="clustered"/>
        <c:varyColors val="0"/>
        <c:ser>
          <c:idx val="1"/>
          <c:order val="0"/>
          <c:spPr>
            <a:solidFill>
              <a:schemeClr val="accent3"/>
            </a:solidFill>
          </c:spPr>
          <c:invertIfNegative val="0"/>
          <c:cat>
            <c:numRef>
              <c:f>'Lifts per Day (Twitter)'!$I$3:$I$13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'Lifts per Day (Twitter)'!$J$3:$J$13</c:f>
              <c:numCache>
                <c:formatCode>General</c:formatCode>
                <c:ptCount val="11"/>
                <c:pt idx="0">
                  <c:v>28</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27D9-4898-8C18-F492783C3B9E}"/>
            </c:ext>
          </c:extLst>
        </c:ser>
        <c:dLbls>
          <c:showLegendKey val="0"/>
          <c:showVal val="0"/>
          <c:showCatName val="0"/>
          <c:showSerName val="0"/>
          <c:showPercent val="0"/>
          <c:showBubbleSize val="0"/>
        </c:dLbls>
        <c:gapWidth val="150"/>
        <c:axId val="234579840"/>
        <c:axId val="234586112"/>
      </c:barChart>
      <c:catAx>
        <c:axId val="234579840"/>
        <c:scaling>
          <c:orientation val="minMax"/>
        </c:scaling>
        <c:delete val="0"/>
        <c:axPos val="b"/>
        <c:title>
          <c:tx>
            <c:rich>
              <a:bodyPr/>
              <a:lstStyle/>
              <a:p>
                <a:pPr>
                  <a:defRPr/>
                </a:pPr>
                <a:r>
                  <a:rPr lang="en-US"/>
                  <a:t>Lifts per Day</a:t>
                </a:r>
              </a:p>
            </c:rich>
          </c:tx>
          <c:overlay val="0"/>
        </c:title>
        <c:numFmt formatCode="General" sourceLinked="1"/>
        <c:majorTickMark val="out"/>
        <c:minorTickMark val="none"/>
        <c:tickLblPos val="nextTo"/>
        <c:crossAx val="234586112"/>
        <c:crosses val="autoZero"/>
        <c:auto val="1"/>
        <c:lblAlgn val="ctr"/>
        <c:lblOffset val="100"/>
        <c:noMultiLvlLbl val="0"/>
      </c:catAx>
      <c:valAx>
        <c:axId val="234586112"/>
        <c:scaling>
          <c:orientation val="minMax"/>
        </c:scaling>
        <c:delete val="0"/>
        <c:axPos val="l"/>
        <c:majorGridlines/>
        <c:title>
          <c:tx>
            <c:rich>
              <a:bodyPr rot="-5400000" vert="horz"/>
              <a:lstStyle/>
              <a:p>
                <a:pPr>
                  <a:defRPr/>
                </a:pPr>
                <a:r>
                  <a:rPr lang="en-US"/>
                  <a:t>Occurances</a:t>
                </a:r>
              </a:p>
            </c:rich>
          </c:tx>
          <c:overlay val="0"/>
        </c:title>
        <c:numFmt formatCode="General" sourceLinked="1"/>
        <c:majorTickMark val="out"/>
        <c:minorTickMark val="none"/>
        <c:tickLblPos val="nextTo"/>
        <c:crossAx val="234579840"/>
        <c:crosses val="autoZero"/>
        <c:crossBetween val="between"/>
      </c:valAx>
    </c:plotArea>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336962</xdr:colOff>
      <xdr:row>5</xdr:row>
      <xdr:rowOff>17154</xdr:rowOff>
    </xdr:from>
    <xdr:to>
      <xdr:col>10</xdr:col>
      <xdr:colOff>428402</xdr:colOff>
      <xdr:row>17</xdr:row>
      <xdr:rowOff>169554</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336962</xdr:colOff>
      <xdr:row>20</xdr:row>
      <xdr:rowOff>13607</xdr:rowOff>
    </xdr:from>
    <xdr:to>
      <xdr:col>10</xdr:col>
      <xdr:colOff>428402</xdr:colOff>
      <xdr:row>32</xdr:row>
      <xdr:rowOff>166007</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336962</xdr:colOff>
      <xdr:row>34</xdr:row>
      <xdr:rowOff>213360</xdr:rowOff>
    </xdr:from>
    <xdr:to>
      <xdr:col>10</xdr:col>
      <xdr:colOff>428402</xdr:colOff>
      <xdr:row>47</xdr:row>
      <xdr:rowOff>149860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351867</xdr:colOff>
      <xdr:row>34</xdr:row>
      <xdr:rowOff>213360</xdr:rowOff>
    </xdr:from>
    <xdr:to>
      <xdr:col>20</xdr:col>
      <xdr:colOff>443307</xdr:colOff>
      <xdr:row>47</xdr:row>
      <xdr:rowOff>149860</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351867</xdr:colOff>
      <xdr:row>20</xdr:row>
      <xdr:rowOff>13607</xdr:rowOff>
    </xdr:from>
    <xdr:to>
      <xdr:col>20</xdr:col>
      <xdr:colOff>443307</xdr:colOff>
      <xdr:row>32</xdr:row>
      <xdr:rowOff>166007</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559593</xdr:colOff>
      <xdr:row>5</xdr:row>
      <xdr:rowOff>71438</xdr:rowOff>
    </xdr:from>
    <xdr:to>
      <xdr:col>20</xdr:col>
      <xdr:colOff>650271</xdr:colOff>
      <xdr:row>18</xdr:row>
      <xdr:rowOff>71629</xdr:rowOff>
    </xdr:to>
    <xdr:graphicFrame macro="">
      <xdr:nvGraphicFramePr>
        <xdr:cNvPr id="9" name="Chart 8">
          <a:extLst>
            <a:ext uri="{FF2B5EF4-FFF2-40B4-BE49-F238E27FC236}">
              <a16:creationId xmlns:a16="http://schemas.microsoft.com/office/drawing/2014/main" id="{82D0D284-7413-49B4-9234-40393FA6C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0.65085</cdr:x>
      <cdr:y>0.04907</cdr:y>
    </cdr:from>
    <cdr:to>
      <cdr:x>0.93718</cdr:x>
      <cdr:y>0.1375</cdr:y>
    </cdr:to>
    <cdr:sp macro="" textlink="">
      <cdr:nvSpPr>
        <cdr:cNvPr id="2" name="TextBox 2"/>
        <cdr:cNvSpPr txBox="1"/>
      </cdr:nvSpPr>
      <cdr:spPr>
        <a:xfrm xmlns:a="http://schemas.openxmlformats.org/drawingml/2006/main">
          <a:off x="3868420" y="134620"/>
          <a:ext cx="1701800" cy="242570"/>
        </a:xfrm>
        <a:prstGeom xmlns:a="http://schemas.openxmlformats.org/drawingml/2006/main" prst="rect">
          <a:avLst/>
        </a:prstGeom>
        <a:solidFill xmlns:a="http://schemas.openxmlformats.org/drawingml/2006/main">
          <a:schemeClr val="lt1"/>
        </a:solidFill>
        <a:ln xmlns:a="http://schemas.openxmlformats.org/drawingml/2006/main" w="6350" cmpd="sng">
          <a:solidFill>
            <a:schemeClr val="bg1">
              <a:lumMod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7FA77CE4-99BC-4C07-83ED-E5B921B7A394}" type="TxLink">
            <a:rPr lang="en-US" sz="1100" b="0" i="0" u="none" strike="noStrike">
              <a:solidFill>
                <a:srgbClr val="000000"/>
              </a:solidFill>
              <a:latin typeface="Calibri"/>
            </a:rPr>
            <a:pPr/>
            <a:t>Average Lifts per Day: 4.8</a:t>
          </a:fld>
          <a:endParaRPr lang="en-US" sz="1100"/>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44263</xdr:colOff>
      <xdr:row>6</xdr:row>
      <xdr:rowOff>54910</xdr:rowOff>
    </xdr:from>
    <xdr:to>
      <xdr:col>8</xdr:col>
      <xdr:colOff>379543</xdr:colOff>
      <xdr:row>22</xdr:row>
      <xdr:rowOff>112284</xdr:rowOff>
    </xdr:to>
    <xdr:graphicFrame macro="">
      <xdr:nvGraphicFramePr>
        <xdr:cNvPr id="2" name="Chart 1">
          <a:extLst>
            <a:ext uri="{FF2B5EF4-FFF2-40B4-BE49-F238E27FC236}">
              <a16:creationId xmlns:a16="http://schemas.microsoft.com/office/drawing/2014/main" id="{8D3BC049-A220-488F-9C38-DAEC18FE9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384613</xdr:colOff>
      <xdr:row>12</xdr:row>
      <xdr:rowOff>96361</xdr:rowOff>
    </xdr:from>
    <xdr:to>
      <xdr:col>9</xdr:col>
      <xdr:colOff>31506</xdr:colOff>
      <xdr:row>12</xdr:row>
      <xdr:rowOff>104042</xdr:rowOff>
    </xdr:to>
    <xdr:cxnSp macro="">
      <xdr:nvCxnSpPr>
        <xdr:cNvPr id="5" name="Straight Connector 4">
          <a:extLst>
            <a:ext uri="{FF2B5EF4-FFF2-40B4-BE49-F238E27FC236}">
              <a16:creationId xmlns:a16="http://schemas.microsoft.com/office/drawing/2014/main" id="{C845492D-FA15-4EAA-8275-E4A8223F0AA8}"/>
            </a:ext>
          </a:extLst>
        </xdr:cNvPr>
        <xdr:cNvCxnSpPr/>
      </xdr:nvCxnSpPr>
      <xdr:spPr>
        <a:xfrm flipV="1">
          <a:off x="384613" y="2372836"/>
          <a:ext cx="5133293" cy="7681"/>
        </a:xfrm>
        <a:prstGeom prst="line">
          <a:avLst/>
        </a:prstGeom>
        <a:ln>
          <a:solidFill>
            <a:schemeClr val="accent3"/>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349624</xdr:colOff>
      <xdr:row>12</xdr:row>
      <xdr:rowOff>58215</xdr:rowOff>
    </xdr:from>
    <xdr:to>
      <xdr:col>9</xdr:col>
      <xdr:colOff>588578</xdr:colOff>
      <xdr:row>13</xdr:row>
      <xdr:rowOff>125022</xdr:rowOff>
    </xdr:to>
    <xdr:sp macro="" textlink="">
      <xdr:nvSpPr>
        <xdr:cNvPr id="6" name="Rectangle 5">
          <a:extLst>
            <a:ext uri="{FF2B5EF4-FFF2-40B4-BE49-F238E27FC236}">
              <a16:creationId xmlns:a16="http://schemas.microsoft.com/office/drawing/2014/main" id="{4F6BCA7A-771E-4CEA-AF00-1B4F57F6FCF1}"/>
            </a:ext>
          </a:extLst>
        </xdr:cNvPr>
        <xdr:cNvSpPr/>
      </xdr:nvSpPr>
      <xdr:spPr>
        <a:xfrm>
          <a:off x="5226424" y="2334690"/>
          <a:ext cx="848554" cy="257307"/>
        </a:xfrm>
        <a:prstGeom prst="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latin typeface="Arial" panose="020B0604020202020204" pitchFamily="34" charset="0"/>
              <a:cs typeface="Arial" panose="020B0604020202020204" pitchFamily="34" charset="0"/>
            </a:rPr>
            <a:t>76% Overall</a:t>
          </a:r>
        </a:p>
      </xdr:txBody>
    </xdr:sp>
    <xdr:clientData/>
  </xdr:twoCellAnchor>
  <xdr:twoCellAnchor>
    <xdr:from>
      <xdr:col>8</xdr:col>
      <xdr:colOff>339538</xdr:colOff>
      <xdr:row>29</xdr:row>
      <xdr:rowOff>51337</xdr:rowOff>
    </xdr:from>
    <xdr:to>
      <xdr:col>9</xdr:col>
      <xdr:colOff>578493</xdr:colOff>
      <xdr:row>30</xdr:row>
      <xdr:rowOff>103306</xdr:rowOff>
    </xdr:to>
    <xdr:sp macro="" textlink="">
      <xdr:nvSpPr>
        <xdr:cNvPr id="10" name="Rectangle 9">
          <a:extLst>
            <a:ext uri="{FF2B5EF4-FFF2-40B4-BE49-F238E27FC236}">
              <a16:creationId xmlns:a16="http://schemas.microsoft.com/office/drawing/2014/main" id="{B1B0510E-12FB-4E6F-B85A-80B8A225352E}"/>
            </a:ext>
          </a:extLst>
        </xdr:cNvPr>
        <xdr:cNvSpPr/>
      </xdr:nvSpPr>
      <xdr:spPr>
        <a:xfrm>
          <a:off x="5216338" y="5566312"/>
          <a:ext cx="848555" cy="242469"/>
        </a:xfrm>
        <a:prstGeom prst="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latin typeface="Arial" panose="020B0604020202020204" pitchFamily="34" charset="0"/>
              <a:cs typeface="Arial" panose="020B0604020202020204" pitchFamily="34" charset="0"/>
            </a:rPr>
            <a:t>71% Overall</a:t>
          </a:r>
        </a:p>
      </xdr:txBody>
    </xdr:sp>
    <xdr:clientData/>
  </xdr:twoCellAnchor>
  <xdr:twoCellAnchor>
    <xdr:from>
      <xdr:col>0</xdr:col>
      <xdr:colOff>57150</xdr:colOff>
      <xdr:row>23</xdr:row>
      <xdr:rowOff>19050</xdr:rowOff>
    </xdr:from>
    <xdr:to>
      <xdr:col>8</xdr:col>
      <xdr:colOff>392430</xdr:colOff>
      <xdr:row>39</xdr:row>
      <xdr:rowOff>80010</xdr:rowOff>
    </xdr:to>
    <xdr:graphicFrame macro="">
      <xdr:nvGraphicFramePr>
        <xdr:cNvPr id="14" name="Chart 13">
          <a:extLst>
            <a:ext uri="{FF2B5EF4-FFF2-40B4-BE49-F238E27FC236}">
              <a16:creationId xmlns:a16="http://schemas.microsoft.com/office/drawing/2014/main" id="{007B2B1A-7C82-430D-9C36-7F80D6439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330621</xdr:colOff>
      <xdr:row>29</xdr:row>
      <xdr:rowOff>58994</xdr:rowOff>
    </xdr:from>
    <xdr:to>
      <xdr:col>9</xdr:col>
      <xdr:colOff>7500</xdr:colOff>
      <xdr:row>29</xdr:row>
      <xdr:rowOff>66770</xdr:rowOff>
    </xdr:to>
    <xdr:cxnSp macro="">
      <xdr:nvCxnSpPr>
        <xdr:cNvPr id="9" name="Straight Connector 8">
          <a:extLst>
            <a:ext uri="{FF2B5EF4-FFF2-40B4-BE49-F238E27FC236}">
              <a16:creationId xmlns:a16="http://schemas.microsoft.com/office/drawing/2014/main" id="{F706711A-EA2B-4E9B-BDCA-B568A6C622A7}"/>
            </a:ext>
          </a:extLst>
        </xdr:cNvPr>
        <xdr:cNvCxnSpPr/>
      </xdr:nvCxnSpPr>
      <xdr:spPr>
        <a:xfrm>
          <a:off x="330621" y="5573969"/>
          <a:ext cx="5163279" cy="7776"/>
        </a:xfrm>
        <a:prstGeom prst="line">
          <a:avLst/>
        </a:prstGeom>
        <a:ln>
          <a:solidFill>
            <a:schemeClr val="accent3"/>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52387</xdr:colOff>
      <xdr:row>2</xdr:row>
      <xdr:rowOff>176212</xdr:rowOff>
    </xdr:from>
    <xdr:to>
      <xdr:col>0</xdr:col>
      <xdr:colOff>4624387</xdr:colOff>
      <xdr:row>17</xdr:row>
      <xdr:rowOff>61912</xdr:rowOff>
    </xdr:to>
    <xdr:graphicFrame macro="">
      <xdr:nvGraphicFramePr>
        <xdr:cNvPr id="4" name="Chart 3">
          <a:extLst>
            <a:ext uri="{FF2B5EF4-FFF2-40B4-BE49-F238E27FC236}">
              <a16:creationId xmlns:a16="http://schemas.microsoft.com/office/drawing/2014/main" id="{0B68ECF2-A283-4A6E-AA5C-1CBEB32EA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42862</xdr:colOff>
      <xdr:row>17</xdr:row>
      <xdr:rowOff>166687</xdr:rowOff>
    </xdr:from>
    <xdr:to>
      <xdr:col>0</xdr:col>
      <xdr:colOff>4614862</xdr:colOff>
      <xdr:row>32</xdr:row>
      <xdr:rowOff>52387</xdr:rowOff>
    </xdr:to>
    <xdr:graphicFrame macro="">
      <xdr:nvGraphicFramePr>
        <xdr:cNvPr id="2" name="Chart 1">
          <a:extLst>
            <a:ext uri="{FF2B5EF4-FFF2-40B4-BE49-F238E27FC236}">
              <a16:creationId xmlns:a16="http://schemas.microsoft.com/office/drawing/2014/main" id="{498C33C2-3679-4923-A792-0ACC8691F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47624</xdr:colOff>
      <xdr:row>3</xdr:row>
      <xdr:rowOff>116205</xdr:rowOff>
    </xdr:from>
    <xdr:to>
      <xdr:col>0</xdr:col>
      <xdr:colOff>5257799</xdr:colOff>
      <xdr:row>16</xdr:row>
      <xdr:rowOff>106680</xdr:rowOff>
    </xdr:to>
    <xdr:graphicFrame macro="">
      <xdr:nvGraphicFramePr>
        <xdr:cNvPr id="2" name="Chart 1">
          <a:extLst>
            <a:ext uri="{FF2B5EF4-FFF2-40B4-BE49-F238E27FC236}">
              <a16:creationId xmlns:a16="http://schemas.microsoft.com/office/drawing/2014/main" id="{86C164CE-F6D3-443E-9374-BE6BC28BF4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47624</xdr:colOff>
      <xdr:row>16</xdr:row>
      <xdr:rowOff>161925</xdr:rowOff>
    </xdr:from>
    <xdr:to>
      <xdr:col>0</xdr:col>
      <xdr:colOff>5257799</xdr:colOff>
      <xdr:row>31</xdr:row>
      <xdr:rowOff>161925</xdr:rowOff>
    </xdr:to>
    <xdr:graphicFrame macro="">
      <xdr:nvGraphicFramePr>
        <xdr:cNvPr id="3" name="Chart 2">
          <a:extLst>
            <a:ext uri="{FF2B5EF4-FFF2-40B4-BE49-F238E27FC236}">
              <a16:creationId xmlns:a16="http://schemas.microsoft.com/office/drawing/2014/main" id="{90ED4608-3BFD-43C3-8322-6E46D5168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0.61624</cdr:x>
      <cdr:y>0.30424</cdr:y>
    </cdr:from>
    <cdr:to>
      <cdr:x>0.91146</cdr:x>
      <cdr:y>0.40983</cdr:y>
    </cdr:to>
    <cdr:sp macro="" textlink="#REF!">
      <cdr:nvSpPr>
        <cdr:cNvPr id="2" name="TextBox 2"/>
        <cdr:cNvSpPr txBox="1"/>
      </cdr:nvSpPr>
      <cdr:spPr>
        <a:xfrm xmlns:a="http://schemas.openxmlformats.org/drawingml/2006/main">
          <a:off x="3739159" y="682249"/>
          <a:ext cx="1791280" cy="236769"/>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F8F31B94-2859-4525-87FA-176FC5DC8755}" type="TxLink">
            <a:rPr lang="en-US" sz="1100" b="0" i="0" u="none" strike="noStrike">
              <a:solidFill>
                <a:srgbClr val="000000"/>
              </a:solidFill>
              <a:latin typeface="Calibri"/>
              <a:cs typeface="Arial" panose="020B0604020202020204" pitchFamily="34" charset="0"/>
            </a:rPr>
            <a:pPr/>
            <a:t> </a:t>
          </a:fld>
          <a:endParaRPr lang="en-US" sz="1050">
            <a:latin typeface="Arial" panose="020B0604020202020204" pitchFamily="34" charset="0"/>
            <a:cs typeface="Arial" panose="020B0604020202020204"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0.71526</cdr:x>
      <cdr:y>0.10865</cdr:y>
    </cdr:from>
    <cdr:to>
      <cdr:x>0.95463</cdr:x>
      <cdr:y>0.41239</cdr:y>
    </cdr:to>
    <cdr:sp macro="" textlink="">
      <cdr:nvSpPr>
        <cdr:cNvPr id="2" name="Rectangle 1"/>
        <cdr:cNvSpPr/>
      </cdr:nvSpPr>
      <cdr:spPr>
        <a:xfrm xmlns:a="http://schemas.openxmlformats.org/drawingml/2006/main">
          <a:off x="4120411" y="240050"/>
          <a:ext cx="1378944" cy="671064"/>
        </a:xfrm>
        <a:prstGeom xmlns:a="http://schemas.openxmlformats.org/drawingml/2006/main" prst="rect">
          <a:avLst/>
        </a:prstGeom>
        <a:solidFill xmlns:a="http://schemas.openxmlformats.org/drawingml/2006/main">
          <a:schemeClr val="bg1"/>
        </a:solidFill>
        <a:ln xmlns:a="http://schemas.openxmlformats.org/drawingml/2006/main" w="6350">
          <a:solidFill>
            <a:schemeClr val="bg1">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05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0.71749</cdr:x>
      <cdr:y>0.12382</cdr:y>
    </cdr:from>
    <cdr:to>
      <cdr:x>0.944</cdr:x>
      <cdr:y>0.203</cdr:y>
    </cdr:to>
    <cdr:sp macro="" textlink="">
      <cdr:nvSpPr>
        <cdr:cNvPr id="3" name="TextBox 2"/>
        <cdr:cNvSpPr txBox="1"/>
      </cdr:nvSpPr>
      <cdr:spPr>
        <a:xfrm xmlns:a="http://schemas.openxmlformats.org/drawingml/2006/main">
          <a:off x="4133245" y="273563"/>
          <a:ext cx="1304861" cy="174936"/>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B79F0B9D-401A-484F-8B25-54EC0AB681D9}" type="TxLink">
            <a:rPr lang="en-US" sz="1050" b="0" i="0" u="none" strike="noStrike">
              <a:solidFill>
                <a:srgbClr val="000000"/>
              </a:solidFill>
              <a:latin typeface="Arial" panose="020B0604020202020204" pitchFamily="34" charset="0"/>
              <a:cs typeface="Arial" panose="020B0604020202020204" pitchFamily="34" charset="0"/>
            </a:rPr>
            <a:pPr algn="l"/>
            <a:t>Average: 17.3 min</a:t>
          </a:fld>
          <a:endParaRPr lang="en-US" sz="105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0.71749</cdr:x>
      <cdr:y>0.21883</cdr:y>
    </cdr:from>
    <cdr:to>
      <cdr:x>0.944</cdr:x>
      <cdr:y>0.28823</cdr:y>
    </cdr:to>
    <cdr:sp macro="" textlink="">
      <cdr:nvSpPr>
        <cdr:cNvPr id="4" name="TextBox 3"/>
        <cdr:cNvSpPr txBox="1"/>
      </cdr:nvSpPr>
      <cdr:spPr>
        <a:xfrm xmlns:a="http://schemas.openxmlformats.org/drawingml/2006/main">
          <a:off x="4133245" y="483476"/>
          <a:ext cx="1304860" cy="15332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5E0A6D48-BCA1-4301-914A-D4F53BDA328F}" type="TxLink">
            <a:rPr lang="en-US" sz="1050" b="0" i="0" u="none" strike="noStrike">
              <a:solidFill>
                <a:srgbClr val="000000"/>
              </a:solidFill>
              <a:latin typeface="Arial" panose="020B0604020202020204" pitchFamily="34" charset="0"/>
              <a:cs typeface="Arial" panose="020B0604020202020204" pitchFamily="34" charset="0"/>
            </a:rPr>
            <a:pPr algn="l"/>
            <a:t>Median: 17 min</a:t>
          </a:fld>
          <a:endParaRPr lang="en-US" sz="105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0.71749</cdr:x>
      <cdr:y>0.30503</cdr:y>
    </cdr:from>
    <cdr:to>
      <cdr:x>0.944</cdr:x>
      <cdr:y>0.37581</cdr:y>
    </cdr:to>
    <cdr:sp macro="" textlink="">
      <cdr:nvSpPr>
        <cdr:cNvPr id="5" name="TextBox 4"/>
        <cdr:cNvSpPr txBox="1"/>
      </cdr:nvSpPr>
      <cdr:spPr>
        <a:xfrm xmlns:a="http://schemas.openxmlformats.org/drawingml/2006/main">
          <a:off x="4133245" y="673913"/>
          <a:ext cx="1304860" cy="156379"/>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fld id="{BCA81099-CE45-4F0E-98BE-520342E90F5A}" type="TxLink">
            <a:rPr lang="en-US" sz="1050" b="0" i="0" u="none" strike="noStrike">
              <a:solidFill>
                <a:srgbClr val="000000"/>
              </a:solidFill>
              <a:latin typeface="Arial" panose="020B0604020202020204" pitchFamily="34" charset="0"/>
              <a:cs typeface="Arial" panose="020B0604020202020204" pitchFamily="34" charset="0"/>
            </a:rPr>
            <a:pPr algn="l"/>
            <a:t>St Dev: 3.4 min</a:t>
          </a:fld>
          <a:endParaRPr lang="en-US" sz="1050">
            <a:latin typeface="Arial" panose="020B0604020202020204" pitchFamily="34" charset="0"/>
            <a:cs typeface="Arial" panose="020B0604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0.66863</cdr:x>
      <cdr:y>0.23217</cdr:y>
    </cdr:from>
    <cdr:to>
      <cdr:x>0.95496</cdr:x>
      <cdr:y>0.3366</cdr:y>
    </cdr:to>
    <cdr:sp macro="" textlink="">
      <cdr:nvSpPr>
        <cdr:cNvPr id="2" name="TextBox 2"/>
        <cdr:cNvSpPr txBox="1"/>
      </cdr:nvSpPr>
      <cdr:spPr>
        <a:xfrm xmlns:a="http://schemas.openxmlformats.org/drawingml/2006/main">
          <a:off x="4035229" y="530731"/>
          <a:ext cx="1728013" cy="238748"/>
        </a:xfrm>
        <a:prstGeom xmlns:a="http://schemas.openxmlformats.org/drawingml/2006/main" prst="rect">
          <a:avLst/>
        </a:prstGeom>
        <a:solidFill xmlns:a="http://schemas.openxmlformats.org/drawingml/2006/main">
          <a:schemeClr val="lt1"/>
        </a:solidFill>
        <a:ln xmlns:a="http://schemas.openxmlformats.org/drawingml/2006/main" w="6350" cmpd="sng">
          <a:solidFill>
            <a:schemeClr val="bg1">
              <a:lumMod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7FA77CE4-99BC-4C07-83ED-E5B921B7A394}" type="TxLink">
            <a:rPr lang="en-US" sz="1050" b="0" i="0" u="none" strike="noStrike">
              <a:solidFill>
                <a:srgbClr val="000000"/>
              </a:solidFill>
              <a:latin typeface="Arial" panose="020B0604020202020204" pitchFamily="34" charset="0"/>
              <a:cs typeface="Arial" panose="020B0604020202020204" pitchFamily="34" charset="0"/>
            </a:rPr>
            <a:pPr/>
            <a:t>Average Lifts per Day: 4.8</a:t>
          </a:fld>
          <a:endParaRPr lang="en-US" sz="1050">
            <a:latin typeface="Arial" panose="020B0604020202020204" pitchFamily="34" charset="0"/>
            <a:cs typeface="Arial" panose="020B060402020202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0.62179</cdr:x>
      <cdr:y>0.86632</cdr:y>
    </cdr:from>
    <cdr:to>
      <cdr:x>0.97564</cdr:x>
      <cdr:y>0.94965</cdr:y>
    </cdr:to>
    <cdr:sp macro="" textlink="">
      <cdr:nvSpPr>
        <cdr:cNvPr id="2" name="TextBox 3"/>
        <cdr:cNvSpPr txBox="1"/>
      </cdr:nvSpPr>
      <cdr:spPr>
        <a:xfrm xmlns:a="http://schemas.openxmlformats.org/drawingml/2006/main">
          <a:off x="3695699" y="2376487"/>
          <a:ext cx="2103120" cy="228600"/>
        </a:xfrm>
        <a:prstGeom xmlns:a="http://schemas.openxmlformats.org/drawingml/2006/main" prst="rect">
          <a:avLst/>
        </a:prstGeom>
        <a:solidFill xmlns:a="http://schemas.openxmlformats.org/drawingml/2006/main">
          <a:schemeClr val="accent6"/>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9947C2FA-FCE7-4C7C-BEC4-AE0F5666642E}" type="TxLink">
            <a:rPr lang="en-US" sz="1000" b="0" i="0" u="none" strike="noStrike">
              <a:solidFill>
                <a:schemeClr val="bg1"/>
              </a:solidFill>
              <a:latin typeface="Arial" panose="020B0604020202020204" pitchFamily="34" charset="0"/>
              <a:cs typeface="Arial" panose="020B0604020202020204" pitchFamily="34" charset="0"/>
            </a:rPr>
            <a:pPr algn="ctr"/>
            <a:t> Lift AFTER Notification (min) </a:t>
          </a:fld>
          <a:endParaRPr lang="en-US" sz="1000">
            <a:solidFill>
              <a:schemeClr val="bg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0.08333</cdr:x>
      <cdr:y>0.86632</cdr:y>
    </cdr:from>
    <cdr:to>
      <cdr:x>0.43718</cdr:x>
      <cdr:y>0.94965</cdr:y>
    </cdr:to>
    <cdr:sp macro="" textlink="">
      <cdr:nvSpPr>
        <cdr:cNvPr id="3" name="TextBox 2"/>
        <cdr:cNvSpPr txBox="1"/>
      </cdr:nvSpPr>
      <cdr:spPr>
        <a:xfrm xmlns:a="http://schemas.openxmlformats.org/drawingml/2006/main">
          <a:off x="495300" y="2376487"/>
          <a:ext cx="2103120" cy="228600"/>
        </a:xfrm>
        <a:prstGeom xmlns:a="http://schemas.openxmlformats.org/drawingml/2006/main" prst="rect">
          <a:avLst/>
        </a:prstGeom>
        <a:solidFill xmlns:a="http://schemas.openxmlformats.org/drawingml/2006/main">
          <a:schemeClr val="accent6"/>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880B7137-D4B7-4211-B3DB-5418BAF86413}" type="TxLink">
            <a:rPr lang="en-US" sz="1000" b="0" i="0" u="none" strike="noStrike">
              <a:solidFill>
                <a:schemeClr val="bg1"/>
              </a:solidFill>
              <a:latin typeface="Arial" panose="020B0604020202020204" pitchFamily="34" charset="0"/>
              <a:cs typeface="Arial" panose="020B0604020202020204" pitchFamily="34" charset="0"/>
            </a:rPr>
            <a:pPr algn="ctr"/>
            <a:t>Lift BEFORE Notification (min)</a:t>
          </a:fld>
          <a:endParaRPr lang="en-US" sz="1000" b="0">
            <a:solidFill>
              <a:schemeClr val="bg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0.67051</cdr:x>
      <cdr:y>0.22639</cdr:y>
    </cdr:from>
    <cdr:to>
      <cdr:x>0.92051</cdr:x>
      <cdr:y>0.42083</cdr:y>
    </cdr:to>
    <cdr:sp macro="" textlink="">
      <cdr:nvSpPr>
        <cdr:cNvPr id="6" name="Rectangle 5"/>
        <cdr:cNvSpPr/>
      </cdr:nvSpPr>
      <cdr:spPr>
        <a:xfrm xmlns:a="http://schemas.openxmlformats.org/drawingml/2006/main">
          <a:off x="3985243" y="621033"/>
          <a:ext cx="1485900" cy="533388"/>
        </a:xfrm>
        <a:prstGeom xmlns:a="http://schemas.openxmlformats.org/drawingml/2006/main" prst="rect">
          <a:avLst/>
        </a:prstGeom>
        <a:solidFill xmlns:a="http://schemas.openxmlformats.org/drawingml/2006/main">
          <a:schemeClr val="bg1"/>
        </a:solidFill>
        <a:ln xmlns:a="http://schemas.openxmlformats.org/drawingml/2006/main" w="6350">
          <a:solidFill>
            <a:schemeClr val="bg1">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0.67308</cdr:x>
      <cdr:y>0.23519</cdr:y>
    </cdr:from>
    <cdr:to>
      <cdr:x>0.91154</cdr:x>
      <cdr:y>0.31574</cdr:y>
    </cdr:to>
    <cdr:sp macro="" textlink="'Accuracy start (Twitter)'!$F$14">
      <cdr:nvSpPr>
        <cdr:cNvPr id="4" name="TextBox 4"/>
        <cdr:cNvSpPr txBox="1"/>
      </cdr:nvSpPr>
      <cdr:spPr>
        <a:xfrm xmlns:a="http://schemas.openxmlformats.org/drawingml/2006/main">
          <a:off x="4000518" y="645173"/>
          <a:ext cx="1417302" cy="22096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A7B03191-5271-4D08-90D4-59F62319C360}" type="TxLink">
            <a:rPr lang="en-US" sz="1050" b="0" i="0" u="none" strike="noStrike">
              <a:solidFill>
                <a:srgbClr val="000000"/>
              </a:solidFill>
              <a:latin typeface="Arial" panose="020B0604020202020204" pitchFamily="34" charset="0"/>
              <a:cs typeface="Arial" panose="020B0604020202020204" pitchFamily="34" charset="0"/>
            </a:rPr>
            <a:pPr/>
            <a:t>#REF!</a:t>
          </a:fld>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0.67393</cdr:x>
      <cdr:y>0.3213</cdr:y>
    </cdr:from>
    <cdr:to>
      <cdr:x>0.91026</cdr:x>
      <cdr:y>0.40185</cdr:y>
    </cdr:to>
    <cdr:sp macro="" textlink="'Accuracy start (Twitter)'!$F$15">
      <cdr:nvSpPr>
        <cdr:cNvPr id="5" name="TextBox 5"/>
        <cdr:cNvSpPr txBox="1"/>
      </cdr:nvSpPr>
      <cdr:spPr>
        <a:xfrm xmlns:a="http://schemas.openxmlformats.org/drawingml/2006/main">
          <a:off x="4005580" y="881380"/>
          <a:ext cx="1404620" cy="22098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58B9A72-90F0-4D48-A428-73807A0369C6}" type="TxLink">
            <a:rPr lang="en-US" sz="1050" b="0" i="0" u="none" strike="noStrike">
              <a:solidFill>
                <a:srgbClr val="000000"/>
              </a:solidFill>
              <a:latin typeface="Arial" panose="020B0604020202020204" pitchFamily="34" charset="0"/>
              <a:cs typeface="Arial" panose="020B0604020202020204" pitchFamily="34" charset="0"/>
            </a:rPr>
            <a:pPr/>
            <a:t>#REF!</a:t>
          </a:fld>
          <a:endParaRPr lang="en-US" sz="1050">
            <a:latin typeface="Arial" panose="020B0604020202020204" pitchFamily="34" charset="0"/>
            <a:cs typeface="Arial" panose="020B0604020202020204"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9</xdr:col>
      <xdr:colOff>198120</xdr:colOff>
      <xdr:row>1</xdr:row>
      <xdr:rowOff>133350</xdr:rowOff>
    </xdr:from>
    <xdr:to>
      <xdr:col>19</xdr:col>
      <xdr:colOff>45720</xdr:colOff>
      <xdr:row>16</xdr:row>
      <xdr:rowOff>133350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0.62179</cdr:x>
      <cdr:y>0.86632</cdr:y>
    </cdr:from>
    <cdr:to>
      <cdr:x>0.97564</cdr:x>
      <cdr:y>0.94965</cdr:y>
    </cdr:to>
    <cdr:sp macro="" textlink="">
      <cdr:nvSpPr>
        <cdr:cNvPr id="2" name="TextBox 3"/>
        <cdr:cNvSpPr txBox="1"/>
      </cdr:nvSpPr>
      <cdr:spPr>
        <a:xfrm xmlns:a="http://schemas.openxmlformats.org/drawingml/2006/main">
          <a:off x="3695699" y="2376487"/>
          <a:ext cx="2103120" cy="228600"/>
        </a:xfrm>
        <a:prstGeom xmlns:a="http://schemas.openxmlformats.org/drawingml/2006/main" prst="rect">
          <a:avLst/>
        </a:prstGeom>
        <a:solidFill xmlns:a="http://schemas.openxmlformats.org/drawingml/2006/main">
          <a:schemeClr val="accent6"/>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9947C2FA-FCE7-4C7C-BEC4-AE0F5666642E}" type="TxLink">
            <a:rPr lang="en-US" sz="1000" b="0" i="0" u="none" strike="noStrike">
              <a:solidFill>
                <a:schemeClr val="bg1"/>
              </a:solidFill>
              <a:latin typeface="Arial" panose="020B0604020202020204" pitchFamily="34" charset="0"/>
              <a:cs typeface="Arial" panose="020B0604020202020204" pitchFamily="34" charset="0"/>
            </a:rPr>
            <a:pPr algn="ctr"/>
            <a:t> Lift AFTER Notification (min) </a:t>
          </a:fld>
          <a:endParaRPr lang="en-US" sz="1000">
            <a:solidFill>
              <a:schemeClr val="bg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0.08333</cdr:x>
      <cdr:y>0.86632</cdr:y>
    </cdr:from>
    <cdr:to>
      <cdr:x>0.43718</cdr:x>
      <cdr:y>0.94965</cdr:y>
    </cdr:to>
    <cdr:sp macro="" textlink="">
      <cdr:nvSpPr>
        <cdr:cNvPr id="3" name="TextBox 2"/>
        <cdr:cNvSpPr txBox="1"/>
      </cdr:nvSpPr>
      <cdr:spPr>
        <a:xfrm xmlns:a="http://schemas.openxmlformats.org/drawingml/2006/main">
          <a:off x="495300" y="2376487"/>
          <a:ext cx="2103120" cy="228600"/>
        </a:xfrm>
        <a:prstGeom xmlns:a="http://schemas.openxmlformats.org/drawingml/2006/main" prst="rect">
          <a:avLst/>
        </a:prstGeom>
        <a:solidFill xmlns:a="http://schemas.openxmlformats.org/drawingml/2006/main">
          <a:schemeClr val="accent6"/>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880B7137-D4B7-4211-B3DB-5418BAF86413}" type="TxLink">
            <a:rPr lang="en-US" sz="1000" b="0" i="0" u="none" strike="noStrike">
              <a:solidFill>
                <a:schemeClr val="bg1"/>
              </a:solidFill>
              <a:latin typeface="Arial" panose="020B0604020202020204" pitchFamily="34" charset="0"/>
              <a:cs typeface="Arial" panose="020B0604020202020204" pitchFamily="34" charset="0"/>
            </a:rPr>
            <a:pPr algn="ctr"/>
            <a:t>Lift BEFORE Notification (min)</a:t>
          </a:fld>
          <a:endParaRPr lang="en-US" sz="1000" b="0">
            <a:solidFill>
              <a:schemeClr val="bg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0.67051</cdr:x>
      <cdr:y>0.22639</cdr:y>
    </cdr:from>
    <cdr:to>
      <cdr:x>0.92051</cdr:x>
      <cdr:y>0.42083</cdr:y>
    </cdr:to>
    <cdr:sp macro="" textlink="">
      <cdr:nvSpPr>
        <cdr:cNvPr id="6" name="Rectangle 5"/>
        <cdr:cNvSpPr/>
      </cdr:nvSpPr>
      <cdr:spPr>
        <a:xfrm xmlns:a="http://schemas.openxmlformats.org/drawingml/2006/main">
          <a:off x="3985243" y="621033"/>
          <a:ext cx="1485900" cy="533388"/>
        </a:xfrm>
        <a:prstGeom xmlns:a="http://schemas.openxmlformats.org/drawingml/2006/main" prst="rect">
          <a:avLst/>
        </a:prstGeom>
        <a:solidFill xmlns:a="http://schemas.openxmlformats.org/drawingml/2006/main">
          <a:schemeClr val="bg1"/>
        </a:solidFill>
        <a:ln xmlns:a="http://schemas.openxmlformats.org/drawingml/2006/main" w="6350">
          <a:solidFill>
            <a:schemeClr val="bg1">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0.67308</cdr:x>
      <cdr:y>0.23519</cdr:y>
    </cdr:from>
    <cdr:to>
      <cdr:x>0.91154</cdr:x>
      <cdr:y>0.31574</cdr:y>
    </cdr:to>
    <cdr:sp macro="" textlink="'Accuracy start (Twitter)'!$F$14">
      <cdr:nvSpPr>
        <cdr:cNvPr id="4" name="TextBox 4"/>
        <cdr:cNvSpPr txBox="1"/>
      </cdr:nvSpPr>
      <cdr:spPr>
        <a:xfrm xmlns:a="http://schemas.openxmlformats.org/drawingml/2006/main">
          <a:off x="4000518" y="645173"/>
          <a:ext cx="1417302" cy="22096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A7B03191-5271-4D08-90D4-59F62319C360}" type="TxLink">
            <a:rPr lang="en-US" sz="1050" b="0" i="0" u="none" strike="noStrike">
              <a:solidFill>
                <a:srgbClr val="000000"/>
              </a:solidFill>
              <a:latin typeface="Arial" panose="020B0604020202020204" pitchFamily="34" charset="0"/>
              <a:cs typeface="Arial" panose="020B0604020202020204" pitchFamily="34" charset="0"/>
            </a:rPr>
            <a:pPr/>
            <a:t>#REF!</a:t>
          </a:fld>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0.67393</cdr:x>
      <cdr:y>0.3213</cdr:y>
    </cdr:from>
    <cdr:to>
      <cdr:x>0.91026</cdr:x>
      <cdr:y>0.40185</cdr:y>
    </cdr:to>
    <cdr:sp macro="" textlink="'Accuracy start (Twitter)'!$F$15">
      <cdr:nvSpPr>
        <cdr:cNvPr id="5" name="TextBox 5"/>
        <cdr:cNvSpPr txBox="1"/>
      </cdr:nvSpPr>
      <cdr:spPr>
        <a:xfrm xmlns:a="http://schemas.openxmlformats.org/drawingml/2006/main">
          <a:off x="4005580" y="881380"/>
          <a:ext cx="1404620" cy="220980"/>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58B9A72-90F0-4D48-A428-73807A0369C6}" type="TxLink">
            <a:rPr lang="en-US" sz="1050" b="0" i="0" u="none" strike="noStrike">
              <a:solidFill>
                <a:srgbClr val="000000"/>
              </a:solidFill>
              <a:latin typeface="Arial" panose="020B0604020202020204" pitchFamily="34" charset="0"/>
              <a:cs typeface="Arial" panose="020B0604020202020204" pitchFamily="34" charset="0"/>
            </a:rPr>
            <a:pPr/>
            <a:t>#REF!</a:t>
          </a:fld>
          <a:endParaRPr lang="en-US" sz="1050">
            <a:latin typeface="Arial" panose="020B0604020202020204" pitchFamily="34" charset="0"/>
            <a:cs typeface="Arial" panose="020B0604020202020204" pitchFamily="34" charset="0"/>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4</xdr:col>
      <xdr:colOff>518160</xdr:colOff>
      <xdr:row>3</xdr:row>
      <xdr:rowOff>49530</xdr:rowOff>
    </xdr:from>
    <xdr:to>
      <xdr:col>14</xdr:col>
      <xdr:colOff>182880</xdr:colOff>
      <xdr:row>15</xdr:row>
      <xdr:rowOff>49530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396240</xdr:colOff>
      <xdr:row>2</xdr:row>
      <xdr:rowOff>72390</xdr:rowOff>
    </xdr:from>
    <xdr:to>
      <xdr:col>20</xdr:col>
      <xdr:colOff>243840</xdr:colOff>
      <xdr:row>17</xdr:row>
      <xdr:rowOff>72390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Coy, Jackson" refreshedDate="42333.698284606478" createdVersion="6" refreshedVersion="6" minRefreshableVersion="3" recordCount="1015" xr:uid="{DC9FA6D8-C1FF-495B-BBD0-44C9A07441C9}">
  <cacheSource type="worksheet">
    <worksheetSource ref="B5:D1020" sheet="20 min Accuracy"/>
  </cacheSource>
  <cacheFields count="3">
    <cacheField name="Week" numFmtId="0">
      <sharedItems containsString="0" containsBlank="1" containsNumber="1" containsInteger="1" minValue="0" maxValue="26"/>
    </cacheField>
    <cacheField name="Week New'" numFmtId="0">
      <sharedItems containsBlank="1" containsMixedTypes="1" containsNumber="1" containsInteger="1" minValue="0" maxValue="26" count="29">
        <m/>
        <n v="1"/>
        <s v=""/>
        <n v="2"/>
        <n v="3"/>
        <n v="4"/>
        <n v="5"/>
        <n v="6"/>
        <n v="7"/>
        <n v="8"/>
        <n v="9"/>
        <n v="10"/>
        <n v="11"/>
        <n v="12"/>
        <n v="13"/>
        <n v="14"/>
        <n v="15"/>
        <n v="16"/>
        <n v="17"/>
        <n v="0"/>
        <n v="18"/>
        <n v="19"/>
        <n v="20"/>
        <n v="21"/>
        <n v="22"/>
        <n v="23"/>
        <n v="24"/>
        <n v="25"/>
        <n v="26"/>
      </sharedItems>
    </cacheField>
    <cacheField name="Accuracy" numFmtId="0">
      <sharedItems containsBlank="1" containsMixedTypes="1"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5">
  <r>
    <m/>
    <x v="0"/>
    <m/>
  </r>
  <r>
    <m/>
    <x v="0"/>
    <m/>
  </r>
  <r>
    <m/>
    <x v="0"/>
    <m/>
  </r>
  <r>
    <m/>
    <x v="0"/>
    <m/>
  </r>
  <r>
    <m/>
    <x v="0"/>
    <m/>
  </r>
  <r>
    <m/>
    <x v="0"/>
    <m/>
  </r>
  <r>
    <m/>
    <x v="0"/>
    <m/>
  </r>
  <r>
    <n v="1"/>
    <x v="1"/>
    <n v="0"/>
  </r>
  <r>
    <n v="1"/>
    <x v="1"/>
    <n v="0"/>
  </r>
  <r>
    <n v="1"/>
    <x v="1"/>
    <n v="0"/>
  </r>
  <r>
    <n v="1"/>
    <x v="1"/>
    <n v="0"/>
  </r>
  <r>
    <n v="1"/>
    <x v="1"/>
    <n v="1"/>
  </r>
  <r>
    <n v="1"/>
    <x v="1"/>
    <n v="0"/>
  </r>
  <r>
    <n v="1"/>
    <x v="1"/>
    <n v="1"/>
  </r>
  <r>
    <n v="1"/>
    <x v="1"/>
    <n v="1"/>
  </r>
  <r>
    <n v="1"/>
    <x v="1"/>
    <n v="1"/>
  </r>
  <r>
    <n v="1"/>
    <x v="1"/>
    <n v="1"/>
  </r>
  <r>
    <n v="1"/>
    <x v="1"/>
    <n v="1"/>
  </r>
  <r>
    <n v="1"/>
    <x v="1"/>
    <n v="1"/>
  </r>
  <r>
    <n v="1"/>
    <x v="1"/>
    <n v="0"/>
  </r>
  <r>
    <n v="1"/>
    <x v="1"/>
    <n v="1"/>
  </r>
  <r>
    <n v="1"/>
    <x v="1"/>
    <n v="1"/>
  </r>
  <r>
    <n v="1"/>
    <x v="1"/>
    <n v="0"/>
  </r>
  <r>
    <n v="1"/>
    <x v="1"/>
    <n v="0"/>
  </r>
  <r>
    <n v="1"/>
    <x v="2"/>
    <s v=""/>
  </r>
  <r>
    <n v="1"/>
    <x v="1"/>
    <n v="1"/>
  </r>
  <r>
    <n v="1"/>
    <x v="1"/>
    <n v="0"/>
  </r>
  <r>
    <n v="1"/>
    <x v="1"/>
    <n v="1"/>
  </r>
  <r>
    <n v="1"/>
    <x v="1"/>
    <n v="1"/>
  </r>
  <r>
    <n v="1"/>
    <x v="1"/>
    <n v="1"/>
  </r>
  <r>
    <n v="1"/>
    <x v="1"/>
    <n v="1"/>
  </r>
  <r>
    <n v="1"/>
    <x v="1"/>
    <n v="1"/>
  </r>
  <r>
    <n v="1"/>
    <x v="1"/>
    <n v="1"/>
  </r>
  <r>
    <n v="1"/>
    <x v="1"/>
    <n v="1"/>
  </r>
  <r>
    <n v="2"/>
    <x v="3"/>
    <n v="0"/>
  </r>
  <r>
    <n v="2"/>
    <x v="3"/>
    <n v="1"/>
  </r>
  <r>
    <n v="2"/>
    <x v="3"/>
    <n v="1"/>
  </r>
  <r>
    <n v="2"/>
    <x v="3"/>
    <n v="1"/>
  </r>
  <r>
    <n v="2"/>
    <x v="3"/>
    <n v="1"/>
  </r>
  <r>
    <n v="2"/>
    <x v="3"/>
    <n v="1"/>
  </r>
  <r>
    <n v="2"/>
    <x v="3"/>
    <n v="1"/>
  </r>
  <r>
    <n v="2"/>
    <x v="3"/>
    <n v="1"/>
  </r>
  <r>
    <n v="2"/>
    <x v="2"/>
    <s v=""/>
  </r>
  <r>
    <n v="2"/>
    <x v="2"/>
    <s v=""/>
  </r>
  <r>
    <n v="2"/>
    <x v="2"/>
    <s v=""/>
  </r>
  <r>
    <n v="2"/>
    <x v="2"/>
    <s v=""/>
  </r>
  <r>
    <n v="2"/>
    <x v="3"/>
    <n v="1"/>
  </r>
  <r>
    <n v="2"/>
    <x v="3"/>
    <n v="1"/>
  </r>
  <r>
    <n v="2"/>
    <x v="2"/>
    <s v=""/>
  </r>
  <r>
    <n v="2"/>
    <x v="2"/>
    <s v=""/>
  </r>
  <r>
    <n v="2"/>
    <x v="3"/>
    <n v="1"/>
  </r>
  <r>
    <n v="2"/>
    <x v="3"/>
    <n v="1"/>
  </r>
  <r>
    <n v="2"/>
    <x v="3"/>
    <n v="0"/>
  </r>
  <r>
    <n v="2"/>
    <x v="3"/>
    <n v="1"/>
  </r>
  <r>
    <n v="2"/>
    <x v="3"/>
    <n v="0"/>
  </r>
  <r>
    <n v="2"/>
    <x v="3"/>
    <n v="1"/>
  </r>
  <r>
    <n v="2"/>
    <x v="3"/>
    <n v="1"/>
  </r>
  <r>
    <n v="2"/>
    <x v="3"/>
    <n v="1"/>
  </r>
  <r>
    <n v="2"/>
    <x v="3"/>
    <n v="1"/>
  </r>
  <r>
    <n v="2"/>
    <x v="3"/>
    <n v="1"/>
  </r>
  <r>
    <n v="2"/>
    <x v="3"/>
    <n v="1"/>
  </r>
  <r>
    <n v="2"/>
    <x v="3"/>
    <n v="1"/>
  </r>
  <r>
    <n v="2"/>
    <x v="2"/>
    <s v=""/>
  </r>
  <r>
    <n v="2"/>
    <x v="3"/>
    <n v="1"/>
  </r>
  <r>
    <n v="2"/>
    <x v="3"/>
    <n v="0"/>
  </r>
  <r>
    <n v="2"/>
    <x v="3"/>
    <n v="1"/>
  </r>
  <r>
    <n v="2"/>
    <x v="3"/>
    <n v="0"/>
  </r>
  <r>
    <n v="2"/>
    <x v="3"/>
    <n v="0"/>
  </r>
  <r>
    <n v="2"/>
    <x v="3"/>
    <n v="0"/>
  </r>
  <r>
    <n v="2"/>
    <x v="3"/>
    <n v="1"/>
  </r>
  <r>
    <n v="2"/>
    <x v="3"/>
    <n v="1"/>
  </r>
  <r>
    <n v="2"/>
    <x v="3"/>
    <n v="0"/>
  </r>
  <r>
    <n v="2"/>
    <x v="3"/>
    <n v="0"/>
  </r>
  <r>
    <n v="3"/>
    <x v="4"/>
    <n v="1"/>
  </r>
  <r>
    <n v="3"/>
    <x v="4"/>
    <n v="1"/>
  </r>
  <r>
    <n v="3"/>
    <x v="2"/>
    <s v=""/>
  </r>
  <r>
    <n v="3"/>
    <x v="4"/>
    <n v="1"/>
  </r>
  <r>
    <n v="3"/>
    <x v="4"/>
    <n v="1"/>
  </r>
  <r>
    <n v="3"/>
    <x v="2"/>
    <s v=""/>
  </r>
  <r>
    <n v="3"/>
    <x v="4"/>
    <n v="1"/>
  </r>
  <r>
    <n v="3"/>
    <x v="4"/>
    <n v="1"/>
  </r>
  <r>
    <n v="3"/>
    <x v="4"/>
    <n v="1"/>
  </r>
  <r>
    <n v="3"/>
    <x v="4"/>
    <n v="0"/>
  </r>
  <r>
    <n v="3"/>
    <x v="4"/>
    <n v="0"/>
  </r>
  <r>
    <n v="3"/>
    <x v="4"/>
    <n v="0"/>
  </r>
  <r>
    <n v="3"/>
    <x v="4"/>
    <n v="1"/>
  </r>
  <r>
    <n v="3"/>
    <x v="4"/>
    <n v="1"/>
  </r>
  <r>
    <n v="3"/>
    <x v="4"/>
    <n v="0"/>
  </r>
  <r>
    <n v="3"/>
    <x v="4"/>
    <n v="0"/>
  </r>
  <r>
    <n v="3"/>
    <x v="4"/>
    <n v="0"/>
  </r>
  <r>
    <n v="3"/>
    <x v="4"/>
    <n v="0"/>
  </r>
  <r>
    <n v="3"/>
    <x v="4"/>
    <n v="1"/>
  </r>
  <r>
    <n v="3"/>
    <x v="4"/>
    <n v="1"/>
  </r>
  <r>
    <n v="3"/>
    <x v="4"/>
    <n v="1"/>
  </r>
  <r>
    <n v="3"/>
    <x v="4"/>
    <n v="0"/>
  </r>
  <r>
    <n v="3"/>
    <x v="4"/>
    <n v="1"/>
  </r>
  <r>
    <n v="3"/>
    <x v="4"/>
    <n v="1"/>
  </r>
  <r>
    <n v="3"/>
    <x v="4"/>
    <n v="0"/>
  </r>
  <r>
    <n v="3"/>
    <x v="4"/>
    <n v="1"/>
  </r>
  <r>
    <n v="3"/>
    <x v="4"/>
    <n v="1"/>
  </r>
  <r>
    <n v="3"/>
    <x v="4"/>
    <n v="1"/>
  </r>
  <r>
    <n v="3"/>
    <x v="4"/>
    <n v="1"/>
  </r>
  <r>
    <n v="3"/>
    <x v="4"/>
    <n v="0"/>
  </r>
  <r>
    <n v="4"/>
    <x v="2"/>
    <s v=""/>
  </r>
  <r>
    <n v="4"/>
    <x v="2"/>
    <s v=""/>
  </r>
  <r>
    <n v="4"/>
    <x v="2"/>
    <s v=""/>
  </r>
  <r>
    <n v="4"/>
    <x v="2"/>
    <s v=""/>
  </r>
  <r>
    <n v="4"/>
    <x v="5"/>
    <n v="1"/>
  </r>
  <r>
    <n v="4"/>
    <x v="5"/>
    <n v="1"/>
  </r>
  <r>
    <n v="4"/>
    <x v="5"/>
    <n v="1"/>
  </r>
  <r>
    <n v="4"/>
    <x v="5"/>
    <n v="1"/>
  </r>
  <r>
    <n v="4"/>
    <x v="5"/>
    <n v="1"/>
  </r>
  <r>
    <n v="4"/>
    <x v="5"/>
    <n v="1"/>
  </r>
  <r>
    <n v="4"/>
    <x v="5"/>
    <n v="0"/>
  </r>
  <r>
    <n v="4"/>
    <x v="5"/>
    <n v="0"/>
  </r>
  <r>
    <n v="4"/>
    <x v="5"/>
    <n v="1"/>
  </r>
  <r>
    <n v="4"/>
    <x v="5"/>
    <n v="0"/>
  </r>
  <r>
    <n v="4"/>
    <x v="2"/>
    <s v=""/>
  </r>
  <r>
    <n v="4"/>
    <x v="2"/>
    <s v=""/>
  </r>
  <r>
    <n v="4"/>
    <x v="5"/>
    <n v="1"/>
  </r>
  <r>
    <n v="4"/>
    <x v="5"/>
    <n v="1"/>
  </r>
  <r>
    <n v="4"/>
    <x v="2"/>
    <s v=""/>
  </r>
  <r>
    <n v="4"/>
    <x v="2"/>
    <s v=""/>
  </r>
  <r>
    <n v="4"/>
    <x v="2"/>
    <s v=""/>
  </r>
  <r>
    <n v="4"/>
    <x v="2"/>
    <s v=""/>
  </r>
  <r>
    <n v="4"/>
    <x v="5"/>
    <n v="0"/>
  </r>
  <r>
    <n v="4"/>
    <x v="5"/>
    <n v="0"/>
  </r>
  <r>
    <n v="4"/>
    <x v="2"/>
    <s v=""/>
  </r>
  <r>
    <n v="4"/>
    <x v="5"/>
    <n v="1"/>
  </r>
  <r>
    <n v="4"/>
    <x v="5"/>
    <n v="0"/>
  </r>
  <r>
    <n v="4"/>
    <x v="2"/>
    <s v=""/>
  </r>
  <r>
    <n v="4"/>
    <x v="5"/>
    <n v="1"/>
  </r>
  <r>
    <n v="4"/>
    <x v="2"/>
    <s v=""/>
  </r>
  <r>
    <n v="4"/>
    <x v="5"/>
    <n v="1"/>
  </r>
  <r>
    <n v="4"/>
    <x v="2"/>
    <s v=""/>
  </r>
  <r>
    <n v="4"/>
    <x v="5"/>
    <n v="0"/>
  </r>
  <r>
    <n v="4"/>
    <x v="5"/>
    <n v="1"/>
  </r>
  <r>
    <n v="4"/>
    <x v="5"/>
    <n v="1"/>
  </r>
  <r>
    <n v="4"/>
    <x v="5"/>
    <n v="1"/>
  </r>
  <r>
    <n v="4"/>
    <x v="2"/>
    <s v=""/>
  </r>
  <r>
    <n v="4"/>
    <x v="5"/>
    <n v="1"/>
  </r>
  <r>
    <n v="4"/>
    <x v="5"/>
    <n v="1"/>
  </r>
  <r>
    <n v="4"/>
    <x v="2"/>
    <s v=""/>
  </r>
  <r>
    <n v="4"/>
    <x v="2"/>
    <s v=""/>
  </r>
  <r>
    <n v="4"/>
    <x v="2"/>
    <s v=""/>
  </r>
  <r>
    <n v="4"/>
    <x v="2"/>
    <s v=""/>
  </r>
  <r>
    <n v="4"/>
    <x v="2"/>
    <s v=""/>
  </r>
  <r>
    <n v="4"/>
    <x v="2"/>
    <s v=""/>
  </r>
  <r>
    <n v="4"/>
    <x v="5"/>
    <n v="0"/>
  </r>
  <r>
    <n v="4"/>
    <x v="5"/>
    <n v="0"/>
  </r>
  <r>
    <n v="4"/>
    <x v="5"/>
    <n v="0"/>
  </r>
  <r>
    <n v="4"/>
    <x v="5"/>
    <n v="1"/>
  </r>
  <r>
    <n v="4"/>
    <x v="5"/>
    <n v="1"/>
  </r>
  <r>
    <n v="4"/>
    <x v="5"/>
    <n v="1"/>
  </r>
  <r>
    <n v="5"/>
    <x v="2"/>
    <s v=""/>
  </r>
  <r>
    <n v="5"/>
    <x v="6"/>
    <n v="0"/>
  </r>
  <r>
    <n v="5"/>
    <x v="2"/>
    <s v=""/>
  </r>
  <r>
    <n v="5"/>
    <x v="6"/>
    <n v="1"/>
  </r>
  <r>
    <n v="5"/>
    <x v="6"/>
    <n v="1"/>
  </r>
  <r>
    <n v="5"/>
    <x v="6"/>
    <n v="1"/>
  </r>
  <r>
    <n v="5"/>
    <x v="6"/>
    <n v="1"/>
  </r>
  <r>
    <n v="5"/>
    <x v="6"/>
    <n v="1"/>
  </r>
  <r>
    <n v="5"/>
    <x v="6"/>
    <n v="1"/>
  </r>
  <r>
    <n v="5"/>
    <x v="6"/>
    <n v="1"/>
  </r>
  <r>
    <n v="5"/>
    <x v="6"/>
    <n v="1"/>
  </r>
  <r>
    <n v="5"/>
    <x v="6"/>
    <n v="1"/>
  </r>
  <r>
    <n v="5"/>
    <x v="6"/>
    <n v="1"/>
  </r>
  <r>
    <n v="5"/>
    <x v="6"/>
    <n v="1"/>
  </r>
  <r>
    <n v="5"/>
    <x v="6"/>
    <n v="0"/>
  </r>
  <r>
    <n v="5"/>
    <x v="6"/>
    <n v="1"/>
  </r>
  <r>
    <n v="5"/>
    <x v="6"/>
    <n v="1"/>
  </r>
  <r>
    <n v="5"/>
    <x v="6"/>
    <n v="1"/>
  </r>
  <r>
    <n v="5"/>
    <x v="6"/>
    <n v="1"/>
  </r>
  <r>
    <n v="5"/>
    <x v="6"/>
    <n v="1"/>
  </r>
  <r>
    <n v="5"/>
    <x v="6"/>
    <n v="1"/>
  </r>
  <r>
    <n v="5"/>
    <x v="2"/>
    <s v=""/>
  </r>
  <r>
    <n v="5"/>
    <x v="6"/>
    <n v="1"/>
  </r>
  <r>
    <n v="5"/>
    <x v="6"/>
    <n v="1"/>
  </r>
  <r>
    <n v="5"/>
    <x v="6"/>
    <n v="1"/>
  </r>
  <r>
    <n v="5"/>
    <x v="6"/>
    <n v="1"/>
  </r>
  <r>
    <n v="5"/>
    <x v="6"/>
    <n v="0"/>
  </r>
  <r>
    <n v="5"/>
    <x v="6"/>
    <n v="1"/>
  </r>
  <r>
    <n v="5"/>
    <x v="6"/>
    <n v="1"/>
  </r>
  <r>
    <n v="5"/>
    <x v="6"/>
    <n v="1"/>
  </r>
  <r>
    <n v="5"/>
    <x v="6"/>
    <n v="1"/>
  </r>
  <r>
    <n v="5"/>
    <x v="6"/>
    <n v="0"/>
  </r>
  <r>
    <n v="5"/>
    <x v="6"/>
    <n v="1"/>
  </r>
  <r>
    <n v="5"/>
    <x v="6"/>
    <n v="1"/>
  </r>
  <r>
    <n v="5"/>
    <x v="2"/>
    <s v=""/>
  </r>
  <r>
    <n v="5"/>
    <x v="2"/>
    <s v=""/>
  </r>
  <r>
    <n v="5"/>
    <x v="2"/>
    <s v=""/>
  </r>
  <r>
    <n v="5"/>
    <x v="2"/>
    <s v=""/>
  </r>
  <r>
    <n v="5"/>
    <x v="2"/>
    <s v=""/>
  </r>
  <r>
    <n v="5"/>
    <x v="2"/>
    <s v=""/>
  </r>
  <r>
    <n v="6"/>
    <x v="2"/>
    <s v=""/>
  </r>
  <r>
    <n v="6"/>
    <x v="2"/>
    <s v=""/>
  </r>
  <r>
    <n v="6"/>
    <x v="2"/>
    <s v=""/>
  </r>
  <r>
    <n v="6"/>
    <x v="7"/>
    <n v="1"/>
  </r>
  <r>
    <n v="6"/>
    <x v="2"/>
    <s v=""/>
  </r>
  <r>
    <n v="6"/>
    <x v="7"/>
    <n v="1"/>
  </r>
  <r>
    <n v="6"/>
    <x v="7"/>
    <n v="0"/>
  </r>
  <r>
    <n v="6"/>
    <x v="7"/>
    <n v="1"/>
  </r>
  <r>
    <n v="6"/>
    <x v="7"/>
    <n v="0"/>
  </r>
  <r>
    <n v="6"/>
    <x v="7"/>
    <n v="1"/>
  </r>
  <r>
    <n v="6"/>
    <x v="7"/>
    <n v="1"/>
  </r>
  <r>
    <n v="6"/>
    <x v="2"/>
    <s v=""/>
  </r>
  <r>
    <n v="6"/>
    <x v="2"/>
    <s v=""/>
  </r>
  <r>
    <n v="6"/>
    <x v="7"/>
    <n v="1"/>
  </r>
  <r>
    <n v="6"/>
    <x v="7"/>
    <n v="1"/>
  </r>
  <r>
    <n v="6"/>
    <x v="7"/>
    <n v="1"/>
  </r>
  <r>
    <n v="6"/>
    <x v="7"/>
    <n v="0"/>
  </r>
  <r>
    <n v="6"/>
    <x v="2"/>
    <s v=""/>
  </r>
  <r>
    <n v="6"/>
    <x v="2"/>
    <s v=""/>
  </r>
  <r>
    <n v="6"/>
    <x v="2"/>
    <s v=""/>
  </r>
  <r>
    <n v="6"/>
    <x v="2"/>
    <s v=""/>
  </r>
  <r>
    <n v="6"/>
    <x v="2"/>
    <s v=""/>
  </r>
  <r>
    <n v="6"/>
    <x v="7"/>
    <n v="1"/>
  </r>
  <r>
    <n v="6"/>
    <x v="7"/>
    <n v="1"/>
  </r>
  <r>
    <n v="6"/>
    <x v="2"/>
    <s v=""/>
  </r>
  <r>
    <n v="6"/>
    <x v="7"/>
    <n v="1"/>
  </r>
  <r>
    <n v="6"/>
    <x v="7"/>
    <n v="1"/>
  </r>
  <r>
    <n v="6"/>
    <x v="7"/>
    <n v="0"/>
  </r>
  <r>
    <n v="6"/>
    <x v="7"/>
    <n v="0"/>
  </r>
  <r>
    <n v="6"/>
    <x v="2"/>
    <s v=""/>
  </r>
  <r>
    <n v="6"/>
    <x v="2"/>
    <s v=""/>
  </r>
  <r>
    <n v="6"/>
    <x v="7"/>
    <n v="1"/>
  </r>
  <r>
    <n v="6"/>
    <x v="7"/>
    <n v="0"/>
  </r>
  <r>
    <n v="6"/>
    <x v="7"/>
    <n v="0"/>
  </r>
  <r>
    <n v="6"/>
    <x v="7"/>
    <n v="1"/>
  </r>
  <r>
    <n v="6"/>
    <x v="7"/>
    <n v="1"/>
  </r>
  <r>
    <n v="6"/>
    <x v="7"/>
    <n v="1"/>
  </r>
  <r>
    <n v="6"/>
    <x v="2"/>
    <s v=""/>
  </r>
  <r>
    <n v="6"/>
    <x v="7"/>
    <n v="1"/>
  </r>
  <r>
    <n v="6"/>
    <x v="2"/>
    <s v=""/>
  </r>
  <r>
    <n v="6"/>
    <x v="2"/>
    <s v=""/>
  </r>
  <r>
    <n v="6"/>
    <x v="2"/>
    <s v=""/>
  </r>
  <r>
    <n v="6"/>
    <x v="7"/>
    <n v="1"/>
  </r>
  <r>
    <n v="6"/>
    <x v="7"/>
    <n v="1"/>
  </r>
  <r>
    <n v="6"/>
    <x v="2"/>
    <s v=""/>
  </r>
  <r>
    <n v="6"/>
    <x v="7"/>
    <n v="1"/>
  </r>
  <r>
    <n v="6"/>
    <x v="2"/>
    <s v=""/>
  </r>
  <r>
    <n v="6"/>
    <x v="7"/>
    <n v="1"/>
  </r>
  <r>
    <n v="6"/>
    <x v="7"/>
    <n v="0"/>
  </r>
  <r>
    <n v="6"/>
    <x v="2"/>
    <s v=""/>
  </r>
  <r>
    <n v="7"/>
    <x v="8"/>
    <n v="1"/>
  </r>
  <r>
    <n v="7"/>
    <x v="2"/>
    <s v=""/>
  </r>
  <r>
    <n v="7"/>
    <x v="8"/>
    <n v="1"/>
  </r>
  <r>
    <n v="7"/>
    <x v="8"/>
    <n v="1"/>
  </r>
  <r>
    <n v="7"/>
    <x v="8"/>
    <n v="1"/>
  </r>
  <r>
    <n v="7"/>
    <x v="8"/>
    <n v="0"/>
  </r>
  <r>
    <n v="7"/>
    <x v="8"/>
    <n v="1"/>
  </r>
  <r>
    <n v="7"/>
    <x v="8"/>
    <n v="1"/>
  </r>
  <r>
    <n v="7"/>
    <x v="2"/>
    <s v=""/>
  </r>
  <r>
    <n v="7"/>
    <x v="2"/>
    <s v=""/>
  </r>
  <r>
    <n v="7"/>
    <x v="2"/>
    <s v=""/>
  </r>
  <r>
    <n v="7"/>
    <x v="2"/>
    <s v=""/>
  </r>
  <r>
    <n v="7"/>
    <x v="2"/>
    <s v=""/>
  </r>
  <r>
    <n v="7"/>
    <x v="2"/>
    <s v=""/>
  </r>
  <r>
    <n v="7"/>
    <x v="2"/>
    <s v=""/>
  </r>
  <r>
    <n v="7"/>
    <x v="2"/>
    <s v=""/>
  </r>
  <r>
    <n v="7"/>
    <x v="2"/>
    <s v=""/>
  </r>
  <r>
    <n v="7"/>
    <x v="2"/>
    <s v=""/>
  </r>
  <r>
    <n v="7"/>
    <x v="2"/>
    <s v=""/>
  </r>
  <r>
    <n v="7"/>
    <x v="2"/>
    <s v=""/>
  </r>
  <r>
    <n v="7"/>
    <x v="8"/>
    <n v="0"/>
  </r>
  <r>
    <n v="7"/>
    <x v="8"/>
    <n v="1"/>
  </r>
  <r>
    <n v="7"/>
    <x v="8"/>
    <n v="1"/>
  </r>
  <r>
    <n v="7"/>
    <x v="8"/>
    <n v="1"/>
  </r>
  <r>
    <n v="7"/>
    <x v="8"/>
    <n v="1"/>
  </r>
  <r>
    <n v="7"/>
    <x v="8"/>
    <n v="1"/>
  </r>
  <r>
    <n v="7"/>
    <x v="8"/>
    <n v="0"/>
  </r>
  <r>
    <n v="7"/>
    <x v="2"/>
    <s v=""/>
  </r>
  <r>
    <n v="7"/>
    <x v="8"/>
    <n v="1"/>
  </r>
  <r>
    <n v="7"/>
    <x v="2"/>
    <s v=""/>
  </r>
  <r>
    <n v="7"/>
    <x v="8"/>
    <n v="1"/>
  </r>
  <r>
    <n v="7"/>
    <x v="8"/>
    <n v="1"/>
  </r>
  <r>
    <n v="7"/>
    <x v="8"/>
    <n v="1"/>
  </r>
  <r>
    <n v="7"/>
    <x v="8"/>
    <n v="1"/>
  </r>
  <r>
    <n v="7"/>
    <x v="8"/>
    <n v="1"/>
  </r>
  <r>
    <n v="7"/>
    <x v="8"/>
    <n v="1"/>
  </r>
  <r>
    <n v="7"/>
    <x v="8"/>
    <n v="1"/>
  </r>
  <r>
    <n v="7"/>
    <x v="8"/>
    <n v="1"/>
  </r>
  <r>
    <n v="7"/>
    <x v="8"/>
    <n v="0"/>
  </r>
  <r>
    <n v="7"/>
    <x v="8"/>
    <n v="1"/>
  </r>
  <r>
    <n v="7"/>
    <x v="8"/>
    <n v="1"/>
  </r>
  <r>
    <n v="7"/>
    <x v="8"/>
    <n v="1"/>
  </r>
  <r>
    <n v="7"/>
    <x v="8"/>
    <n v="1"/>
  </r>
  <r>
    <n v="7"/>
    <x v="8"/>
    <n v="1"/>
  </r>
  <r>
    <n v="8"/>
    <x v="9"/>
    <n v="0"/>
  </r>
  <r>
    <n v="8"/>
    <x v="9"/>
    <n v="1"/>
  </r>
  <r>
    <n v="8"/>
    <x v="9"/>
    <n v="1"/>
  </r>
  <r>
    <n v="8"/>
    <x v="9"/>
    <n v="1"/>
  </r>
  <r>
    <n v="8"/>
    <x v="9"/>
    <n v="1"/>
  </r>
  <r>
    <n v="8"/>
    <x v="9"/>
    <n v="1"/>
  </r>
  <r>
    <n v="8"/>
    <x v="2"/>
    <s v=""/>
  </r>
  <r>
    <n v="8"/>
    <x v="9"/>
    <n v="1"/>
  </r>
  <r>
    <n v="8"/>
    <x v="9"/>
    <n v="0"/>
  </r>
  <r>
    <n v="8"/>
    <x v="9"/>
    <n v="1"/>
  </r>
  <r>
    <n v="8"/>
    <x v="9"/>
    <n v="0"/>
  </r>
  <r>
    <n v="8"/>
    <x v="9"/>
    <n v="0"/>
  </r>
  <r>
    <n v="8"/>
    <x v="9"/>
    <n v="0"/>
  </r>
  <r>
    <n v="8"/>
    <x v="9"/>
    <n v="0"/>
  </r>
  <r>
    <n v="8"/>
    <x v="9"/>
    <n v="0"/>
  </r>
  <r>
    <n v="8"/>
    <x v="2"/>
    <s v=""/>
  </r>
  <r>
    <n v="8"/>
    <x v="9"/>
    <n v="0"/>
  </r>
  <r>
    <n v="8"/>
    <x v="9"/>
    <n v="0"/>
  </r>
  <r>
    <n v="8"/>
    <x v="9"/>
    <n v="0"/>
  </r>
  <r>
    <n v="8"/>
    <x v="9"/>
    <n v="0"/>
  </r>
  <r>
    <n v="8"/>
    <x v="9"/>
    <n v="1"/>
  </r>
  <r>
    <n v="8"/>
    <x v="9"/>
    <n v="1"/>
  </r>
  <r>
    <n v="8"/>
    <x v="2"/>
    <s v=""/>
  </r>
  <r>
    <n v="8"/>
    <x v="2"/>
    <s v=""/>
  </r>
  <r>
    <n v="8"/>
    <x v="9"/>
    <n v="1"/>
  </r>
  <r>
    <n v="8"/>
    <x v="9"/>
    <n v="1"/>
  </r>
  <r>
    <n v="8"/>
    <x v="9"/>
    <n v="1"/>
  </r>
  <r>
    <n v="8"/>
    <x v="9"/>
    <n v="0"/>
  </r>
  <r>
    <n v="8"/>
    <x v="9"/>
    <n v="1"/>
  </r>
  <r>
    <n v="8"/>
    <x v="9"/>
    <n v="1"/>
  </r>
  <r>
    <n v="8"/>
    <x v="9"/>
    <n v="0"/>
  </r>
  <r>
    <n v="8"/>
    <x v="9"/>
    <n v="1"/>
  </r>
  <r>
    <n v="8"/>
    <x v="9"/>
    <n v="0"/>
  </r>
  <r>
    <n v="8"/>
    <x v="9"/>
    <n v="1"/>
  </r>
  <r>
    <n v="9"/>
    <x v="2"/>
    <s v=""/>
  </r>
  <r>
    <n v="9"/>
    <x v="2"/>
    <s v=""/>
  </r>
  <r>
    <n v="9"/>
    <x v="2"/>
    <s v=""/>
  </r>
  <r>
    <n v="9"/>
    <x v="2"/>
    <s v=""/>
  </r>
  <r>
    <n v="9"/>
    <x v="10"/>
    <n v="0"/>
  </r>
  <r>
    <n v="9"/>
    <x v="10"/>
    <n v="0"/>
  </r>
  <r>
    <n v="9"/>
    <x v="10"/>
    <n v="1"/>
  </r>
  <r>
    <n v="9"/>
    <x v="10"/>
    <n v="1"/>
  </r>
  <r>
    <n v="9"/>
    <x v="10"/>
    <n v="1"/>
  </r>
  <r>
    <n v="9"/>
    <x v="10"/>
    <n v="1"/>
  </r>
  <r>
    <n v="9"/>
    <x v="10"/>
    <n v="1"/>
  </r>
  <r>
    <n v="9"/>
    <x v="10"/>
    <n v="1"/>
  </r>
  <r>
    <n v="9"/>
    <x v="10"/>
    <n v="1"/>
  </r>
  <r>
    <n v="9"/>
    <x v="10"/>
    <n v="1"/>
  </r>
  <r>
    <n v="9"/>
    <x v="10"/>
    <n v="0"/>
  </r>
  <r>
    <n v="9"/>
    <x v="10"/>
    <n v="0"/>
  </r>
  <r>
    <n v="9"/>
    <x v="10"/>
    <n v="1"/>
  </r>
  <r>
    <n v="9"/>
    <x v="10"/>
    <n v="0"/>
  </r>
  <r>
    <n v="9"/>
    <x v="2"/>
    <s v=""/>
  </r>
  <r>
    <n v="9"/>
    <x v="2"/>
    <s v=""/>
  </r>
  <r>
    <n v="9"/>
    <x v="2"/>
    <s v=""/>
  </r>
  <r>
    <n v="9"/>
    <x v="2"/>
    <s v=""/>
  </r>
  <r>
    <n v="9"/>
    <x v="2"/>
    <s v=""/>
  </r>
  <r>
    <n v="9"/>
    <x v="10"/>
    <n v="0"/>
  </r>
  <r>
    <n v="9"/>
    <x v="10"/>
    <n v="0"/>
  </r>
  <r>
    <n v="9"/>
    <x v="10"/>
    <n v="1"/>
  </r>
  <r>
    <n v="9"/>
    <x v="10"/>
    <n v="1"/>
  </r>
  <r>
    <n v="9"/>
    <x v="10"/>
    <n v="1"/>
  </r>
  <r>
    <n v="9"/>
    <x v="10"/>
    <n v="1"/>
  </r>
  <r>
    <n v="10"/>
    <x v="11"/>
    <n v="1"/>
  </r>
  <r>
    <n v="10"/>
    <x v="11"/>
    <n v="0"/>
  </r>
  <r>
    <n v="10"/>
    <x v="2"/>
    <s v=""/>
  </r>
  <r>
    <n v="10"/>
    <x v="2"/>
    <s v=""/>
  </r>
  <r>
    <n v="10"/>
    <x v="11"/>
    <n v="1"/>
  </r>
  <r>
    <n v="10"/>
    <x v="11"/>
    <n v="1"/>
  </r>
  <r>
    <n v="10"/>
    <x v="11"/>
    <n v="0"/>
  </r>
  <r>
    <n v="10"/>
    <x v="11"/>
    <n v="1"/>
  </r>
  <r>
    <n v="10"/>
    <x v="2"/>
    <s v=""/>
  </r>
  <r>
    <n v="10"/>
    <x v="2"/>
    <s v=""/>
  </r>
  <r>
    <n v="10"/>
    <x v="2"/>
    <s v=""/>
  </r>
  <r>
    <n v="10"/>
    <x v="11"/>
    <n v="1"/>
  </r>
  <r>
    <n v="10"/>
    <x v="2"/>
    <s v=""/>
  </r>
  <r>
    <n v="10"/>
    <x v="11"/>
    <n v="1"/>
  </r>
  <r>
    <n v="10"/>
    <x v="11"/>
    <n v="1"/>
  </r>
  <r>
    <n v="10"/>
    <x v="11"/>
    <n v="1"/>
  </r>
  <r>
    <n v="10"/>
    <x v="2"/>
    <s v=""/>
  </r>
  <r>
    <n v="10"/>
    <x v="2"/>
    <s v=""/>
  </r>
  <r>
    <n v="10"/>
    <x v="2"/>
    <s v=""/>
  </r>
  <r>
    <n v="10"/>
    <x v="2"/>
    <s v=""/>
  </r>
  <r>
    <n v="10"/>
    <x v="2"/>
    <s v=""/>
  </r>
  <r>
    <n v="10"/>
    <x v="2"/>
    <s v=""/>
  </r>
  <r>
    <n v="10"/>
    <x v="2"/>
    <s v=""/>
  </r>
  <r>
    <n v="10"/>
    <x v="11"/>
    <n v="1"/>
  </r>
  <r>
    <n v="10"/>
    <x v="11"/>
    <n v="1"/>
  </r>
  <r>
    <n v="10"/>
    <x v="11"/>
    <n v="1"/>
  </r>
  <r>
    <n v="10"/>
    <x v="2"/>
    <s v=""/>
  </r>
  <r>
    <n v="10"/>
    <x v="2"/>
    <s v=""/>
  </r>
  <r>
    <n v="10"/>
    <x v="2"/>
    <s v=""/>
  </r>
  <r>
    <n v="10"/>
    <x v="11"/>
    <n v="1"/>
  </r>
  <r>
    <n v="10"/>
    <x v="11"/>
    <n v="1"/>
  </r>
  <r>
    <n v="10"/>
    <x v="11"/>
    <n v="0"/>
  </r>
  <r>
    <n v="10"/>
    <x v="11"/>
    <n v="0"/>
  </r>
  <r>
    <n v="10"/>
    <x v="11"/>
    <n v="1"/>
  </r>
  <r>
    <n v="10"/>
    <x v="11"/>
    <n v="1"/>
  </r>
  <r>
    <n v="10"/>
    <x v="11"/>
    <n v="1"/>
  </r>
  <r>
    <n v="10"/>
    <x v="11"/>
    <n v="1"/>
  </r>
  <r>
    <n v="10"/>
    <x v="11"/>
    <n v="1"/>
  </r>
  <r>
    <n v="10"/>
    <x v="11"/>
    <n v="1"/>
  </r>
  <r>
    <n v="10"/>
    <x v="11"/>
    <n v="1"/>
  </r>
  <r>
    <n v="10"/>
    <x v="11"/>
    <n v="1"/>
  </r>
  <r>
    <n v="10"/>
    <x v="11"/>
    <n v="0"/>
  </r>
  <r>
    <n v="10"/>
    <x v="11"/>
    <n v="0"/>
  </r>
  <r>
    <n v="10"/>
    <x v="11"/>
    <n v="0"/>
  </r>
  <r>
    <n v="10"/>
    <x v="11"/>
    <n v="0"/>
  </r>
  <r>
    <n v="10"/>
    <x v="2"/>
    <s v=""/>
  </r>
  <r>
    <n v="10"/>
    <x v="11"/>
    <n v="1"/>
  </r>
  <r>
    <n v="10"/>
    <x v="11"/>
    <n v="1"/>
  </r>
  <r>
    <n v="10"/>
    <x v="11"/>
    <n v="1"/>
  </r>
  <r>
    <n v="10"/>
    <x v="2"/>
    <s v=""/>
  </r>
  <r>
    <n v="10"/>
    <x v="2"/>
    <s v=""/>
  </r>
  <r>
    <n v="11"/>
    <x v="12"/>
    <n v="0"/>
  </r>
  <r>
    <n v="11"/>
    <x v="12"/>
    <n v="1"/>
  </r>
  <r>
    <n v="11"/>
    <x v="12"/>
    <n v="1"/>
  </r>
  <r>
    <n v="11"/>
    <x v="12"/>
    <n v="1"/>
  </r>
  <r>
    <n v="11"/>
    <x v="12"/>
    <n v="1"/>
  </r>
  <r>
    <n v="11"/>
    <x v="12"/>
    <n v="1"/>
  </r>
  <r>
    <n v="11"/>
    <x v="2"/>
    <s v=""/>
  </r>
  <r>
    <n v="11"/>
    <x v="2"/>
    <s v=""/>
  </r>
  <r>
    <n v="11"/>
    <x v="2"/>
    <s v=""/>
  </r>
  <r>
    <n v="11"/>
    <x v="12"/>
    <n v="1"/>
  </r>
  <r>
    <n v="11"/>
    <x v="12"/>
    <n v="1"/>
  </r>
  <r>
    <n v="11"/>
    <x v="12"/>
    <n v="0"/>
  </r>
  <r>
    <n v="11"/>
    <x v="12"/>
    <n v="0"/>
  </r>
  <r>
    <n v="11"/>
    <x v="2"/>
    <s v=""/>
  </r>
  <r>
    <n v="11"/>
    <x v="2"/>
    <s v=""/>
  </r>
  <r>
    <n v="11"/>
    <x v="2"/>
    <s v=""/>
  </r>
  <r>
    <n v="11"/>
    <x v="2"/>
    <s v=""/>
  </r>
  <r>
    <n v="11"/>
    <x v="12"/>
    <n v="1"/>
  </r>
  <r>
    <n v="11"/>
    <x v="12"/>
    <n v="1"/>
  </r>
  <r>
    <n v="11"/>
    <x v="2"/>
    <s v=""/>
  </r>
  <r>
    <n v="11"/>
    <x v="12"/>
    <n v="1"/>
  </r>
  <r>
    <n v="11"/>
    <x v="12"/>
    <n v="1"/>
  </r>
  <r>
    <n v="11"/>
    <x v="2"/>
    <s v=""/>
  </r>
  <r>
    <n v="11"/>
    <x v="2"/>
    <s v=""/>
  </r>
  <r>
    <n v="11"/>
    <x v="12"/>
    <n v="1"/>
  </r>
  <r>
    <n v="11"/>
    <x v="12"/>
    <n v="0"/>
  </r>
  <r>
    <n v="11"/>
    <x v="12"/>
    <n v="0"/>
  </r>
  <r>
    <n v="11"/>
    <x v="12"/>
    <n v="0"/>
  </r>
  <r>
    <n v="11"/>
    <x v="2"/>
    <s v=""/>
  </r>
  <r>
    <n v="11"/>
    <x v="2"/>
    <s v=""/>
  </r>
  <r>
    <n v="11"/>
    <x v="2"/>
    <s v=""/>
  </r>
  <r>
    <n v="11"/>
    <x v="2"/>
    <s v=""/>
  </r>
  <r>
    <n v="11"/>
    <x v="2"/>
    <s v=""/>
  </r>
  <r>
    <n v="11"/>
    <x v="12"/>
    <n v="1"/>
  </r>
  <r>
    <n v="11"/>
    <x v="2"/>
    <s v=""/>
  </r>
  <r>
    <n v="11"/>
    <x v="2"/>
    <s v=""/>
  </r>
  <r>
    <n v="11"/>
    <x v="2"/>
    <s v=""/>
  </r>
  <r>
    <n v="11"/>
    <x v="2"/>
    <s v=""/>
  </r>
  <r>
    <n v="11"/>
    <x v="12"/>
    <n v="0"/>
  </r>
  <r>
    <n v="11"/>
    <x v="12"/>
    <n v="1"/>
  </r>
  <r>
    <n v="11"/>
    <x v="2"/>
    <s v=""/>
  </r>
  <r>
    <n v="11"/>
    <x v="2"/>
    <s v=""/>
  </r>
  <r>
    <n v="11"/>
    <x v="2"/>
    <s v=""/>
  </r>
  <r>
    <n v="11"/>
    <x v="2"/>
    <s v=""/>
  </r>
  <r>
    <n v="11"/>
    <x v="12"/>
    <n v="1"/>
  </r>
  <r>
    <n v="11"/>
    <x v="2"/>
    <s v=""/>
  </r>
  <r>
    <n v="11"/>
    <x v="2"/>
    <s v=""/>
  </r>
  <r>
    <n v="11"/>
    <x v="2"/>
    <s v=""/>
  </r>
  <r>
    <n v="11"/>
    <x v="2"/>
    <s v=""/>
  </r>
  <r>
    <n v="11"/>
    <x v="12"/>
    <n v="0"/>
  </r>
  <r>
    <n v="11"/>
    <x v="12"/>
    <n v="0"/>
  </r>
  <r>
    <n v="11"/>
    <x v="12"/>
    <n v="0"/>
  </r>
  <r>
    <n v="11"/>
    <x v="12"/>
    <n v="1"/>
  </r>
  <r>
    <n v="11"/>
    <x v="2"/>
    <s v=""/>
  </r>
  <r>
    <n v="11"/>
    <x v="2"/>
    <s v=""/>
  </r>
  <r>
    <n v="11"/>
    <x v="2"/>
    <s v=""/>
  </r>
  <r>
    <n v="11"/>
    <x v="12"/>
    <n v="1"/>
  </r>
  <r>
    <n v="11"/>
    <x v="12"/>
    <n v="0"/>
  </r>
  <r>
    <n v="11"/>
    <x v="12"/>
    <n v="0"/>
  </r>
  <r>
    <n v="11"/>
    <x v="2"/>
    <s v=""/>
  </r>
  <r>
    <n v="11"/>
    <x v="2"/>
    <s v=""/>
  </r>
  <r>
    <n v="11"/>
    <x v="2"/>
    <s v=""/>
  </r>
  <r>
    <n v="11"/>
    <x v="12"/>
    <n v="1"/>
  </r>
  <r>
    <n v="11"/>
    <x v="12"/>
    <n v="1"/>
  </r>
  <r>
    <n v="11"/>
    <x v="2"/>
    <s v=""/>
  </r>
  <r>
    <n v="11"/>
    <x v="2"/>
    <s v=""/>
  </r>
  <r>
    <n v="12"/>
    <x v="13"/>
    <n v="1"/>
  </r>
  <r>
    <n v="12"/>
    <x v="13"/>
    <n v="1"/>
  </r>
  <r>
    <n v="12"/>
    <x v="2"/>
    <s v=""/>
  </r>
  <r>
    <n v="12"/>
    <x v="2"/>
    <s v=""/>
  </r>
  <r>
    <n v="12"/>
    <x v="13"/>
    <n v="1"/>
  </r>
  <r>
    <n v="12"/>
    <x v="13"/>
    <n v="1"/>
  </r>
  <r>
    <n v="12"/>
    <x v="2"/>
    <s v=""/>
  </r>
  <r>
    <n v="12"/>
    <x v="2"/>
    <s v=""/>
  </r>
  <r>
    <n v="12"/>
    <x v="13"/>
    <n v="1"/>
  </r>
  <r>
    <n v="12"/>
    <x v="13"/>
    <n v="1"/>
  </r>
  <r>
    <n v="12"/>
    <x v="13"/>
    <n v="1"/>
  </r>
  <r>
    <n v="12"/>
    <x v="13"/>
    <n v="1"/>
  </r>
  <r>
    <n v="12"/>
    <x v="13"/>
    <n v="0"/>
  </r>
  <r>
    <n v="12"/>
    <x v="13"/>
    <n v="0"/>
  </r>
  <r>
    <n v="12"/>
    <x v="13"/>
    <n v="1"/>
  </r>
  <r>
    <n v="12"/>
    <x v="13"/>
    <n v="0"/>
  </r>
  <r>
    <n v="12"/>
    <x v="2"/>
    <s v=""/>
  </r>
  <r>
    <n v="12"/>
    <x v="13"/>
    <n v="0"/>
  </r>
  <r>
    <n v="12"/>
    <x v="13"/>
    <n v="0"/>
  </r>
  <r>
    <n v="12"/>
    <x v="2"/>
    <s v=""/>
  </r>
  <r>
    <n v="12"/>
    <x v="13"/>
    <n v="1"/>
  </r>
  <r>
    <n v="12"/>
    <x v="13"/>
    <n v="0"/>
  </r>
  <r>
    <n v="12"/>
    <x v="13"/>
    <n v="0"/>
  </r>
  <r>
    <n v="12"/>
    <x v="13"/>
    <n v="1"/>
  </r>
  <r>
    <n v="12"/>
    <x v="13"/>
    <n v="1"/>
  </r>
  <r>
    <n v="12"/>
    <x v="13"/>
    <n v="0"/>
  </r>
  <r>
    <n v="12"/>
    <x v="13"/>
    <n v="0"/>
  </r>
  <r>
    <n v="12"/>
    <x v="13"/>
    <n v="0"/>
  </r>
  <r>
    <n v="12"/>
    <x v="13"/>
    <n v="0"/>
  </r>
  <r>
    <n v="12"/>
    <x v="2"/>
    <s v=""/>
  </r>
  <r>
    <n v="12"/>
    <x v="2"/>
    <s v=""/>
  </r>
  <r>
    <n v="12"/>
    <x v="13"/>
    <n v="1"/>
  </r>
  <r>
    <n v="12"/>
    <x v="13"/>
    <n v="1"/>
  </r>
  <r>
    <n v="12"/>
    <x v="13"/>
    <n v="1"/>
  </r>
  <r>
    <n v="12"/>
    <x v="13"/>
    <n v="1"/>
  </r>
  <r>
    <n v="12"/>
    <x v="13"/>
    <n v="1"/>
  </r>
  <r>
    <n v="12"/>
    <x v="13"/>
    <n v="1"/>
  </r>
  <r>
    <n v="13"/>
    <x v="2"/>
    <s v=""/>
  </r>
  <r>
    <n v="13"/>
    <x v="2"/>
    <s v=""/>
  </r>
  <r>
    <n v="13"/>
    <x v="2"/>
    <s v=""/>
  </r>
  <r>
    <n v="13"/>
    <x v="14"/>
    <n v="1"/>
  </r>
  <r>
    <n v="13"/>
    <x v="14"/>
    <n v="1"/>
  </r>
  <r>
    <n v="13"/>
    <x v="14"/>
    <n v="0"/>
  </r>
  <r>
    <n v="13"/>
    <x v="14"/>
    <n v="0"/>
  </r>
  <r>
    <n v="13"/>
    <x v="14"/>
    <n v="1"/>
  </r>
  <r>
    <n v="13"/>
    <x v="2"/>
    <s v=""/>
  </r>
  <r>
    <n v="13"/>
    <x v="14"/>
    <n v="1"/>
  </r>
  <r>
    <n v="13"/>
    <x v="14"/>
    <n v="0"/>
  </r>
  <r>
    <n v="13"/>
    <x v="14"/>
    <n v="1"/>
  </r>
  <r>
    <n v="13"/>
    <x v="14"/>
    <n v="1"/>
  </r>
  <r>
    <n v="13"/>
    <x v="14"/>
    <n v="1"/>
  </r>
  <r>
    <n v="13"/>
    <x v="14"/>
    <n v="1"/>
  </r>
  <r>
    <n v="13"/>
    <x v="2"/>
    <s v=""/>
  </r>
  <r>
    <n v="13"/>
    <x v="14"/>
    <n v="1"/>
  </r>
  <r>
    <n v="13"/>
    <x v="2"/>
    <s v=""/>
  </r>
  <r>
    <n v="13"/>
    <x v="14"/>
    <n v="1"/>
  </r>
  <r>
    <n v="13"/>
    <x v="14"/>
    <n v="1"/>
  </r>
  <r>
    <n v="13"/>
    <x v="14"/>
    <n v="1"/>
  </r>
  <r>
    <n v="13"/>
    <x v="14"/>
    <n v="1"/>
  </r>
  <r>
    <n v="13"/>
    <x v="2"/>
    <s v=""/>
  </r>
  <r>
    <n v="13"/>
    <x v="14"/>
    <n v="1"/>
  </r>
  <r>
    <n v="13"/>
    <x v="14"/>
    <n v="1"/>
  </r>
  <r>
    <n v="13"/>
    <x v="14"/>
    <n v="1"/>
  </r>
  <r>
    <n v="13"/>
    <x v="14"/>
    <n v="1"/>
  </r>
  <r>
    <n v="13"/>
    <x v="2"/>
    <s v=""/>
  </r>
  <r>
    <n v="13"/>
    <x v="2"/>
    <s v=""/>
  </r>
  <r>
    <n v="14"/>
    <x v="15"/>
    <n v="1"/>
  </r>
  <r>
    <n v="14"/>
    <x v="15"/>
    <n v="1"/>
  </r>
  <r>
    <n v="14"/>
    <x v="15"/>
    <n v="1"/>
  </r>
  <r>
    <n v="14"/>
    <x v="15"/>
    <n v="1"/>
  </r>
  <r>
    <n v="14"/>
    <x v="2"/>
    <s v=""/>
  </r>
  <r>
    <n v="14"/>
    <x v="2"/>
    <s v=""/>
  </r>
  <r>
    <n v="14"/>
    <x v="15"/>
    <n v="1"/>
  </r>
  <r>
    <n v="14"/>
    <x v="15"/>
    <n v="1"/>
  </r>
  <r>
    <n v="14"/>
    <x v="2"/>
    <s v=""/>
  </r>
  <r>
    <n v="14"/>
    <x v="15"/>
    <n v="1"/>
  </r>
  <r>
    <n v="14"/>
    <x v="15"/>
    <n v="1"/>
  </r>
  <r>
    <n v="14"/>
    <x v="15"/>
    <n v="0"/>
  </r>
  <r>
    <n v="14"/>
    <x v="15"/>
    <n v="0"/>
  </r>
  <r>
    <n v="14"/>
    <x v="15"/>
    <n v="1"/>
  </r>
  <r>
    <n v="14"/>
    <x v="15"/>
    <n v="1"/>
  </r>
  <r>
    <n v="14"/>
    <x v="15"/>
    <n v="1"/>
  </r>
  <r>
    <n v="14"/>
    <x v="15"/>
    <n v="1"/>
  </r>
  <r>
    <n v="14"/>
    <x v="15"/>
    <n v="0"/>
  </r>
  <r>
    <n v="14"/>
    <x v="15"/>
    <n v="0"/>
  </r>
  <r>
    <n v="14"/>
    <x v="15"/>
    <n v="0"/>
  </r>
  <r>
    <n v="14"/>
    <x v="15"/>
    <n v="1"/>
  </r>
  <r>
    <n v="14"/>
    <x v="15"/>
    <n v="1"/>
  </r>
  <r>
    <n v="14"/>
    <x v="15"/>
    <n v="0"/>
  </r>
  <r>
    <n v="14"/>
    <x v="15"/>
    <n v="0"/>
  </r>
  <r>
    <n v="14"/>
    <x v="15"/>
    <n v="0"/>
  </r>
  <r>
    <n v="14"/>
    <x v="15"/>
    <n v="0"/>
  </r>
  <r>
    <n v="14"/>
    <x v="2"/>
    <s v=""/>
  </r>
  <r>
    <n v="14"/>
    <x v="2"/>
    <s v=""/>
  </r>
  <r>
    <n v="14"/>
    <x v="15"/>
    <n v="1"/>
  </r>
  <r>
    <n v="14"/>
    <x v="15"/>
    <n v="1"/>
  </r>
  <r>
    <n v="14"/>
    <x v="15"/>
    <n v="0"/>
  </r>
  <r>
    <n v="14"/>
    <x v="15"/>
    <n v="0"/>
  </r>
  <r>
    <n v="14"/>
    <x v="15"/>
    <n v="0"/>
  </r>
  <r>
    <n v="14"/>
    <x v="15"/>
    <n v="0"/>
  </r>
  <r>
    <n v="14"/>
    <x v="15"/>
    <n v="0"/>
  </r>
  <r>
    <n v="14"/>
    <x v="15"/>
    <n v="0"/>
  </r>
  <r>
    <n v="14"/>
    <x v="2"/>
    <s v=""/>
  </r>
  <r>
    <n v="14"/>
    <x v="15"/>
    <n v="1"/>
  </r>
  <r>
    <n v="14"/>
    <x v="15"/>
    <n v="1"/>
  </r>
  <r>
    <n v="14"/>
    <x v="2"/>
    <s v=""/>
  </r>
  <r>
    <n v="14"/>
    <x v="2"/>
    <s v=""/>
  </r>
  <r>
    <n v="14"/>
    <x v="15"/>
    <n v="0"/>
  </r>
  <r>
    <n v="14"/>
    <x v="15"/>
    <n v="1"/>
  </r>
  <r>
    <n v="14"/>
    <x v="15"/>
    <n v="1"/>
  </r>
  <r>
    <n v="14"/>
    <x v="15"/>
    <n v="1"/>
  </r>
  <r>
    <n v="14"/>
    <x v="2"/>
    <s v=""/>
  </r>
  <r>
    <n v="14"/>
    <x v="15"/>
    <n v="1"/>
  </r>
  <r>
    <n v="14"/>
    <x v="15"/>
    <n v="0"/>
  </r>
  <r>
    <n v="14"/>
    <x v="15"/>
    <n v="1"/>
  </r>
  <r>
    <n v="14"/>
    <x v="15"/>
    <n v="1"/>
  </r>
  <r>
    <n v="14"/>
    <x v="2"/>
    <s v=""/>
  </r>
  <r>
    <n v="15"/>
    <x v="16"/>
    <n v="1"/>
  </r>
  <r>
    <n v="15"/>
    <x v="16"/>
    <n v="1"/>
  </r>
  <r>
    <n v="15"/>
    <x v="16"/>
    <n v="1"/>
  </r>
  <r>
    <n v="15"/>
    <x v="16"/>
    <n v="1"/>
  </r>
  <r>
    <n v="15"/>
    <x v="16"/>
    <n v="1"/>
  </r>
  <r>
    <n v="15"/>
    <x v="16"/>
    <n v="1"/>
  </r>
  <r>
    <n v="15"/>
    <x v="2"/>
    <s v=""/>
  </r>
  <r>
    <n v="15"/>
    <x v="2"/>
    <s v=""/>
  </r>
  <r>
    <n v="15"/>
    <x v="2"/>
    <s v=""/>
  </r>
  <r>
    <n v="15"/>
    <x v="2"/>
    <s v=""/>
  </r>
  <r>
    <n v="15"/>
    <x v="2"/>
    <s v=""/>
  </r>
  <r>
    <n v="15"/>
    <x v="2"/>
    <s v=""/>
  </r>
  <r>
    <n v="15"/>
    <x v="16"/>
    <n v="1"/>
  </r>
  <r>
    <n v="15"/>
    <x v="16"/>
    <n v="0"/>
  </r>
  <r>
    <n v="15"/>
    <x v="2"/>
    <s v=""/>
  </r>
  <r>
    <n v="15"/>
    <x v="2"/>
    <s v=""/>
  </r>
  <r>
    <n v="15"/>
    <x v="2"/>
    <s v=""/>
  </r>
  <r>
    <n v="15"/>
    <x v="2"/>
    <s v=""/>
  </r>
  <r>
    <n v="15"/>
    <x v="16"/>
    <n v="0"/>
  </r>
  <r>
    <n v="15"/>
    <x v="16"/>
    <n v="1"/>
  </r>
  <r>
    <n v="15"/>
    <x v="16"/>
    <n v="1"/>
  </r>
  <r>
    <n v="15"/>
    <x v="16"/>
    <n v="1"/>
  </r>
  <r>
    <n v="15"/>
    <x v="16"/>
    <n v="1"/>
  </r>
  <r>
    <n v="15"/>
    <x v="16"/>
    <n v="1"/>
  </r>
  <r>
    <n v="15"/>
    <x v="16"/>
    <n v="1"/>
  </r>
  <r>
    <n v="15"/>
    <x v="16"/>
    <n v="1"/>
  </r>
  <r>
    <n v="15"/>
    <x v="16"/>
    <n v="1"/>
  </r>
  <r>
    <n v="15"/>
    <x v="16"/>
    <n v="1"/>
  </r>
  <r>
    <n v="15"/>
    <x v="2"/>
    <s v=""/>
  </r>
  <r>
    <n v="15"/>
    <x v="2"/>
    <s v=""/>
  </r>
  <r>
    <n v="15"/>
    <x v="2"/>
    <s v=""/>
  </r>
  <r>
    <n v="15"/>
    <x v="2"/>
    <s v=""/>
  </r>
  <r>
    <n v="15"/>
    <x v="16"/>
    <n v="1"/>
  </r>
  <r>
    <n v="15"/>
    <x v="16"/>
    <n v="1"/>
  </r>
  <r>
    <n v="16"/>
    <x v="17"/>
    <n v="0"/>
  </r>
  <r>
    <n v="16"/>
    <x v="17"/>
    <n v="1"/>
  </r>
  <r>
    <n v="16"/>
    <x v="17"/>
    <n v="1"/>
  </r>
  <r>
    <n v="16"/>
    <x v="17"/>
    <n v="1"/>
  </r>
  <r>
    <n v="16"/>
    <x v="17"/>
    <n v="1"/>
  </r>
  <r>
    <n v="16"/>
    <x v="17"/>
    <n v="1"/>
  </r>
  <r>
    <n v="16"/>
    <x v="17"/>
    <n v="1"/>
  </r>
  <r>
    <n v="16"/>
    <x v="17"/>
    <n v="1"/>
  </r>
  <r>
    <n v="16"/>
    <x v="17"/>
    <n v="0"/>
  </r>
  <r>
    <n v="16"/>
    <x v="2"/>
    <s v=""/>
  </r>
  <r>
    <n v="16"/>
    <x v="2"/>
    <s v=""/>
  </r>
  <r>
    <n v="16"/>
    <x v="17"/>
    <n v="1"/>
  </r>
  <r>
    <n v="16"/>
    <x v="17"/>
    <n v="1"/>
  </r>
  <r>
    <n v="16"/>
    <x v="17"/>
    <n v="1"/>
  </r>
  <r>
    <n v="16"/>
    <x v="17"/>
    <n v="1"/>
  </r>
  <r>
    <n v="16"/>
    <x v="17"/>
    <n v="0"/>
  </r>
  <r>
    <n v="16"/>
    <x v="17"/>
    <n v="0"/>
  </r>
  <r>
    <n v="16"/>
    <x v="17"/>
    <n v="1"/>
  </r>
  <r>
    <n v="16"/>
    <x v="17"/>
    <n v="0"/>
  </r>
  <r>
    <n v="16"/>
    <x v="17"/>
    <n v="1"/>
  </r>
  <r>
    <n v="16"/>
    <x v="17"/>
    <n v="1"/>
  </r>
  <r>
    <n v="16"/>
    <x v="17"/>
    <n v="1"/>
  </r>
  <r>
    <n v="16"/>
    <x v="17"/>
    <n v="1"/>
  </r>
  <r>
    <n v="16"/>
    <x v="17"/>
    <n v="0"/>
  </r>
  <r>
    <n v="16"/>
    <x v="17"/>
    <n v="0"/>
  </r>
  <r>
    <n v="16"/>
    <x v="17"/>
    <n v="1"/>
  </r>
  <r>
    <n v="16"/>
    <x v="17"/>
    <n v="1"/>
  </r>
  <r>
    <n v="16"/>
    <x v="17"/>
    <n v="1"/>
  </r>
  <r>
    <n v="16"/>
    <x v="17"/>
    <n v="1"/>
  </r>
  <r>
    <n v="16"/>
    <x v="17"/>
    <n v="0"/>
  </r>
  <r>
    <n v="16"/>
    <x v="17"/>
    <n v="1"/>
  </r>
  <r>
    <n v="16"/>
    <x v="2"/>
    <s v=""/>
  </r>
  <r>
    <n v="16"/>
    <x v="2"/>
    <s v=""/>
  </r>
  <r>
    <n v="16"/>
    <x v="17"/>
    <n v="1"/>
  </r>
  <r>
    <n v="16"/>
    <x v="17"/>
    <n v="1"/>
  </r>
  <r>
    <n v="16"/>
    <x v="17"/>
    <n v="1"/>
  </r>
  <r>
    <n v="16"/>
    <x v="17"/>
    <n v="1"/>
  </r>
  <r>
    <n v="16"/>
    <x v="17"/>
    <n v="1"/>
  </r>
  <r>
    <n v="16"/>
    <x v="17"/>
    <n v="1"/>
  </r>
  <r>
    <n v="16"/>
    <x v="17"/>
    <n v="1"/>
  </r>
  <r>
    <n v="16"/>
    <x v="17"/>
    <n v="1"/>
  </r>
  <r>
    <n v="16"/>
    <x v="17"/>
    <n v="1"/>
  </r>
  <r>
    <n v="16"/>
    <x v="17"/>
    <n v="0"/>
  </r>
  <r>
    <n v="16"/>
    <x v="2"/>
    <s v=""/>
  </r>
  <r>
    <n v="16"/>
    <x v="2"/>
    <s v=""/>
  </r>
  <r>
    <n v="16"/>
    <x v="17"/>
    <n v="1"/>
  </r>
  <r>
    <n v="16"/>
    <x v="17"/>
    <n v="0"/>
  </r>
  <r>
    <n v="16"/>
    <x v="17"/>
    <n v="1"/>
  </r>
  <r>
    <n v="16"/>
    <x v="17"/>
    <n v="1"/>
  </r>
  <r>
    <n v="16"/>
    <x v="17"/>
    <n v="0"/>
  </r>
  <r>
    <n v="17"/>
    <x v="18"/>
    <n v="1"/>
  </r>
  <r>
    <n v="17"/>
    <x v="18"/>
    <n v="1"/>
  </r>
  <r>
    <n v="17"/>
    <x v="18"/>
    <n v="1"/>
  </r>
  <r>
    <n v="17"/>
    <x v="18"/>
    <n v="1"/>
  </r>
  <r>
    <n v="17"/>
    <x v="18"/>
    <n v="1"/>
  </r>
  <r>
    <n v="17"/>
    <x v="18"/>
    <n v="1"/>
  </r>
  <r>
    <n v="0"/>
    <x v="19"/>
    <n v="0"/>
  </r>
  <r>
    <n v="0"/>
    <x v="19"/>
    <n v="0"/>
  </r>
  <r>
    <n v="17"/>
    <x v="2"/>
    <s v=""/>
  </r>
  <r>
    <n v="17"/>
    <x v="2"/>
    <s v=""/>
  </r>
  <r>
    <n v="17"/>
    <x v="18"/>
    <n v="1"/>
  </r>
  <r>
    <n v="17"/>
    <x v="18"/>
    <n v="1"/>
  </r>
  <r>
    <n v="0"/>
    <x v="19"/>
    <n v="0"/>
  </r>
  <r>
    <n v="17"/>
    <x v="2"/>
    <s v=""/>
  </r>
  <r>
    <n v="17"/>
    <x v="2"/>
    <s v=""/>
  </r>
  <r>
    <n v="17"/>
    <x v="18"/>
    <n v="0"/>
  </r>
  <r>
    <n v="17"/>
    <x v="2"/>
    <s v=""/>
  </r>
  <r>
    <n v="17"/>
    <x v="18"/>
    <n v="1"/>
  </r>
  <r>
    <n v="17"/>
    <x v="2"/>
    <s v=""/>
  </r>
  <r>
    <n v="0"/>
    <x v="19"/>
    <n v="0"/>
  </r>
  <r>
    <n v="17"/>
    <x v="18"/>
    <n v="0"/>
  </r>
  <r>
    <n v="0"/>
    <x v="19"/>
    <n v="0"/>
  </r>
  <r>
    <n v="17"/>
    <x v="2"/>
    <s v=""/>
  </r>
  <r>
    <n v="0"/>
    <x v="19"/>
    <n v="0"/>
  </r>
  <r>
    <n v="17"/>
    <x v="18"/>
    <n v="1"/>
  </r>
  <r>
    <n v="17"/>
    <x v="18"/>
    <n v="0"/>
  </r>
  <r>
    <n v="17"/>
    <x v="18"/>
    <n v="1"/>
  </r>
  <r>
    <n v="17"/>
    <x v="18"/>
    <n v="1"/>
  </r>
  <r>
    <n v="17"/>
    <x v="18"/>
    <n v="1"/>
  </r>
  <r>
    <n v="17"/>
    <x v="18"/>
    <n v="1"/>
  </r>
  <r>
    <n v="17"/>
    <x v="18"/>
    <n v="0"/>
  </r>
  <r>
    <n v="17"/>
    <x v="18"/>
    <n v="0"/>
  </r>
  <r>
    <n v="17"/>
    <x v="2"/>
    <s v=""/>
  </r>
  <r>
    <n v="17"/>
    <x v="18"/>
    <n v="0"/>
  </r>
  <r>
    <n v="17"/>
    <x v="18"/>
    <n v="1"/>
  </r>
  <r>
    <n v="17"/>
    <x v="18"/>
    <n v="0"/>
  </r>
  <r>
    <n v="17"/>
    <x v="18"/>
    <n v="1"/>
  </r>
  <r>
    <n v="17"/>
    <x v="18"/>
    <n v="1"/>
  </r>
  <r>
    <n v="17"/>
    <x v="18"/>
    <n v="0"/>
  </r>
  <r>
    <n v="17"/>
    <x v="18"/>
    <n v="0"/>
  </r>
  <r>
    <n v="17"/>
    <x v="18"/>
    <n v="1"/>
  </r>
  <r>
    <n v="17"/>
    <x v="18"/>
    <n v="1"/>
  </r>
  <r>
    <n v="17"/>
    <x v="18"/>
    <n v="1"/>
  </r>
  <r>
    <n v="17"/>
    <x v="18"/>
    <n v="0"/>
  </r>
  <r>
    <n v="17"/>
    <x v="18"/>
    <n v="1"/>
  </r>
  <r>
    <n v="18"/>
    <x v="20"/>
    <n v="1"/>
  </r>
  <r>
    <n v="18"/>
    <x v="20"/>
    <n v="1"/>
  </r>
  <r>
    <n v="18"/>
    <x v="20"/>
    <n v="1"/>
  </r>
  <r>
    <n v="18"/>
    <x v="20"/>
    <n v="1"/>
  </r>
  <r>
    <n v="18"/>
    <x v="2"/>
    <s v=""/>
  </r>
  <r>
    <n v="18"/>
    <x v="2"/>
    <s v=""/>
  </r>
  <r>
    <n v="18"/>
    <x v="20"/>
    <n v="1"/>
  </r>
  <r>
    <n v="18"/>
    <x v="20"/>
    <n v="1"/>
  </r>
  <r>
    <n v="18"/>
    <x v="20"/>
    <n v="1"/>
  </r>
  <r>
    <n v="18"/>
    <x v="20"/>
    <n v="1"/>
  </r>
  <r>
    <n v="18"/>
    <x v="2"/>
    <s v=""/>
  </r>
  <r>
    <n v="18"/>
    <x v="2"/>
    <s v=""/>
  </r>
  <r>
    <n v="18"/>
    <x v="20"/>
    <n v="0"/>
  </r>
  <r>
    <n v="18"/>
    <x v="20"/>
    <n v="1"/>
  </r>
  <r>
    <n v="18"/>
    <x v="2"/>
    <s v=""/>
  </r>
  <r>
    <n v="18"/>
    <x v="2"/>
    <s v=""/>
  </r>
  <r>
    <n v="18"/>
    <x v="20"/>
    <n v="1"/>
  </r>
  <r>
    <n v="18"/>
    <x v="20"/>
    <n v="1"/>
  </r>
  <r>
    <n v="18"/>
    <x v="20"/>
    <n v="1"/>
  </r>
  <r>
    <n v="18"/>
    <x v="2"/>
    <s v=""/>
  </r>
  <r>
    <n v="18"/>
    <x v="2"/>
    <s v=""/>
  </r>
  <r>
    <n v="18"/>
    <x v="20"/>
    <n v="1"/>
  </r>
  <r>
    <n v="18"/>
    <x v="20"/>
    <n v="1"/>
  </r>
  <r>
    <n v="18"/>
    <x v="20"/>
    <n v="1"/>
  </r>
  <r>
    <n v="18"/>
    <x v="20"/>
    <n v="1"/>
  </r>
  <r>
    <n v="18"/>
    <x v="20"/>
    <n v="0"/>
  </r>
  <r>
    <n v="18"/>
    <x v="2"/>
    <s v=""/>
  </r>
  <r>
    <n v="18"/>
    <x v="20"/>
    <n v="0"/>
  </r>
  <r>
    <n v="18"/>
    <x v="20"/>
    <n v="1"/>
  </r>
  <r>
    <n v="18"/>
    <x v="20"/>
    <n v="1"/>
  </r>
  <r>
    <n v="18"/>
    <x v="20"/>
    <n v="1"/>
  </r>
  <r>
    <n v="18"/>
    <x v="20"/>
    <n v="1"/>
  </r>
  <r>
    <n v="18"/>
    <x v="20"/>
    <n v="1"/>
  </r>
  <r>
    <n v="19"/>
    <x v="21"/>
    <n v="1"/>
  </r>
  <r>
    <n v="19"/>
    <x v="21"/>
    <n v="0"/>
  </r>
  <r>
    <n v="19"/>
    <x v="21"/>
    <n v="0"/>
  </r>
  <r>
    <n v="19"/>
    <x v="21"/>
    <n v="0"/>
  </r>
  <r>
    <n v="19"/>
    <x v="21"/>
    <n v="1"/>
  </r>
  <r>
    <n v="19"/>
    <x v="21"/>
    <n v="1"/>
  </r>
  <r>
    <n v="19"/>
    <x v="21"/>
    <n v="1"/>
  </r>
  <r>
    <n v="19"/>
    <x v="21"/>
    <n v="0"/>
  </r>
  <r>
    <n v="19"/>
    <x v="21"/>
    <n v="1"/>
  </r>
  <r>
    <n v="19"/>
    <x v="21"/>
    <n v="1"/>
  </r>
  <r>
    <n v="19"/>
    <x v="21"/>
    <n v="1"/>
  </r>
  <r>
    <n v="19"/>
    <x v="21"/>
    <n v="1"/>
  </r>
  <r>
    <n v="19"/>
    <x v="21"/>
    <n v="1"/>
  </r>
  <r>
    <n v="19"/>
    <x v="21"/>
    <n v="1"/>
  </r>
  <r>
    <n v="19"/>
    <x v="21"/>
    <n v="1"/>
  </r>
  <r>
    <n v="19"/>
    <x v="21"/>
    <n v="1"/>
  </r>
  <r>
    <n v="19"/>
    <x v="21"/>
    <n v="0"/>
  </r>
  <r>
    <n v="19"/>
    <x v="21"/>
    <n v="0"/>
  </r>
  <r>
    <n v="19"/>
    <x v="21"/>
    <n v="0"/>
  </r>
  <r>
    <n v="19"/>
    <x v="21"/>
    <n v="0"/>
  </r>
  <r>
    <n v="19"/>
    <x v="2"/>
    <s v=""/>
  </r>
  <r>
    <n v="19"/>
    <x v="21"/>
    <n v="1"/>
  </r>
  <r>
    <n v="19"/>
    <x v="21"/>
    <n v="0"/>
  </r>
  <r>
    <n v="19"/>
    <x v="21"/>
    <n v="0"/>
  </r>
  <r>
    <n v="19"/>
    <x v="21"/>
    <n v="1"/>
  </r>
  <r>
    <n v="19"/>
    <x v="21"/>
    <n v="1"/>
  </r>
  <r>
    <n v="19"/>
    <x v="21"/>
    <n v="0"/>
  </r>
  <r>
    <n v="19"/>
    <x v="21"/>
    <n v="0"/>
  </r>
  <r>
    <n v="19"/>
    <x v="21"/>
    <n v="0"/>
  </r>
  <r>
    <n v="19"/>
    <x v="21"/>
    <n v="1"/>
  </r>
  <r>
    <n v="19"/>
    <x v="21"/>
    <n v="1"/>
  </r>
  <r>
    <n v="19"/>
    <x v="21"/>
    <n v="1"/>
  </r>
  <r>
    <n v="19"/>
    <x v="21"/>
    <n v="0"/>
  </r>
  <r>
    <n v="19"/>
    <x v="2"/>
    <s v=""/>
  </r>
  <r>
    <n v="19"/>
    <x v="21"/>
    <n v="1"/>
  </r>
  <r>
    <n v="19"/>
    <x v="21"/>
    <n v="1"/>
  </r>
  <r>
    <n v="19"/>
    <x v="21"/>
    <n v="0"/>
  </r>
  <r>
    <n v="19"/>
    <x v="21"/>
    <n v="0"/>
  </r>
  <r>
    <n v="19"/>
    <x v="21"/>
    <n v="0"/>
  </r>
  <r>
    <n v="19"/>
    <x v="21"/>
    <n v="1"/>
  </r>
  <r>
    <n v="19"/>
    <x v="21"/>
    <n v="0"/>
  </r>
  <r>
    <n v="19"/>
    <x v="21"/>
    <n v="1"/>
  </r>
  <r>
    <n v="20"/>
    <x v="22"/>
    <n v="1"/>
  </r>
  <r>
    <n v="20"/>
    <x v="22"/>
    <n v="1"/>
  </r>
  <r>
    <n v="20"/>
    <x v="22"/>
    <n v="1"/>
  </r>
  <r>
    <n v="20"/>
    <x v="22"/>
    <n v="1"/>
  </r>
  <r>
    <n v="20"/>
    <x v="2"/>
    <s v=""/>
  </r>
  <r>
    <n v="20"/>
    <x v="22"/>
    <n v="1"/>
  </r>
  <r>
    <n v="20"/>
    <x v="22"/>
    <n v="1"/>
  </r>
  <r>
    <n v="20"/>
    <x v="22"/>
    <n v="1"/>
  </r>
  <r>
    <n v="20"/>
    <x v="2"/>
    <s v=""/>
  </r>
  <r>
    <n v="20"/>
    <x v="22"/>
    <n v="1"/>
  </r>
  <r>
    <n v="20"/>
    <x v="22"/>
    <n v="1"/>
  </r>
  <r>
    <n v="20"/>
    <x v="2"/>
    <s v=""/>
  </r>
  <r>
    <n v="20"/>
    <x v="2"/>
    <s v=""/>
  </r>
  <r>
    <n v="20"/>
    <x v="2"/>
    <s v=""/>
  </r>
  <r>
    <n v="20"/>
    <x v="22"/>
    <n v="1"/>
  </r>
  <r>
    <n v="20"/>
    <x v="22"/>
    <n v="1"/>
  </r>
  <r>
    <n v="20"/>
    <x v="22"/>
    <n v="1"/>
  </r>
  <r>
    <n v="20"/>
    <x v="22"/>
    <n v="1"/>
  </r>
  <r>
    <n v="20"/>
    <x v="22"/>
    <n v="1"/>
  </r>
  <r>
    <n v="20"/>
    <x v="22"/>
    <n v="1"/>
  </r>
  <r>
    <n v="20"/>
    <x v="22"/>
    <n v="1"/>
  </r>
  <r>
    <n v="20"/>
    <x v="22"/>
    <n v="1"/>
  </r>
  <r>
    <n v="20"/>
    <x v="22"/>
    <n v="1"/>
  </r>
  <r>
    <n v="20"/>
    <x v="22"/>
    <n v="1"/>
  </r>
  <r>
    <n v="20"/>
    <x v="22"/>
    <n v="1"/>
  </r>
  <r>
    <n v="20"/>
    <x v="2"/>
    <s v=""/>
  </r>
  <r>
    <n v="20"/>
    <x v="22"/>
    <n v="1"/>
  </r>
  <r>
    <n v="20"/>
    <x v="22"/>
    <n v="1"/>
  </r>
  <r>
    <n v="20"/>
    <x v="22"/>
    <n v="1"/>
  </r>
  <r>
    <n v="20"/>
    <x v="22"/>
    <n v="0"/>
  </r>
  <r>
    <n v="20"/>
    <x v="22"/>
    <n v="0"/>
  </r>
  <r>
    <n v="20"/>
    <x v="22"/>
    <n v="1"/>
  </r>
  <r>
    <n v="20"/>
    <x v="22"/>
    <n v="0"/>
  </r>
  <r>
    <n v="20"/>
    <x v="22"/>
    <n v="1"/>
  </r>
  <r>
    <n v="20"/>
    <x v="2"/>
    <s v=""/>
  </r>
  <r>
    <n v="20"/>
    <x v="2"/>
    <s v=""/>
  </r>
  <r>
    <n v="20"/>
    <x v="22"/>
    <n v="1"/>
  </r>
  <r>
    <n v="20"/>
    <x v="22"/>
    <n v="1"/>
  </r>
  <r>
    <n v="20"/>
    <x v="22"/>
    <n v="1"/>
  </r>
  <r>
    <n v="20"/>
    <x v="22"/>
    <n v="0"/>
  </r>
  <r>
    <n v="20"/>
    <x v="22"/>
    <n v="1"/>
  </r>
  <r>
    <n v="21"/>
    <x v="23"/>
    <n v="1"/>
  </r>
  <r>
    <n v="21"/>
    <x v="2"/>
    <s v=""/>
  </r>
  <r>
    <n v="21"/>
    <x v="23"/>
    <n v="0"/>
  </r>
  <r>
    <n v="21"/>
    <x v="23"/>
    <n v="1"/>
  </r>
  <r>
    <n v="21"/>
    <x v="2"/>
    <s v=""/>
  </r>
  <r>
    <n v="21"/>
    <x v="23"/>
    <n v="0"/>
  </r>
  <r>
    <n v="21"/>
    <x v="23"/>
    <n v="0"/>
  </r>
  <r>
    <n v="21"/>
    <x v="23"/>
    <n v="1"/>
  </r>
  <r>
    <n v="21"/>
    <x v="23"/>
    <n v="1"/>
  </r>
  <r>
    <n v="21"/>
    <x v="23"/>
    <n v="1"/>
  </r>
  <r>
    <n v="21"/>
    <x v="23"/>
    <n v="1"/>
  </r>
  <r>
    <n v="21"/>
    <x v="23"/>
    <n v="1"/>
  </r>
  <r>
    <n v="21"/>
    <x v="23"/>
    <n v="1"/>
  </r>
  <r>
    <n v="21"/>
    <x v="23"/>
    <n v="1"/>
  </r>
  <r>
    <n v="21"/>
    <x v="23"/>
    <n v="1"/>
  </r>
  <r>
    <n v="21"/>
    <x v="23"/>
    <n v="1"/>
  </r>
  <r>
    <n v="21"/>
    <x v="23"/>
    <n v="1"/>
  </r>
  <r>
    <n v="21"/>
    <x v="23"/>
    <n v="1"/>
  </r>
  <r>
    <n v="21"/>
    <x v="2"/>
    <s v=""/>
  </r>
  <r>
    <n v="21"/>
    <x v="23"/>
    <n v="1"/>
  </r>
  <r>
    <n v="21"/>
    <x v="23"/>
    <n v="1"/>
  </r>
  <r>
    <n v="21"/>
    <x v="23"/>
    <n v="0"/>
  </r>
  <r>
    <n v="21"/>
    <x v="23"/>
    <n v="0"/>
  </r>
  <r>
    <n v="21"/>
    <x v="23"/>
    <n v="0"/>
  </r>
  <r>
    <n v="21"/>
    <x v="23"/>
    <n v="0"/>
  </r>
  <r>
    <n v="21"/>
    <x v="23"/>
    <n v="0"/>
  </r>
  <r>
    <n v="21"/>
    <x v="23"/>
    <n v="0"/>
  </r>
  <r>
    <n v="22"/>
    <x v="2"/>
    <s v=""/>
  </r>
  <r>
    <n v="21"/>
    <x v="23"/>
    <n v="1"/>
  </r>
  <r>
    <n v="21"/>
    <x v="23"/>
    <n v="1"/>
  </r>
  <r>
    <n v="22"/>
    <x v="24"/>
    <n v="1"/>
  </r>
  <r>
    <n v="22"/>
    <x v="24"/>
    <n v="0"/>
  </r>
  <r>
    <n v="22"/>
    <x v="2"/>
    <s v=""/>
  </r>
  <r>
    <n v="22"/>
    <x v="2"/>
    <s v=""/>
  </r>
  <r>
    <n v="22"/>
    <x v="24"/>
    <n v="1"/>
  </r>
  <r>
    <n v="22"/>
    <x v="24"/>
    <n v="1"/>
  </r>
  <r>
    <n v="22"/>
    <x v="24"/>
    <n v="0"/>
  </r>
  <r>
    <n v="22"/>
    <x v="24"/>
    <n v="0"/>
  </r>
  <r>
    <n v="22"/>
    <x v="24"/>
    <n v="1"/>
  </r>
  <r>
    <n v="22"/>
    <x v="24"/>
    <n v="1"/>
  </r>
  <r>
    <n v="22"/>
    <x v="24"/>
    <n v="0"/>
  </r>
  <r>
    <n v="22"/>
    <x v="2"/>
    <s v=""/>
  </r>
  <r>
    <n v="22"/>
    <x v="24"/>
    <n v="1"/>
  </r>
  <r>
    <n v="22"/>
    <x v="24"/>
    <n v="1"/>
  </r>
  <r>
    <n v="22"/>
    <x v="24"/>
    <n v="1"/>
  </r>
  <r>
    <n v="22"/>
    <x v="24"/>
    <n v="1"/>
  </r>
  <r>
    <n v="22"/>
    <x v="24"/>
    <n v="1"/>
  </r>
  <r>
    <n v="22"/>
    <x v="24"/>
    <n v="0"/>
  </r>
  <r>
    <n v="22"/>
    <x v="24"/>
    <n v="1"/>
  </r>
  <r>
    <n v="22"/>
    <x v="24"/>
    <n v="0"/>
  </r>
  <r>
    <n v="22"/>
    <x v="24"/>
    <n v="1"/>
  </r>
  <r>
    <n v="22"/>
    <x v="24"/>
    <n v="1"/>
  </r>
  <r>
    <n v="22"/>
    <x v="24"/>
    <n v="1"/>
  </r>
  <r>
    <n v="22"/>
    <x v="2"/>
    <s v=""/>
  </r>
  <r>
    <n v="23"/>
    <x v="2"/>
    <s v=""/>
  </r>
  <r>
    <n v="22"/>
    <x v="24"/>
    <n v="1"/>
  </r>
  <r>
    <n v="22"/>
    <x v="24"/>
    <n v="1"/>
  </r>
  <r>
    <n v="23"/>
    <x v="25"/>
    <n v="1"/>
  </r>
  <r>
    <n v="23"/>
    <x v="25"/>
    <n v="1"/>
  </r>
  <r>
    <n v="23"/>
    <x v="25"/>
    <n v="1"/>
  </r>
  <r>
    <n v="23"/>
    <x v="25"/>
    <n v="1"/>
  </r>
  <r>
    <n v="23"/>
    <x v="25"/>
    <n v="0"/>
  </r>
  <r>
    <n v="23"/>
    <x v="25"/>
    <n v="1"/>
  </r>
  <r>
    <n v="23"/>
    <x v="25"/>
    <n v="1"/>
  </r>
  <r>
    <n v="23"/>
    <x v="2"/>
    <s v=""/>
  </r>
  <r>
    <n v="23"/>
    <x v="25"/>
    <n v="1"/>
  </r>
  <r>
    <n v="23"/>
    <x v="25"/>
    <n v="1"/>
  </r>
  <r>
    <n v="23"/>
    <x v="25"/>
    <n v="1"/>
  </r>
  <r>
    <n v="23"/>
    <x v="25"/>
    <n v="0"/>
  </r>
  <r>
    <n v="23"/>
    <x v="25"/>
    <n v="0"/>
  </r>
  <r>
    <n v="23"/>
    <x v="25"/>
    <n v="1"/>
  </r>
  <r>
    <n v="23"/>
    <x v="25"/>
    <n v="1"/>
  </r>
  <r>
    <n v="23"/>
    <x v="25"/>
    <n v="0"/>
  </r>
  <r>
    <n v="23"/>
    <x v="25"/>
    <n v="1"/>
  </r>
  <r>
    <n v="23"/>
    <x v="25"/>
    <n v="1"/>
  </r>
  <r>
    <n v="23"/>
    <x v="25"/>
    <n v="1"/>
  </r>
  <r>
    <n v="23"/>
    <x v="25"/>
    <n v="1"/>
  </r>
  <r>
    <n v="23"/>
    <x v="25"/>
    <n v="1"/>
  </r>
  <r>
    <n v="23"/>
    <x v="25"/>
    <n v="1"/>
  </r>
  <r>
    <n v="23"/>
    <x v="25"/>
    <n v="1"/>
  </r>
  <r>
    <n v="23"/>
    <x v="25"/>
    <n v="1"/>
  </r>
  <r>
    <n v="23"/>
    <x v="25"/>
    <n v="1"/>
  </r>
  <r>
    <n v="23"/>
    <x v="25"/>
    <n v="1"/>
  </r>
  <r>
    <n v="23"/>
    <x v="25"/>
    <n v="1"/>
  </r>
  <r>
    <n v="24"/>
    <x v="26"/>
    <n v="1"/>
  </r>
  <r>
    <n v="24"/>
    <x v="26"/>
    <n v="1"/>
  </r>
  <r>
    <n v="24"/>
    <x v="26"/>
    <n v="1"/>
  </r>
  <r>
    <n v="24"/>
    <x v="26"/>
    <n v="0"/>
  </r>
  <r>
    <n v="24"/>
    <x v="26"/>
    <n v="1"/>
  </r>
  <r>
    <n v="24"/>
    <x v="26"/>
    <n v="1"/>
  </r>
  <r>
    <n v="24"/>
    <x v="26"/>
    <n v="1"/>
  </r>
  <r>
    <n v="24"/>
    <x v="26"/>
    <n v="0"/>
  </r>
  <r>
    <n v="24"/>
    <x v="26"/>
    <n v="0"/>
  </r>
  <r>
    <n v="24"/>
    <x v="26"/>
    <n v="1"/>
  </r>
  <r>
    <n v="24"/>
    <x v="26"/>
    <n v="1"/>
  </r>
  <r>
    <n v="24"/>
    <x v="26"/>
    <n v="1"/>
  </r>
  <r>
    <n v="24"/>
    <x v="26"/>
    <n v="1"/>
  </r>
  <r>
    <n v="24"/>
    <x v="26"/>
    <n v="1"/>
  </r>
  <r>
    <n v="24"/>
    <x v="26"/>
    <n v="0"/>
  </r>
  <r>
    <n v="24"/>
    <x v="26"/>
    <n v="1"/>
  </r>
  <r>
    <n v="24"/>
    <x v="26"/>
    <n v="1"/>
  </r>
  <r>
    <n v="24"/>
    <x v="26"/>
    <n v="0"/>
  </r>
  <r>
    <n v="24"/>
    <x v="26"/>
    <n v="1"/>
  </r>
  <r>
    <n v="24"/>
    <x v="2"/>
    <s v=""/>
  </r>
  <r>
    <n v="24"/>
    <x v="26"/>
    <n v="0"/>
  </r>
  <r>
    <n v="24"/>
    <x v="26"/>
    <n v="0"/>
  </r>
  <r>
    <n v="24"/>
    <x v="26"/>
    <n v="1"/>
  </r>
  <r>
    <n v="24"/>
    <x v="26"/>
    <n v="1"/>
  </r>
  <r>
    <n v="24"/>
    <x v="26"/>
    <n v="1"/>
  </r>
  <r>
    <n v="24"/>
    <x v="26"/>
    <n v="1"/>
  </r>
  <r>
    <n v="24"/>
    <x v="26"/>
    <n v="1"/>
  </r>
  <r>
    <n v="24"/>
    <x v="26"/>
    <n v="1"/>
  </r>
  <r>
    <n v="24"/>
    <x v="26"/>
    <n v="1"/>
  </r>
  <r>
    <n v="24"/>
    <x v="26"/>
    <n v="1"/>
  </r>
  <r>
    <n v="24"/>
    <x v="2"/>
    <s v=""/>
  </r>
  <r>
    <n v="24"/>
    <x v="26"/>
    <n v="1"/>
  </r>
  <r>
    <n v="24"/>
    <x v="26"/>
    <n v="1"/>
  </r>
  <r>
    <n v="24"/>
    <x v="26"/>
    <n v="0"/>
  </r>
  <r>
    <n v="24"/>
    <x v="26"/>
    <n v="1"/>
  </r>
  <r>
    <n v="24"/>
    <x v="26"/>
    <n v="0"/>
  </r>
  <r>
    <n v="25"/>
    <x v="2"/>
    <s v=""/>
  </r>
  <r>
    <n v="25"/>
    <x v="27"/>
    <n v="1"/>
  </r>
  <r>
    <n v="25"/>
    <x v="27"/>
    <n v="1"/>
  </r>
  <r>
    <n v="25"/>
    <x v="27"/>
    <n v="1"/>
  </r>
  <r>
    <n v="25"/>
    <x v="27"/>
    <n v="1"/>
  </r>
  <r>
    <n v="25"/>
    <x v="27"/>
    <n v="1"/>
  </r>
  <r>
    <n v="25"/>
    <x v="2"/>
    <s v=""/>
  </r>
  <r>
    <n v="25"/>
    <x v="27"/>
    <n v="1"/>
  </r>
  <r>
    <n v="25"/>
    <x v="27"/>
    <n v="1"/>
  </r>
  <r>
    <n v="25"/>
    <x v="27"/>
    <n v="1"/>
  </r>
  <r>
    <n v="25"/>
    <x v="27"/>
    <n v="1"/>
  </r>
  <r>
    <n v="25"/>
    <x v="27"/>
    <n v="1"/>
  </r>
  <r>
    <n v="25"/>
    <x v="27"/>
    <n v="0"/>
  </r>
  <r>
    <n v="25"/>
    <x v="27"/>
    <n v="0"/>
  </r>
  <r>
    <n v="25"/>
    <x v="27"/>
    <n v="0"/>
  </r>
  <r>
    <n v="25"/>
    <x v="27"/>
    <n v="0"/>
  </r>
  <r>
    <n v="25"/>
    <x v="27"/>
    <n v="1"/>
  </r>
  <r>
    <n v="25"/>
    <x v="27"/>
    <n v="0"/>
  </r>
  <r>
    <n v="25"/>
    <x v="27"/>
    <n v="0"/>
  </r>
  <r>
    <n v="25"/>
    <x v="27"/>
    <n v="0"/>
  </r>
  <r>
    <n v="25"/>
    <x v="27"/>
    <n v="1"/>
  </r>
  <r>
    <n v="25"/>
    <x v="27"/>
    <n v="1"/>
  </r>
  <r>
    <n v="25"/>
    <x v="27"/>
    <n v="1"/>
  </r>
  <r>
    <n v="25"/>
    <x v="27"/>
    <n v="1"/>
  </r>
  <r>
    <n v="25"/>
    <x v="27"/>
    <n v="1"/>
  </r>
  <r>
    <n v="25"/>
    <x v="27"/>
    <n v="1"/>
  </r>
  <r>
    <n v="25"/>
    <x v="2"/>
    <s v=""/>
  </r>
  <r>
    <n v="25"/>
    <x v="2"/>
    <s v=""/>
  </r>
  <r>
    <n v="25"/>
    <x v="2"/>
    <s v=""/>
  </r>
  <r>
    <n v="26"/>
    <x v="2"/>
    <s v=""/>
  </r>
  <r>
    <n v="25"/>
    <x v="27"/>
    <n v="1"/>
  </r>
  <r>
    <n v="25"/>
    <x v="27"/>
    <n v="1"/>
  </r>
  <r>
    <n v="26"/>
    <x v="28"/>
    <n v="1"/>
  </r>
  <r>
    <n v="26"/>
    <x v="28"/>
    <n v="0"/>
  </r>
  <r>
    <n v="26"/>
    <x v="28"/>
    <n v="1"/>
  </r>
  <r>
    <n v="26"/>
    <x v="28"/>
    <n v="1"/>
  </r>
  <r>
    <n v="26"/>
    <x v="28"/>
    <n v="0"/>
  </r>
  <r>
    <n v="26"/>
    <x v="28"/>
    <n v="0"/>
  </r>
  <r>
    <n v="26"/>
    <x v="28"/>
    <n v="0"/>
  </r>
  <r>
    <n v="26"/>
    <x v="28"/>
    <n v="0"/>
  </r>
  <r>
    <n v="26"/>
    <x v="28"/>
    <n v="1"/>
  </r>
  <r>
    <n v="26"/>
    <x v="28"/>
    <n v="1"/>
  </r>
  <r>
    <n v="26"/>
    <x v="2"/>
    <s v=""/>
  </r>
  <r>
    <n v="26"/>
    <x v="2"/>
    <s v=""/>
  </r>
  <r>
    <n v="26"/>
    <x v="28"/>
    <n v="1"/>
  </r>
  <r>
    <n v="26"/>
    <x v="28"/>
    <n v="1"/>
  </r>
  <r>
    <n v="26"/>
    <x v="28"/>
    <n v="1"/>
  </r>
  <r>
    <n v="26"/>
    <x v="28"/>
    <n v="0"/>
  </r>
  <r>
    <n v="26"/>
    <x v="28"/>
    <n v="0"/>
  </r>
  <r>
    <n v="26"/>
    <x v="28"/>
    <n v="0"/>
  </r>
  <r>
    <n v="26"/>
    <x v="2"/>
    <s v=""/>
  </r>
  <r>
    <n v="26"/>
    <x v="2"/>
    <s v=""/>
  </r>
  <r>
    <n v="26"/>
    <x v="28"/>
    <n v="0"/>
  </r>
  <r>
    <n v="26"/>
    <x v="28"/>
    <n v="0"/>
  </r>
  <r>
    <n v="26"/>
    <x v="28"/>
    <n v="0"/>
  </r>
  <r>
    <n v="26"/>
    <x v="2"/>
    <s v=""/>
  </r>
  <r>
    <n v="26"/>
    <x v="2"/>
    <s v=""/>
  </r>
  <r>
    <n v="26"/>
    <x v="28"/>
    <n v="1"/>
  </r>
  <r>
    <n v="26"/>
    <x v="28"/>
    <n v="1"/>
  </r>
  <r>
    <n v="26"/>
    <x v="28"/>
    <n v="1"/>
  </r>
  <r>
    <n v="26"/>
    <x v="28"/>
    <n v="1"/>
  </r>
  <r>
    <n v="26"/>
    <x v="28"/>
    <n v="1"/>
  </r>
  <r>
    <n v="26"/>
    <x v="28"/>
    <n v="1"/>
  </r>
  <r>
    <n v="26"/>
    <x v="28"/>
    <n v="1"/>
  </r>
  <r>
    <n v="26"/>
    <x v="28"/>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A83573-50BB-4E7D-A916-8AB97380A17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9:H36" firstHeaderRow="0" firstDataRow="1" firstDataCol="1"/>
  <pivotFields count="3">
    <pivotField showAll="0" insertBlankRow="1"/>
    <pivotField axis="axisRow" showAll="0" insertBlankRow="1">
      <items count="30">
        <item x="1"/>
        <item h="1" x="2"/>
        <item x="3"/>
        <item x="4"/>
        <item x="5"/>
        <item x="6"/>
        <item x="7"/>
        <item x="8"/>
        <item x="9"/>
        <item x="10"/>
        <item x="11"/>
        <item x="12"/>
        <item x="13"/>
        <item x="14"/>
        <item h="1" x="0"/>
        <item x="15"/>
        <item x="16"/>
        <item x="17"/>
        <item x="18"/>
        <item x="20"/>
        <item x="21"/>
        <item x="22"/>
        <item x="23"/>
        <item x="24"/>
        <item h="1" x="19"/>
        <item x="25"/>
        <item x="26"/>
        <item x="27"/>
        <item x="28"/>
        <item t="default"/>
      </items>
    </pivotField>
    <pivotField dataField="1" showAll="0" insertBlankRow="1"/>
  </pivotFields>
  <rowFields count="1">
    <field x="1"/>
  </rowFields>
  <rowItems count="27">
    <i>
      <x/>
    </i>
    <i>
      <x v="2"/>
    </i>
    <i>
      <x v="3"/>
    </i>
    <i>
      <x v="4"/>
    </i>
    <i>
      <x v="5"/>
    </i>
    <i>
      <x v="6"/>
    </i>
    <i>
      <x v="7"/>
    </i>
    <i>
      <x v="8"/>
    </i>
    <i>
      <x v="9"/>
    </i>
    <i>
      <x v="10"/>
    </i>
    <i>
      <x v="11"/>
    </i>
    <i>
      <x v="12"/>
    </i>
    <i>
      <x v="13"/>
    </i>
    <i>
      <x v="15"/>
    </i>
    <i>
      <x v="16"/>
    </i>
    <i>
      <x v="17"/>
    </i>
    <i>
      <x v="18"/>
    </i>
    <i>
      <x v="19"/>
    </i>
    <i>
      <x v="20"/>
    </i>
    <i>
      <x v="21"/>
    </i>
    <i>
      <x v="22"/>
    </i>
    <i>
      <x v="23"/>
    </i>
    <i>
      <x v="25"/>
    </i>
    <i>
      <x v="26"/>
    </i>
    <i>
      <x v="27"/>
    </i>
    <i>
      <x v="28"/>
    </i>
    <i t="grand">
      <x/>
    </i>
  </rowItems>
  <colFields count="1">
    <field x="-2"/>
  </colFields>
  <colItems count="2">
    <i>
      <x/>
    </i>
    <i i="1">
      <x v="1"/>
    </i>
  </colItems>
  <dataFields count="2">
    <dataField name="Count of Accuracy" fld="2" subtotal="countNums" baseField="1" baseItem="0"/>
    <dataField name="Sum of Accuracy2"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273A07-7541-4C9A-8E70-8F5C31372C2F}" name="Table1" displayName="Table1" ref="A1:L464" totalsRowShown="0">
  <autoFilter ref="A1:L464" xr:uid="{21722056-9875-424F-948C-C4A8DFD63F9C}"/>
  <tableColumns count="12">
    <tableColumn id="1" xr3:uid="{6907E3CA-A917-44BF-B80B-62B376502871}" name="Week"/>
    <tableColumn id="2" xr3:uid="{F222DF3C-DA9E-465F-ABBF-C903D9863FEC}" name="SeaVision - Moran"/>
    <tableColumn id="3" xr3:uid="{30AAEFBB-59DB-4C64-955F-B601022AC4B4}" name="Twitter - Moran "/>
    <tableColumn id="4" xr3:uid="{174D2CE0-71F4-4E72-9D35-CBC1F892D536}" name="Twitter - Moran + "/>
    <tableColumn id="5" xr3:uid="{B8D90AA3-62F5-4BB2-90D9-9A58FF375972}" name="Bridge - Moran"/>
    <tableColumn id="6" xr3:uid="{C03E9EEC-4387-4FA2-A193-CA3BF7AFDAD7}" name="Bridge - Moran + "/>
    <tableColumn id="7" xr3:uid="{4262A999-374B-41CF-A018-F3A42F93E985}" name="Lift Type"/>
    <tableColumn id="8" xr3:uid="{15C3635E-63BE-4888-AE51-705B347EFF5B}" name="Relation"/>
    <tableColumn id="9" xr3:uid="{BACCDE64-C927-4B7E-8FD5-98CD1FF148A4}" name="Lifts With Notifications"/>
    <tableColumn id="10" xr3:uid="{04529C4D-DC52-4038-9724-FCA6DCC178F8}" name="Notifications without Lifts"/>
    <tableColumn id="11" xr3:uid="{1A81EE2D-6034-4026-A723-1FE67E81647B}" name="Lifts without Notifications"/>
    <tableColumn id="12" xr3:uid="{B5001861-82B9-4874-8839-DA72E9ED7411}" name="Test Lift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CE100B-CA55-4F3A-B428-9220D7F5BD64}" name="Table3" displayName="Table3" ref="A1:G40" totalsRowShown="0">
  <autoFilter ref="A1:G40" xr:uid="{6E4B28CF-4A89-42CC-BAA6-BF8961E52721}"/>
  <tableColumns count="7">
    <tableColumn id="1" xr3:uid="{333ABDFD-3DB3-4822-917F-E08BC487B080}" name="Week"/>
    <tableColumn id="2" xr3:uid="{174B4823-DD31-45D6-8C77-8DE2DB1284F7}" name="SeaVision - Moran"/>
    <tableColumn id="3" xr3:uid="{82331191-1FB4-48C5-974D-4997484C50A8}" name="Twitter - Moran "/>
    <tableColumn id="4" xr3:uid="{A371E20D-6EEC-438B-BA6A-578DF12ECDEE}" name="Twitter - Moran + " dataDxfId="8"/>
    <tableColumn id="5" xr3:uid="{83463716-E4CF-43A6-8EBA-23C39911C295}" name="Bridge - Moran"/>
    <tableColumn id="6" xr3:uid="{27387419-684B-48E5-A479-4F611E6CD8BA}" name="Bridge - Moran + "/>
    <tableColumn id="7" xr3:uid="{AB0A1469-074F-4B2A-84FC-F626FF5FAE86}" name="Accura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5780DF-9BDC-4F23-8884-ED742F373E77}" name="Table4" displayName="Table4" ref="A1:G40" totalsRowShown="0">
  <autoFilter ref="A1:G40" xr:uid="{790ECF55-A8C2-4FF2-B77B-7E4F4AEE280A}"/>
  <tableColumns count="7">
    <tableColumn id="1" xr3:uid="{36A74378-26E8-447B-B9B6-AD4A59F1C0A5}" name="Week"/>
    <tableColumn id="2" xr3:uid="{C3C278D3-67EE-4FF4-A0DA-1BAA07270205}" name="SeaVision - Moran"/>
    <tableColumn id="3" xr3:uid="{9BF1FD5F-9D95-49D1-BC63-663EE79F1F50}" name="Twitter - Moran "/>
    <tableColumn id="4" xr3:uid="{69DBE8C3-0FD8-404B-AC8A-814435C7F4CD}" name="Twitter - Moran + " dataDxfId="7"/>
    <tableColumn id="5" xr3:uid="{F877EF52-D59A-420E-80AD-3D54A8A234A9}" name="Bridge - Moran"/>
    <tableColumn id="6" xr3:uid="{64A366D3-3EDB-4BAD-BE62-23901CC28E34}" name="Bridge - Moran + "/>
    <tableColumn id="7" xr3:uid="{8573ADF5-174B-4511-B54E-FE96A125EB8B}" name="Accurac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2BD8529-8AE4-4CAD-8393-D085179ED43D}" name="Table5" displayName="Table5" ref="A1:G40" totalsRowShown="0">
  <autoFilter ref="A1:G40" xr:uid="{AE98B7E7-284F-40F1-BF34-50ECEA356407}"/>
  <tableColumns count="7">
    <tableColumn id="1" xr3:uid="{67B48BB9-9472-4FBF-9D95-E2A911FFE980}" name="Week"/>
    <tableColumn id="2" xr3:uid="{AE5A0570-5C99-4F14-9364-771FEED8E5CC}" name="SeaVision - Moran"/>
    <tableColumn id="3" xr3:uid="{B972100C-FAAC-45C4-82EB-999C06564616}" name="Twitter - Moran "/>
    <tableColumn id="4" xr3:uid="{536B72EE-BDA0-46CE-84D4-E2F56D3F89E4}" name="Twitter - Moran + " dataDxfId="6"/>
    <tableColumn id="5" xr3:uid="{6890EFD8-2763-4D19-A0F2-34D049D96383}" name="Bridge - Moran"/>
    <tableColumn id="6" xr3:uid="{CB756CC6-4182-4721-A811-EAD220721CB8}" name="Bridge - Moran + "/>
    <tableColumn id="7" xr3:uid="{386D5BB0-3EBA-4022-8D91-535699AA6FA8}" name="Accura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17BC50-5D99-4FA5-8004-9CD33B5772ED}" name="Table2" displayName="Table2" ref="A1:Q35" totalsRowShown="0" tableBorderDxfId="4">
  <autoFilter ref="A1:Q35" xr:uid="{2609FDE9-E96A-4C3F-9492-F34A5E6DA059}"/>
  <tableColumns count="17">
    <tableColumn id="1" xr3:uid="{2ADCA849-CE05-4F0A-8705-FBB189A80B07}" name="DAY"/>
    <tableColumn id="2" xr3:uid="{F43E75DA-5FF7-4C75-AC2A-1E0DCEAAFBDE}" name="DATE"/>
    <tableColumn id="3" xr3:uid="{51712214-701F-452F-AFD8-EA06DC860BFB}" name="Column1" dataDxfId="3"/>
    <tableColumn id="4" xr3:uid="{446AEC26-5DDF-4185-84D1-28C255232528}" name="HIGH"/>
    <tableColumn id="5" xr3:uid="{51934FA7-2AE4-428B-908B-1D08EA2B3C20}" name="Height"/>
    <tableColumn id="6" xr3:uid="{7C50333D-E076-4081-948A-92B6614C4376}" name="Column3"/>
    <tableColumn id="7" xr3:uid="{A632ECE8-C7A2-40C5-A9C9-9A5A65854671}" name="Height2"/>
    <tableColumn id="8" xr3:uid="{CFC70312-15E0-4738-87A2-1BCE063CF0C9}" name="Column5" dataDxfId="2"/>
    <tableColumn id="9" xr3:uid="{B9F0C503-FA86-460B-8D7E-2E07AF953E32}" name="LOW"/>
    <tableColumn id="10" xr3:uid="{A14BC743-FEF0-47D3-9BC4-8AC2AB3D2015}" name="Column6"/>
    <tableColumn id="11" xr3:uid="{C616F030-BBD7-4620-9E17-D2F195616616}" name="Column7"/>
    <tableColumn id="12" xr3:uid="{360BAE0B-D55A-4059-B5B4-351AFEB91653}" name="Column8"/>
    <tableColumn id="13" xr3:uid="{5B3EC00B-30FF-46AB-92FC-CA94660D4426}" name="Column9" dataDxfId="1"/>
    <tableColumn id="14" xr3:uid="{595E2B64-890B-4545-9DB9-720DDBE191CE}" name="Column10"/>
    <tableColumn id="15" xr3:uid="{773E0C57-2CB0-407E-A7E9-CF3A43D9CEEC}" name="Column11"/>
    <tableColumn id="16" xr3:uid="{836F3781-27C0-404F-88C8-CEC86C754C9C}" name="Column12"/>
    <tableColumn id="17" xr3:uid="{5598852C-351C-4797-BC85-00553B3CD925}" name="Column13"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AECOM">
      <a:dk1>
        <a:sysClr val="windowText" lastClr="000000"/>
      </a:dk1>
      <a:lt1>
        <a:sysClr val="window" lastClr="FFFFFF"/>
      </a:lt1>
      <a:dk2>
        <a:srgbClr val="1F497D"/>
      </a:dk2>
      <a:lt2>
        <a:srgbClr val="EEECE1"/>
      </a:lt2>
      <a:accent1>
        <a:srgbClr val="00B5E2"/>
      </a:accent1>
      <a:accent2>
        <a:srgbClr val="84BD00"/>
      </a:accent2>
      <a:accent3>
        <a:srgbClr val="F68B1F"/>
      </a:accent3>
      <a:accent4>
        <a:srgbClr val="9E007E"/>
      </a:accent4>
      <a:accent5>
        <a:srgbClr val="FFE512"/>
      </a:accent5>
      <a:accent6>
        <a:srgbClr val="8C827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AECOM">
    <a:dk1>
      <a:sysClr val="windowText" lastClr="000000"/>
    </a:dk1>
    <a:lt1>
      <a:sysClr val="window" lastClr="FFFFFF"/>
    </a:lt1>
    <a:dk2>
      <a:srgbClr val="1F497D"/>
    </a:dk2>
    <a:lt2>
      <a:srgbClr val="EEECE1"/>
    </a:lt2>
    <a:accent1>
      <a:srgbClr val="00B5E2"/>
    </a:accent1>
    <a:accent2>
      <a:srgbClr val="84BD00"/>
    </a:accent2>
    <a:accent3>
      <a:srgbClr val="F68B1F"/>
    </a:accent3>
    <a:accent4>
      <a:srgbClr val="9E007E"/>
    </a:accent4>
    <a:accent5>
      <a:srgbClr val="FFE512"/>
    </a:accent5>
    <a:accent6>
      <a:srgbClr val="8C827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E6F9E-0E45-4ABE-8BE7-F31971D39484}">
  <sheetPr codeName="Sheet1"/>
  <dimension ref="A1:L464"/>
  <sheetViews>
    <sheetView workbookViewId="0"/>
  </sheetViews>
  <sheetFormatPr defaultRowHeight="14.5" x14ac:dyDescent="0.35"/>
  <cols>
    <col min="2" max="2" width="19.36328125" customWidth="1"/>
    <col min="3" max="3" width="17.453125" customWidth="1"/>
    <col min="4" max="4" width="18.90625" customWidth="1"/>
    <col min="5" max="5" width="16.36328125" customWidth="1"/>
    <col min="6" max="6" width="18.08984375" customWidth="1"/>
    <col min="7" max="7" width="10.6328125" customWidth="1"/>
    <col min="8" max="8" width="10.54296875" customWidth="1"/>
    <col min="9" max="9" width="23.54296875" customWidth="1"/>
    <col min="10" max="11" width="26.08984375" customWidth="1"/>
    <col min="12" max="12" width="11" customWidth="1"/>
  </cols>
  <sheetData>
    <row r="1" spans="1:12" x14ac:dyDescent="0.35">
      <c r="A1" t="s">
        <v>372</v>
      </c>
      <c r="B1" t="s">
        <v>86</v>
      </c>
      <c r="C1" t="s">
        <v>87</v>
      </c>
      <c r="D1" t="s">
        <v>88</v>
      </c>
      <c r="E1" t="s">
        <v>316</v>
      </c>
      <c r="F1" t="s">
        <v>315</v>
      </c>
      <c r="G1" t="s">
        <v>74</v>
      </c>
      <c r="H1" t="s">
        <v>362</v>
      </c>
      <c r="I1" t="s">
        <v>305</v>
      </c>
      <c r="J1" t="s">
        <v>306</v>
      </c>
      <c r="K1" t="s">
        <v>307</v>
      </c>
      <c r="L1" t="s">
        <v>311</v>
      </c>
    </row>
    <row r="2" spans="1:12" x14ac:dyDescent="0.35">
      <c r="A2">
        <v>1</v>
      </c>
      <c r="B2">
        <v>-4.8611111124046147E-3</v>
      </c>
      <c r="C2">
        <v>-1.2500000004365575E-2</v>
      </c>
      <c r="D2">
        <v>-2.0833333376989085E-3</v>
      </c>
      <c r="E2">
        <v>-1.0125000000043656</v>
      </c>
      <c r="F2">
        <v>-1.0055555555599212</v>
      </c>
      <c r="G2" t="s">
        <v>75</v>
      </c>
      <c r="I2">
        <v>1</v>
      </c>
    </row>
    <row r="3" spans="1:12" x14ac:dyDescent="0.35">
      <c r="A3">
        <v>1</v>
      </c>
      <c r="B3">
        <v>-1.6666666670062114E-2</v>
      </c>
      <c r="C3">
        <v>-1.9444444442342501E-2</v>
      </c>
      <c r="D3">
        <v>-9.027777775675835E-3</v>
      </c>
      <c r="E3">
        <v>-1.0194444444423425</v>
      </c>
      <c r="F3">
        <v>-1.0124999999978981</v>
      </c>
      <c r="G3" t="s">
        <v>76</v>
      </c>
      <c r="I3">
        <v>1</v>
      </c>
    </row>
    <row r="4" spans="1:12" x14ac:dyDescent="0.35">
      <c r="A4">
        <v>1</v>
      </c>
      <c r="B4">
        <v>-2.2222222221898846E-2</v>
      </c>
      <c r="C4">
        <v>-2.7777777781011537E-2</v>
      </c>
      <c r="D4">
        <v>-1.7361111114344872E-2</v>
      </c>
      <c r="E4">
        <v>-2.6388888894871343E-2</v>
      </c>
      <c r="F4">
        <v>-1.9444444450426899E-2</v>
      </c>
      <c r="G4" t="s">
        <v>76</v>
      </c>
      <c r="H4" t="s">
        <v>373</v>
      </c>
      <c r="I4">
        <v>1</v>
      </c>
    </row>
    <row r="5" spans="1:12" x14ac:dyDescent="0.35">
      <c r="A5">
        <v>1</v>
      </c>
      <c r="B5">
        <v>-2.1527777775190771E-2</v>
      </c>
      <c r="C5">
        <v>-2.569444444088731E-2</v>
      </c>
      <c r="D5">
        <v>-1.5277777774220644E-2</v>
      </c>
      <c r="E5">
        <v>-2.4305555554747116E-2</v>
      </c>
      <c r="F5">
        <v>-1.7361111110302672E-2</v>
      </c>
      <c r="G5" t="s">
        <v>75</v>
      </c>
      <c r="H5" t="s">
        <v>373</v>
      </c>
      <c r="I5">
        <v>1</v>
      </c>
    </row>
    <row r="6" spans="1:12" x14ac:dyDescent="0.35">
      <c r="A6">
        <v>1</v>
      </c>
      <c r="B6">
        <v>-3.125E-2</v>
      </c>
      <c r="C6">
        <v>-3.4722222218988463E-2</v>
      </c>
      <c r="D6">
        <v>-2.4305555552321799E-2</v>
      </c>
      <c r="E6">
        <v>-3.4722222218988463E-2</v>
      </c>
      <c r="F6">
        <v>-2.7777777774544019E-2</v>
      </c>
      <c r="G6" t="s">
        <v>75</v>
      </c>
      <c r="H6" t="s">
        <v>373</v>
      </c>
      <c r="I6">
        <v>1</v>
      </c>
    </row>
    <row r="7" spans="1:12" x14ac:dyDescent="0.35">
      <c r="A7">
        <v>1</v>
      </c>
      <c r="B7">
        <v>-2.2222222221898846E-2</v>
      </c>
      <c r="C7">
        <v>-2.9861111113859806E-2</v>
      </c>
      <c r="D7">
        <v>-1.9444444447193142E-2</v>
      </c>
      <c r="E7">
        <v>-2.7777777781011537E-2</v>
      </c>
      <c r="F7">
        <v>-2.0833333336567093E-2</v>
      </c>
      <c r="G7" t="s">
        <v>76</v>
      </c>
      <c r="H7" t="s">
        <v>373</v>
      </c>
      <c r="I7">
        <v>1</v>
      </c>
    </row>
    <row r="8" spans="1:12" x14ac:dyDescent="0.35">
      <c r="A8">
        <v>1</v>
      </c>
      <c r="B8">
        <v>-1.1805555550381541E-2</v>
      </c>
      <c r="C8">
        <v>-1.8055555556202307E-2</v>
      </c>
      <c r="D8">
        <v>-7.6388888895356413E-3</v>
      </c>
      <c r="E8">
        <v>-1.5972222223354038E-2</v>
      </c>
      <c r="F8">
        <v>-9.0277777789095938E-3</v>
      </c>
      <c r="G8" t="s">
        <v>75</v>
      </c>
      <c r="H8" t="s">
        <v>373</v>
      </c>
      <c r="I8">
        <v>1</v>
      </c>
    </row>
    <row r="9" spans="1:12" x14ac:dyDescent="0.35">
      <c r="A9">
        <v>1</v>
      </c>
      <c r="B9">
        <v>-2.7777777781011537E-2</v>
      </c>
      <c r="C9">
        <v>-2.9166666667151731E-2</v>
      </c>
      <c r="D9">
        <v>-1.8750000000485066E-2</v>
      </c>
      <c r="E9">
        <v>-2.7777777781011537E-2</v>
      </c>
      <c r="F9">
        <v>-2.0833333336567093E-2</v>
      </c>
      <c r="G9" t="s">
        <v>76</v>
      </c>
      <c r="H9" t="s">
        <v>373</v>
      </c>
      <c r="I9">
        <v>1</v>
      </c>
    </row>
    <row r="10" spans="1:12" x14ac:dyDescent="0.35">
      <c r="A10">
        <v>1</v>
      </c>
      <c r="B10" s="86">
        <v>3.472222222222222E-3</v>
      </c>
      <c r="C10">
        <v>-6.9444443943211809E-4</v>
      </c>
      <c r="D10" s="86">
        <v>9.7222222222222224E-3</v>
      </c>
      <c r="E10" s="86">
        <v>0</v>
      </c>
      <c r="F10" s="86">
        <v>6.9444444444444441E-3</v>
      </c>
      <c r="G10" t="s">
        <v>76</v>
      </c>
      <c r="H10" t="s">
        <v>373</v>
      </c>
      <c r="I10">
        <v>1</v>
      </c>
    </row>
    <row r="11" spans="1:12" x14ac:dyDescent="0.35">
      <c r="A11">
        <v>1</v>
      </c>
      <c r="B11" s="86">
        <v>5.5555555555555558E-3</v>
      </c>
      <c r="C11">
        <v>-4.8611111124046147E-3</v>
      </c>
      <c r="D11" s="86">
        <v>5.5555555555555558E-3</v>
      </c>
      <c r="E11">
        <v>-2.7777777795563452E-3</v>
      </c>
      <c r="F11" s="86">
        <v>4.1666666666666666E-3</v>
      </c>
      <c r="G11" t="s">
        <v>75</v>
      </c>
      <c r="H11" t="s">
        <v>373</v>
      </c>
      <c r="I11">
        <v>1</v>
      </c>
    </row>
    <row r="12" spans="1:12" x14ac:dyDescent="0.35">
      <c r="A12">
        <v>1</v>
      </c>
      <c r="B12">
        <v>-8.333333331393078E-3</v>
      </c>
      <c r="C12">
        <v>-1.6666666662786156E-2</v>
      </c>
      <c r="D12">
        <v>-6.2499999961194899E-3</v>
      </c>
      <c r="E12">
        <v>-1.3888888883229811E-2</v>
      </c>
      <c r="F12">
        <v>-6.9444444387853658E-3</v>
      </c>
      <c r="G12" t="s">
        <v>77</v>
      </c>
      <c r="H12" t="s">
        <v>373</v>
      </c>
      <c r="I12">
        <v>1</v>
      </c>
    </row>
    <row r="13" spans="1:12" x14ac:dyDescent="0.35">
      <c r="A13">
        <v>1</v>
      </c>
      <c r="B13">
        <v>-1.3888888890505768E-2</v>
      </c>
      <c r="C13">
        <v>-1.7361111109494232E-2</v>
      </c>
      <c r="D13">
        <v>-6.9444444428275656E-3</v>
      </c>
      <c r="E13">
        <v>-1.8055555556202307E-2</v>
      </c>
      <c r="F13">
        <v>-1.1111111111757863E-2</v>
      </c>
      <c r="G13" t="s">
        <v>76</v>
      </c>
      <c r="H13" t="s">
        <v>373</v>
      </c>
      <c r="I13">
        <v>1</v>
      </c>
    </row>
    <row r="14" spans="1:12" x14ac:dyDescent="0.35">
      <c r="A14">
        <v>1</v>
      </c>
      <c r="B14">
        <v>-9.0277777781011537E-3</v>
      </c>
      <c r="C14">
        <v>-1.2499999997089617E-2</v>
      </c>
      <c r="D14">
        <v>-2.0833333304229509E-3</v>
      </c>
      <c r="E14">
        <v>-1.0416666664241347E-2</v>
      </c>
      <c r="F14">
        <v>-3.4722222197969025E-3</v>
      </c>
      <c r="G14" t="s">
        <v>76</v>
      </c>
      <c r="H14" t="s">
        <v>373</v>
      </c>
      <c r="I14">
        <v>1</v>
      </c>
    </row>
    <row r="15" spans="1:12" x14ac:dyDescent="0.35">
      <c r="A15">
        <v>1</v>
      </c>
      <c r="B15" s="86">
        <v>2.0833333333333333E-3</v>
      </c>
      <c r="C15">
        <v>-6.2499999985448085E-3</v>
      </c>
      <c r="D15" s="86">
        <v>4.1666666666666666E-3</v>
      </c>
      <c r="E15">
        <v>-3.4722222189884633E-3</v>
      </c>
      <c r="F15" s="86">
        <v>3.472222222222222E-3</v>
      </c>
      <c r="G15" t="s">
        <v>75</v>
      </c>
      <c r="H15" t="s">
        <v>373</v>
      </c>
      <c r="I15">
        <v>1</v>
      </c>
    </row>
    <row r="16" spans="1:12" x14ac:dyDescent="0.35">
      <c r="A16">
        <v>1</v>
      </c>
      <c r="B16" s="86">
        <v>1.8749999999999999E-2</v>
      </c>
      <c r="C16" s="86">
        <v>1.5277777777777777E-2</v>
      </c>
      <c r="D16" s="86">
        <v>2.5694444444444447E-2</v>
      </c>
      <c r="E16" s="86">
        <v>1.6666666666666666E-2</v>
      </c>
      <c r="F16" s="86">
        <v>2.361111111111111E-2</v>
      </c>
      <c r="G16" t="s">
        <v>76</v>
      </c>
      <c r="H16" t="s">
        <v>373</v>
      </c>
      <c r="I16">
        <v>1</v>
      </c>
    </row>
    <row r="17" spans="1:11" x14ac:dyDescent="0.35">
      <c r="A17">
        <v>1</v>
      </c>
      <c r="B17">
        <v>-4.8611111124046147E-3</v>
      </c>
      <c r="C17">
        <v>-6.9444444452528842E-3</v>
      </c>
      <c r="D17" s="86">
        <v>3.472222222222222E-3</v>
      </c>
      <c r="E17">
        <v>-5.5555555591126904E-3</v>
      </c>
      <c r="F17" s="86">
        <v>1.3888888888888889E-3</v>
      </c>
      <c r="G17" t="s">
        <v>76</v>
      </c>
      <c r="H17" t="s">
        <v>373</v>
      </c>
      <c r="I17">
        <v>1</v>
      </c>
    </row>
    <row r="18" spans="1:11" x14ac:dyDescent="0.35">
      <c r="A18">
        <v>1</v>
      </c>
      <c r="B18" s="86">
        <v>9.0277777777777787E-3</v>
      </c>
      <c r="C18" s="86">
        <v>3.472222222222222E-3</v>
      </c>
      <c r="D18" s="86">
        <v>1.3888888888888888E-2</v>
      </c>
      <c r="E18" s="86">
        <v>4.1666666666666666E-3</v>
      </c>
      <c r="F18" s="86">
        <v>1.1111111111111112E-2</v>
      </c>
      <c r="G18" t="s">
        <v>75</v>
      </c>
      <c r="H18" t="s">
        <v>373</v>
      </c>
      <c r="I18">
        <v>1</v>
      </c>
    </row>
    <row r="19" spans="1:11" x14ac:dyDescent="0.35">
      <c r="A19">
        <v>1</v>
      </c>
      <c r="B19" s="86">
        <v>2.4305555555555556E-2</v>
      </c>
      <c r="C19" s="86">
        <v>1.5277777777777777E-2</v>
      </c>
      <c r="D19" s="86">
        <v>2.5694444444444447E-2</v>
      </c>
      <c r="E19" s="86">
        <v>1.7361111111111112E-2</v>
      </c>
      <c r="F19" s="86">
        <v>2.4305555555555556E-2</v>
      </c>
      <c r="G19" t="s">
        <v>75</v>
      </c>
      <c r="H19" t="s">
        <v>373</v>
      </c>
      <c r="I19">
        <v>1</v>
      </c>
    </row>
    <row r="20" spans="1:11" x14ac:dyDescent="0.35">
      <c r="A20">
        <v>1</v>
      </c>
      <c r="B20" s="86">
        <v>1.8749999999999999E-2</v>
      </c>
      <c r="C20" s="86">
        <v>1.8055555555555557E-2</v>
      </c>
      <c r="D20" s="86">
        <v>2.8472222222222222E-2</v>
      </c>
      <c r="E20" s="86">
        <v>1.6666666666666666E-2</v>
      </c>
      <c r="F20" s="86">
        <v>2.361111111111111E-2</v>
      </c>
      <c r="G20" t="s">
        <v>76</v>
      </c>
      <c r="H20" t="s">
        <v>373</v>
      </c>
      <c r="I20">
        <v>1</v>
      </c>
    </row>
    <row r="21" spans="1:11" x14ac:dyDescent="0.35">
      <c r="A21">
        <v>1</v>
      </c>
      <c r="B21" t="s">
        <v>374</v>
      </c>
      <c r="C21" t="s">
        <v>374</v>
      </c>
      <c r="D21" t="s">
        <v>374</v>
      </c>
      <c r="E21" t="s">
        <v>374</v>
      </c>
      <c r="F21" t="s">
        <v>374</v>
      </c>
      <c r="G21" t="s">
        <v>77</v>
      </c>
      <c r="H21" t="s">
        <v>375</v>
      </c>
      <c r="K21">
        <v>1</v>
      </c>
    </row>
    <row r="22" spans="1:11" x14ac:dyDescent="0.35">
      <c r="A22">
        <v>1</v>
      </c>
      <c r="B22" s="86">
        <v>1.3888888888888889E-3</v>
      </c>
      <c r="C22">
        <v>-3.4722222262644209E-3</v>
      </c>
      <c r="D22" s="86">
        <v>6.9444444444444441E-3</v>
      </c>
      <c r="E22">
        <v>-2.7777777795563452E-3</v>
      </c>
      <c r="F22" s="86">
        <v>4.1666666666666666E-3</v>
      </c>
      <c r="G22" t="s">
        <v>75</v>
      </c>
      <c r="H22" t="s">
        <v>373</v>
      </c>
      <c r="I22">
        <v>1</v>
      </c>
    </row>
    <row r="23" spans="1:11" x14ac:dyDescent="0.35">
      <c r="A23">
        <v>1</v>
      </c>
      <c r="B23" s="86">
        <v>2.013888888888889E-2</v>
      </c>
      <c r="C23" s="86">
        <v>1.5972222222222224E-2</v>
      </c>
      <c r="D23" s="86">
        <v>2.6388888888888889E-2</v>
      </c>
      <c r="E23" s="86">
        <v>1.7361111111111112E-2</v>
      </c>
      <c r="F23" s="86">
        <v>2.4305555555555556E-2</v>
      </c>
      <c r="G23" t="s">
        <v>76</v>
      </c>
      <c r="H23" t="s">
        <v>373</v>
      </c>
      <c r="I23">
        <v>1</v>
      </c>
    </row>
    <row r="24" spans="1:11" x14ac:dyDescent="0.35">
      <c r="A24">
        <v>1</v>
      </c>
      <c r="B24">
        <v>-7.6388888919609599E-3</v>
      </c>
      <c r="C24">
        <v>-1.1111111110949423E-2</v>
      </c>
      <c r="D24">
        <v>-6.9444444428275708E-4</v>
      </c>
      <c r="E24">
        <v>-1.0416666664241347E-2</v>
      </c>
      <c r="F24">
        <v>-3.4722222197969025E-3</v>
      </c>
      <c r="G24" t="s">
        <v>76</v>
      </c>
      <c r="H24" t="s">
        <v>373</v>
      </c>
      <c r="I24">
        <v>1</v>
      </c>
    </row>
    <row r="25" spans="1:11" x14ac:dyDescent="0.35">
      <c r="A25">
        <v>1</v>
      </c>
      <c r="B25" s="86">
        <v>2.7777777777777779E-3</v>
      </c>
      <c r="C25">
        <v>-4.166666665696539E-3</v>
      </c>
      <c r="D25" s="86">
        <v>6.2499999999999995E-3</v>
      </c>
      <c r="E25">
        <v>-4.8611111124046147E-3</v>
      </c>
      <c r="F25" s="86">
        <v>2.0833333333333333E-3</v>
      </c>
      <c r="G25" t="s">
        <v>75</v>
      </c>
      <c r="H25" t="s">
        <v>373</v>
      </c>
      <c r="I25">
        <v>1</v>
      </c>
    </row>
    <row r="26" spans="1:11" x14ac:dyDescent="0.35">
      <c r="A26">
        <v>1</v>
      </c>
      <c r="B26">
        <v>-6.9444444452528842E-3</v>
      </c>
      <c r="C26">
        <v>-1.3888888890505768E-2</v>
      </c>
      <c r="D26">
        <v>-3.4722222238391023E-3</v>
      </c>
      <c r="E26">
        <v>-1.3888888890505768E-2</v>
      </c>
      <c r="F26">
        <v>-6.9444444460613234E-3</v>
      </c>
      <c r="G26" t="s">
        <v>77</v>
      </c>
      <c r="H26" t="s">
        <v>373</v>
      </c>
      <c r="I26">
        <v>1</v>
      </c>
    </row>
    <row r="27" spans="1:11" x14ac:dyDescent="0.35">
      <c r="A27">
        <v>1</v>
      </c>
      <c r="B27">
        <v>-3.4722222262644209E-3</v>
      </c>
      <c r="C27">
        <v>-8.3333333386690356E-3</v>
      </c>
      <c r="D27" s="86">
        <v>2.0833333333333333E-3</v>
      </c>
      <c r="E27">
        <v>-6.9444444452528842E-3</v>
      </c>
      <c r="F27">
        <v>-8.0843925304163733E-13</v>
      </c>
      <c r="G27" t="s">
        <v>76</v>
      </c>
      <c r="H27" t="s">
        <v>376</v>
      </c>
      <c r="K27">
        <v>1</v>
      </c>
    </row>
    <row r="28" spans="1:11" x14ac:dyDescent="0.35">
      <c r="A28">
        <v>1</v>
      </c>
      <c r="B28">
        <v>-1.3888888890505768E-2</v>
      </c>
      <c r="C28">
        <v>-2.0833333335758653E-2</v>
      </c>
      <c r="D28">
        <v>-1.0416666669091986E-2</v>
      </c>
      <c r="E28">
        <v>-2.0833333335758653E-2</v>
      </c>
      <c r="F28">
        <v>-1.3888888891314208E-2</v>
      </c>
      <c r="G28" t="s">
        <v>75</v>
      </c>
      <c r="H28" t="s">
        <v>373</v>
      </c>
      <c r="I28">
        <v>1</v>
      </c>
    </row>
    <row r="29" spans="1:11" x14ac:dyDescent="0.35">
      <c r="A29">
        <v>1</v>
      </c>
      <c r="B29">
        <v>-1.3888888861401938E-3</v>
      </c>
      <c r="C29">
        <v>-7.6388888846850023E-3</v>
      </c>
      <c r="D29" s="86">
        <v>2.7777777777777779E-3</v>
      </c>
      <c r="E29">
        <v>-4.8611111051286571E-3</v>
      </c>
      <c r="F29" s="86">
        <v>2.0833333333333333E-3</v>
      </c>
      <c r="G29" t="s">
        <v>75</v>
      </c>
      <c r="H29" t="s">
        <v>373</v>
      </c>
      <c r="I29">
        <v>1</v>
      </c>
    </row>
    <row r="30" spans="1:11" x14ac:dyDescent="0.35">
      <c r="A30">
        <v>1</v>
      </c>
      <c r="B30">
        <v>-3.4722222189884633E-3</v>
      </c>
      <c r="C30">
        <v>-8.333333331393078E-3</v>
      </c>
      <c r="D30" s="86">
        <v>2.0833333333333333E-3</v>
      </c>
      <c r="E30">
        <v>-6.9444444452528842E-3</v>
      </c>
      <c r="F30">
        <v>-8.0843925304163733E-13</v>
      </c>
      <c r="G30" t="s">
        <v>75</v>
      </c>
      <c r="H30" t="s">
        <v>373</v>
      </c>
      <c r="I30">
        <v>1</v>
      </c>
    </row>
    <row r="31" spans="1:11" x14ac:dyDescent="0.35">
      <c r="A31">
        <v>2</v>
      </c>
      <c r="B31">
        <v>-2.0833333335758653E-2</v>
      </c>
      <c r="C31">
        <v>-2.4305555554747116E-2</v>
      </c>
      <c r="D31">
        <v>-1.388888888808045E-2</v>
      </c>
      <c r="E31">
        <v>-2.5000000001455192E-2</v>
      </c>
      <c r="F31">
        <v>-1.8055555557010747E-2</v>
      </c>
      <c r="G31" t="s">
        <v>76</v>
      </c>
      <c r="H31" t="s">
        <v>373</v>
      </c>
      <c r="I31">
        <v>1</v>
      </c>
    </row>
    <row r="32" spans="1:11" x14ac:dyDescent="0.35">
      <c r="A32">
        <v>2</v>
      </c>
      <c r="B32" s="86">
        <v>0</v>
      </c>
      <c r="C32">
        <v>-2.7777777722803876E-3</v>
      </c>
      <c r="D32" s="86">
        <v>7.6388888888888886E-3</v>
      </c>
      <c r="E32">
        <v>-4.166666665696539E-3</v>
      </c>
      <c r="F32" s="86">
        <v>2.7777777777777779E-3</v>
      </c>
      <c r="G32" t="s">
        <v>76</v>
      </c>
      <c r="H32" t="s">
        <v>373</v>
      </c>
      <c r="I32">
        <v>1</v>
      </c>
    </row>
    <row r="33" spans="1:11" x14ac:dyDescent="0.35">
      <c r="A33">
        <v>2</v>
      </c>
      <c r="B33">
        <v>-1.2499999997089617E-2</v>
      </c>
      <c r="C33">
        <v>-1.8750000002910383E-2</v>
      </c>
      <c r="D33">
        <v>-8.333333336243717E-3</v>
      </c>
      <c r="E33">
        <v>-1.4583333329937886E-2</v>
      </c>
      <c r="F33">
        <v>-7.6388888854934415E-3</v>
      </c>
      <c r="G33" t="s">
        <v>76</v>
      </c>
      <c r="H33" t="s">
        <v>373</v>
      </c>
      <c r="I33">
        <v>1</v>
      </c>
    </row>
    <row r="34" spans="1:11" x14ac:dyDescent="0.35">
      <c r="A34">
        <v>2</v>
      </c>
      <c r="B34">
        <v>-4.166666665696539E-3</v>
      </c>
      <c r="C34">
        <v>-1.5972222223354038E-2</v>
      </c>
      <c r="D34">
        <v>-5.5555555566873718E-3</v>
      </c>
      <c r="E34">
        <v>-1.3194444443797693E-2</v>
      </c>
      <c r="F34">
        <v>-6.2499999993532477E-3</v>
      </c>
      <c r="G34" t="s">
        <v>77</v>
      </c>
      <c r="H34" t="s">
        <v>373</v>
      </c>
      <c r="I34">
        <v>1</v>
      </c>
    </row>
    <row r="35" spans="1:11" x14ac:dyDescent="0.35">
      <c r="A35">
        <v>2</v>
      </c>
      <c r="B35" s="86">
        <v>3.472222222222222E-3</v>
      </c>
      <c r="C35">
        <v>-4.166666665696539E-3</v>
      </c>
      <c r="D35" s="86">
        <v>6.2499999999999995E-3</v>
      </c>
      <c r="E35">
        <v>-2.0833333328482695E-3</v>
      </c>
      <c r="F35" s="86">
        <v>4.8611111111111112E-3</v>
      </c>
      <c r="G35" t="s">
        <v>75</v>
      </c>
      <c r="H35" t="s">
        <v>373</v>
      </c>
      <c r="I35">
        <v>1</v>
      </c>
    </row>
    <row r="36" spans="1:11" x14ac:dyDescent="0.35">
      <c r="A36">
        <v>2</v>
      </c>
      <c r="B36" s="86">
        <v>6.2499999999999995E-3</v>
      </c>
      <c r="C36" s="86">
        <v>0</v>
      </c>
      <c r="D36" s="86">
        <v>1.0416666666666666E-2</v>
      </c>
      <c r="E36" s="86">
        <v>1.3888888888888889E-3</v>
      </c>
      <c r="F36" s="86">
        <v>8.3333333333333332E-3</v>
      </c>
      <c r="G36" t="s">
        <v>75</v>
      </c>
      <c r="H36" t="s">
        <v>373</v>
      </c>
      <c r="I36">
        <v>1</v>
      </c>
    </row>
    <row r="37" spans="1:11" x14ac:dyDescent="0.35">
      <c r="A37">
        <v>2</v>
      </c>
      <c r="B37">
        <v>-4.8611111051286571E-3</v>
      </c>
      <c r="C37">
        <v>-1.0416666664241347E-2</v>
      </c>
      <c r="D37" s="86">
        <v>0</v>
      </c>
      <c r="E37">
        <v>-1.0416666664241347E-2</v>
      </c>
      <c r="F37">
        <v>-3.4722222197969025E-3</v>
      </c>
      <c r="G37" t="s">
        <v>75</v>
      </c>
      <c r="H37" t="s">
        <v>373</v>
      </c>
      <c r="I37">
        <v>1</v>
      </c>
    </row>
    <row r="38" spans="1:11" x14ac:dyDescent="0.35">
      <c r="A38">
        <v>2</v>
      </c>
      <c r="B38">
        <v>-6.944444467080757E-4</v>
      </c>
      <c r="C38">
        <v>-4.8611111124046147E-3</v>
      </c>
      <c r="D38" s="86">
        <v>5.5555555555555558E-3</v>
      </c>
      <c r="E38">
        <v>-6.9444444452528842E-3</v>
      </c>
      <c r="F38">
        <v>-8.0843925304163733E-13</v>
      </c>
      <c r="G38" t="s">
        <v>75</v>
      </c>
      <c r="H38" t="s">
        <v>373</v>
      </c>
      <c r="I38">
        <v>1</v>
      </c>
    </row>
    <row r="39" spans="1:11" x14ac:dyDescent="0.35">
      <c r="A39">
        <v>2</v>
      </c>
      <c r="B39" t="s">
        <v>374</v>
      </c>
      <c r="C39" t="s">
        <v>374</v>
      </c>
      <c r="D39" t="s">
        <v>374</v>
      </c>
      <c r="E39" t="s">
        <v>374</v>
      </c>
      <c r="F39" t="s">
        <v>374</v>
      </c>
      <c r="G39" t="s">
        <v>75</v>
      </c>
      <c r="H39" t="s">
        <v>375</v>
      </c>
      <c r="K39">
        <v>1</v>
      </c>
    </row>
    <row r="40" spans="1:11" x14ac:dyDescent="0.35">
      <c r="A40">
        <v>2</v>
      </c>
      <c r="B40" t="s">
        <v>374</v>
      </c>
      <c r="C40" t="s">
        <v>374</v>
      </c>
      <c r="D40" t="s">
        <v>374</v>
      </c>
      <c r="E40" t="s">
        <v>374</v>
      </c>
      <c r="F40" t="s">
        <v>374</v>
      </c>
      <c r="G40" t="s">
        <v>76</v>
      </c>
      <c r="H40" t="s">
        <v>375</v>
      </c>
      <c r="K40">
        <v>1</v>
      </c>
    </row>
    <row r="41" spans="1:11" x14ac:dyDescent="0.35">
      <c r="A41">
        <v>2</v>
      </c>
      <c r="B41" t="s">
        <v>374</v>
      </c>
      <c r="C41" t="s">
        <v>374</v>
      </c>
      <c r="D41" t="s">
        <v>374</v>
      </c>
      <c r="E41" t="s">
        <v>374</v>
      </c>
      <c r="F41" t="s">
        <v>374</v>
      </c>
      <c r="H41" t="s">
        <v>377</v>
      </c>
      <c r="J41">
        <v>1</v>
      </c>
    </row>
    <row r="42" spans="1:11" x14ac:dyDescent="0.35">
      <c r="A42">
        <v>2</v>
      </c>
      <c r="B42" t="s">
        <v>374</v>
      </c>
      <c r="C42" t="s">
        <v>374</v>
      </c>
      <c r="D42" t="s">
        <v>374</v>
      </c>
      <c r="E42" t="s">
        <v>374</v>
      </c>
      <c r="F42" t="s">
        <v>374</v>
      </c>
      <c r="H42" t="s">
        <v>377</v>
      </c>
      <c r="J42">
        <v>1</v>
      </c>
    </row>
    <row r="43" spans="1:11" x14ac:dyDescent="0.35">
      <c r="A43">
        <v>2</v>
      </c>
      <c r="B43">
        <v>-4.8611111124046147E-3</v>
      </c>
      <c r="C43">
        <v>-1.4583333329937886E-2</v>
      </c>
      <c r="D43">
        <v>-4.1666666632712204E-3</v>
      </c>
      <c r="E43">
        <v>-1.3194444443797693E-2</v>
      </c>
      <c r="F43">
        <v>-6.2499999993532477E-3</v>
      </c>
      <c r="G43" t="s">
        <v>77</v>
      </c>
      <c r="H43" t="s">
        <v>373</v>
      </c>
      <c r="I43">
        <v>1</v>
      </c>
    </row>
    <row r="44" spans="1:11" x14ac:dyDescent="0.35">
      <c r="A44">
        <v>2</v>
      </c>
      <c r="B44" s="86">
        <v>4.8611111111111112E-3</v>
      </c>
      <c r="C44" s="86">
        <v>2.0833333333333333E-3</v>
      </c>
      <c r="D44" s="86">
        <v>1.2499999999999999E-2</v>
      </c>
      <c r="E44" s="86">
        <v>6.9444444444444447E-4</v>
      </c>
      <c r="F44" s="86">
        <v>7.6388888888888886E-3</v>
      </c>
      <c r="G44" t="s">
        <v>76</v>
      </c>
      <c r="H44" t="s">
        <v>373</v>
      </c>
      <c r="I44">
        <v>1</v>
      </c>
    </row>
    <row r="45" spans="1:11" x14ac:dyDescent="0.35">
      <c r="A45">
        <v>2</v>
      </c>
      <c r="B45" t="s">
        <v>374</v>
      </c>
      <c r="C45" t="s">
        <v>374</v>
      </c>
      <c r="D45" t="s">
        <v>374</v>
      </c>
      <c r="E45" t="s">
        <v>374</v>
      </c>
      <c r="F45" t="s">
        <v>374</v>
      </c>
      <c r="G45" t="s">
        <v>76</v>
      </c>
      <c r="H45" t="s">
        <v>375</v>
      </c>
      <c r="K45">
        <v>1</v>
      </c>
    </row>
    <row r="46" spans="1:11" x14ac:dyDescent="0.35">
      <c r="A46">
        <v>2</v>
      </c>
      <c r="B46" t="s">
        <v>374</v>
      </c>
      <c r="C46" t="s">
        <v>374</v>
      </c>
      <c r="D46" t="s">
        <v>374</v>
      </c>
      <c r="E46" t="s">
        <v>374</v>
      </c>
      <c r="F46" t="s">
        <v>374</v>
      </c>
      <c r="G46" t="s">
        <v>76</v>
      </c>
      <c r="H46" t="s">
        <v>375</v>
      </c>
      <c r="K46">
        <v>1</v>
      </c>
    </row>
    <row r="47" spans="1:11" x14ac:dyDescent="0.35">
      <c r="A47">
        <v>2</v>
      </c>
      <c r="B47">
        <v>-1.5277777776645962E-2</v>
      </c>
      <c r="C47">
        <v>-1.7361111109494232E-2</v>
      </c>
      <c r="D47">
        <v>-6.9444444428275656E-3</v>
      </c>
      <c r="E47">
        <v>-1.7361111109494232E-2</v>
      </c>
      <c r="F47">
        <v>-1.0416666665049788E-2</v>
      </c>
      <c r="G47" t="s">
        <v>76</v>
      </c>
      <c r="H47" t="s">
        <v>373</v>
      </c>
      <c r="I47">
        <v>1</v>
      </c>
    </row>
    <row r="48" spans="1:11" x14ac:dyDescent="0.35">
      <c r="A48">
        <v>2</v>
      </c>
      <c r="B48" s="86">
        <v>1.3888888888888889E-3</v>
      </c>
      <c r="C48">
        <v>-2.0833333328482695E-3</v>
      </c>
      <c r="D48" s="86">
        <v>8.3333333333333332E-3</v>
      </c>
      <c r="E48">
        <v>-2.0833333328482695E-3</v>
      </c>
      <c r="F48" s="86">
        <v>4.8611111111111112E-3</v>
      </c>
      <c r="G48" t="s">
        <v>76</v>
      </c>
      <c r="H48" t="s">
        <v>373</v>
      </c>
      <c r="I48">
        <v>1</v>
      </c>
    </row>
    <row r="49" spans="1:11" x14ac:dyDescent="0.35">
      <c r="A49">
        <v>2</v>
      </c>
      <c r="B49" s="86">
        <v>2.2916666666666669E-2</v>
      </c>
      <c r="C49" s="86">
        <v>1.8749999999999999E-2</v>
      </c>
      <c r="D49" s="86">
        <v>2.9166666666666664E-2</v>
      </c>
      <c r="E49" s="86">
        <v>1.9444444444444445E-2</v>
      </c>
      <c r="F49" s="86">
        <v>2.6388888888888889E-2</v>
      </c>
      <c r="G49" t="s">
        <v>76</v>
      </c>
      <c r="H49" t="s">
        <v>373</v>
      </c>
      <c r="I49">
        <v>1</v>
      </c>
    </row>
    <row r="50" spans="1:11" x14ac:dyDescent="0.35">
      <c r="A50">
        <v>2</v>
      </c>
      <c r="B50">
        <v>-5.5555555518367328E-3</v>
      </c>
      <c r="C50">
        <v>-7.6388888846850023E-3</v>
      </c>
      <c r="D50" s="86">
        <v>2.7777777777777779E-3</v>
      </c>
      <c r="E50">
        <v>-6.2499999985448085E-3</v>
      </c>
      <c r="F50" s="86">
        <v>6.9444444444444447E-4</v>
      </c>
      <c r="G50" t="s">
        <v>76</v>
      </c>
      <c r="H50" t="s">
        <v>373</v>
      </c>
      <c r="I50">
        <v>1</v>
      </c>
    </row>
    <row r="51" spans="1:11" x14ac:dyDescent="0.35">
      <c r="A51">
        <v>2</v>
      </c>
      <c r="B51" s="86">
        <v>2.2916666666666669E-2</v>
      </c>
      <c r="C51" s="86">
        <v>1.5972222222222224E-2</v>
      </c>
      <c r="D51" s="86">
        <v>2.6388888888888889E-2</v>
      </c>
      <c r="E51" s="86">
        <v>1.7361111111111112E-2</v>
      </c>
      <c r="F51" s="86">
        <v>2.4305555555555556E-2</v>
      </c>
      <c r="G51" t="s">
        <v>76</v>
      </c>
      <c r="H51" t="s">
        <v>373</v>
      </c>
      <c r="I51">
        <v>1</v>
      </c>
    </row>
    <row r="52" spans="1:11" x14ac:dyDescent="0.35">
      <c r="A52">
        <v>2</v>
      </c>
      <c r="B52" s="86">
        <v>3.472222222222222E-3</v>
      </c>
      <c r="C52">
        <v>-2.7777777722803876E-3</v>
      </c>
      <c r="D52" s="86">
        <v>7.6388888888888886E-3</v>
      </c>
      <c r="E52">
        <v>-1.7361111109494232E-2</v>
      </c>
      <c r="F52">
        <v>-1.0416666665049788E-2</v>
      </c>
      <c r="G52" t="s">
        <v>77</v>
      </c>
      <c r="H52" t="s">
        <v>373</v>
      </c>
      <c r="I52">
        <v>1</v>
      </c>
    </row>
    <row r="53" spans="1:11" x14ac:dyDescent="0.35">
      <c r="A53">
        <v>2</v>
      </c>
      <c r="B53" s="86">
        <v>9.0277777777777787E-3</v>
      </c>
      <c r="C53" s="86">
        <v>1.3888888888888889E-3</v>
      </c>
      <c r="D53" s="86">
        <v>1.1805555555555555E-2</v>
      </c>
      <c r="E53" s="86">
        <v>5.5555555555555558E-3</v>
      </c>
      <c r="F53" s="86">
        <v>1.2499999999999999E-2</v>
      </c>
      <c r="G53" t="s">
        <v>75</v>
      </c>
      <c r="H53" t="s">
        <v>376</v>
      </c>
      <c r="K53">
        <v>1</v>
      </c>
    </row>
    <row r="54" spans="1:11" x14ac:dyDescent="0.35">
      <c r="A54">
        <v>2</v>
      </c>
      <c r="B54" s="86">
        <v>9.7222222222222224E-3</v>
      </c>
      <c r="C54" s="86">
        <v>7.6388888888888886E-3</v>
      </c>
      <c r="D54" s="86">
        <v>1.8055555555555557E-2</v>
      </c>
      <c r="E54" s="86">
        <v>2.7777777777777779E-3</v>
      </c>
      <c r="F54" s="86">
        <v>9.7222222222222224E-3</v>
      </c>
      <c r="G54" t="s">
        <v>76</v>
      </c>
      <c r="H54" t="s">
        <v>373</v>
      </c>
      <c r="I54">
        <v>1</v>
      </c>
    </row>
    <row r="55" spans="1:11" x14ac:dyDescent="0.35">
      <c r="A55">
        <v>2</v>
      </c>
      <c r="B55">
        <v>-6.9444444452528842E-3</v>
      </c>
      <c r="C55">
        <v>-1.8055555556202307E-2</v>
      </c>
      <c r="D55">
        <v>-7.6388888895356413E-3</v>
      </c>
      <c r="E55">
        <v>-1.4583333329937886E-2</v>
      </c>
      <c r="F55">
        <v>-7.6388888854934415E-3</v>
      </c>
      <c r="G55" t="s">
        <v>75</v>
      </c>
      <c r="H55" t="s">
        <v>373</v>
      </c>
      <c r="I55">
        <v>1</v>
      </c>
    </row>
    <row r="56" spans="1:11" x14ac:dyDescent="0.35">
      <c r="A56">
        <v>2</v>
      </c>
      <c r="B56">
        <v>-2.0833333328482695E-3</v>
      </c>
      <c r="C56">
        <v>-4.8611111124046147E-3</v>
      </c>
      <c r="D56" s="86">
        <v>5.5555555555555558E-3</v>
      </c>
      <c r="E56">
        <v>-4.8611111124046147E-3</v>
      </c>
      <c r="F56" s="86">
        <v>2.0833333333333333E-3</v>
      </c>
      <c r="G56" t="s">
        <v>76</v>
      </c>
      <c r="H56" t="s">
        <v>373</v>
      </c>
      <c r="I56">
        <v>1</v>
      </c>
    </row>
    <row r="57" spans="1:11" x14ac:dyDescent="0.35">
      <c r="A57">
        <v>2</v>
      </c>
      <c r="B57">
        <v>-2.0833333328482695E-3</v>
      </c>
      <c r="C57" t="s">
        <v>374</v>
      </c>
      <c r="D57" t="s">
        <v>374</v>
      </c>
      <c r="E57">
        <v>-6.2500000058207661E-3</v>
      </c>
      <c r="F57" s="86">
        <v>6.9444444444444447E-4</v>
      </c>
      <c r="G57" t="s">
        <v>76</v>
      </c>
      <c r="H57" t="s">
        <v>373</v>
      </c>
      <c r="I57">
        <v>1</v>
      </c>
    </row>
    <row r="58" spans="1:11" x14ac:dyDescent="0.35">
      <c r="A58">
        <v>2</v>
      </c>
      <c r="B58" s="86">
        <v>2.7777777777777779E-3</v>
      </c>
      <c r="C58" t="s">
        <v>374</v>
      </c>
      <c r="D58" t="s">
        <v>374</v>
      </c>
      <c r="E58">
        <v>-2.0833333328482695E-3</v>
      </c>
      <c r="F58" s="86">
        <v>4.8611111111111112E-3</v>
      </c>
      <c r="G58" t="s">
        <v>75</v>
      </c>
      <c r="H58" t="s">
        <v>373</v>
      </c>
      <c r="I58">
        <v>1</v>
      </c>
    </row>
    <row r="59" spans="1:11" x14ac:dyDescent="0.35">
      <c r="A59">
        <v>2</v>
      </c>
      <c r="B59" t="s">
        <v>374</v>
      </c>
      <c r="C59" t="s">
        <v>374</v>
      </c>
      <c r="D59" t="s">
        <v>374</v>
      </c>
      <c r="E59" t="s">
        <v>374</v>
      </c>
      <c r="F59" t="s">
        <v>374</v>
      </c>
      <c r="G59" t="s">
        <v>77</v>
      </c>
      <c r="H59" t="s">
        <v>375</v>
      </c>
      <c r="K59">
        <v>1</v>
      </c>
    </row>
    <row r="60" spans="1:11" x14ac:dyDescent="0.35">
      <c r="A60">
        <v>2</v>
      </c>
      <c r="B60" s="86">
        <v>1.3888888888888889E-3</v>
      </c>
      <c r="C60" s="86">
        <v>6.9444444444444447E-4</v>
      </c>
      <c r="D60" s="86">
        <v>1.1111111111111112E-2</v>
      </c>
      <c r="E60" s="86">
        <v>1.3888888888888889E-3</v>
      </c>
      <c r="F60" s="86">
        <v>8.3333333333333332E-3</v>
      </c>
      <c r="G60" t="s">
        <v>76</v>
      </c>
      <c r="H60" t="s">
        <v>373</v>
      </c>
      <c r="I60">
        <v>1</v>
      </c>
    </row>
    <row r="61" spans="1:11" x14ac:dyDescent="0.35">
      <c r="A61">
        <v>2</v>
      </c>
      <c r="B61" s="86">
        <v>1.7361111111111112E-2</v>
      </c>
      <c r="C61" s="86">
        <v>1.3194444444444444E-2</v>
      </c>
      <c r="D61" s="86">
        <v>2.361111111111111E-2</v>
      </c>
      <c r="E61" s="86">
        <v>1.4583333333333332E-2</v>
      </c>
      <c r="F61" s="86">
        <v>2.1527777777777781E-2</v>
      </c>
      <c r="G61" t="s">
        <v>76</v>
      </c>
      <c r="H61" t="s">
        <v>373</v>
      </c>
      <c r="I61">
        <v>1</v>
      </c>
    </row>
    <row r="62" spans="1:11" x14ac:dyDescent="0.35">
      <c r="A62">
        <v>2</v>
      </c>
      <c r="B62">
        <v>-1.1111111110949423E-2</v>
      </c>
      <c r="C62">
        <v>-2.0833333335758653E-2</v>
      </c>
      <c r="D62">
        <v>-1.0416666669091986E-2</v>
      </c>
      <c r="E62">
        <v>-1.8750000002910383E-2</v>
      </c>
      <c r="F62">
        <v>-1.1805555558465939E-2</v>
      </c>
      <c r="G62" t="s">
        <v>76</v>
      </c>
      <c r="H62" t="s">
        <v>373</v>
      </c>
      <c r="I62">
        <v>1</v>
      </c>
    </row>
    <row r="63" spans="1:11" x14ac:dyDescent="0.35">
      <c r="A63">
        <v>2</v>
      </c>
      <c r="B63">
        <v>-3.6111111112404615E-2</v>
      </c>
      <c r="C63">
        <v>-4.0972222224809229E-2</v>
      </c>
      <c r="D63">
        <v>-3.0555555558142565E-2</v>
      </c>
      <c r="E63">
        <v>-4.0277777778101154E-2</v>
      </c>
      <c r="F63">
        <v>-3.3333333333656706E-2</v>
      </c>
      <c r="G63" t="s">
        <v>76</v>
      </c>
      <c r="H63" t="s">
        <v>373</v>
      </c>
      <c r="I63">
        <v>1</v>
      </c>
    </row>
    <row r="64" spans="1:11" x14ac:dyDescent="0.35">
      <c r="A64">
        <v>2</v>
      </c>
      <c r="B64" s="86">
        <v>1.3888888888888888E-2</v>
      </c>
      <c r="C64" s="86">
        <v>1.0416666666666666E-2</v>
      </c>
      <c r="D64" s="86">
        <v>2.0833333333333332E-2</v>
      </c>
      <c r="E64" s="86">
        <v>1.0416666666666666E-2</v>
      </c>
      <c r="F64" s="86">
        <v>1.7361111111111112E-2</v>
      </c>
      <c r="G64" t="s">
        <v>76</v>
      </c>
      <c r="H64" t="s">
        <v>373</v>
      </c>
      <c r="I64">
        <v>1</v>
      </c>
    </row>
    <row r="65" spans="1:12" x14ac:dyDescent="0.35">
      <c r="A65">
        <v>2</v>
      </c>
      <c r="B65" t="e">
        <v>#REF!</v>
      </c>
      <c r="C65" t="e">
        <v>#REF!</v>
      </c>
      <c r="D65" t="e">
        <v>#REF!</v>
      </c>
      <c r="E65" t="e">
        <v>#REF!</v>
      </c>
      <c r="F65" t="e">
        <v>#REF!</v>
      </c>
      <c r="G65" t="s">
        <v>75</v>
      </c>
      <c r="H65" t="s">
        <v>373</v>
      </c>
      <c r="I65">
        <v>1</v>
      </c>
    </row>
    <row r="66" spans="1:12" x14ac:dyDescent="0.35">
      <c r="A66">
        <v>2</v>
      </c>
      <c r="B66">
        <v>-1.8483796295186039E-2</v>
      </c>
      <c r="C66">
        <v>-2.1527777782466728E-2</v>
      </c>
      <c r="D66">
        <v>-1.1111111115800062E-2</v>
      </c>
      <c r="E66">
        <v>-2.0833333335758653E-2</v>
      </c>
      <c r="F66">
        <v>-1.3888888891314208E-2</v>
      </c>
      <c r="G66" t="s">
        <v>76</v>
      </c>
      <c r="H66" t="s">
        <v>373</v>
      </c>
      <c r="I66">
        <v>1</v>
      </c>
    </row>
    <row r="67" spans="1:12" x14ac:dyDescent="0.35">
      <c r="A67">
        <v>2</v>
      </c>
      <c r="B67">
        <v>-5.7870370073942468E-4</v>
      </c>
      <c r="C67">
        <v>-3.4722222189884633E-3</v>
      </c>
      <c r="D67" s="86">
        <v>6.9444444444444441E-3</v>
      </c>
      <c r="E67">
        <v>-2.0833333328482695E-3</v>
      </c>
      <c r="F67" s="86">
        <v>4.8611111111111112E-3</v>
      </c>
      <c r="G67" t="s">
        <v>77</v>
      </c>
      <c r="H67" t="s">
        <v>373</v>
      </c>
      <c r="I67">
        <v>1</v>
      </c>
    </row>
    <row r="68" spans="1:12" x14ac:dyDescent="0.35">
      <c r="A68">
        <v>2</v>
      </c>
      <c r="B68" s="86">
        <v>5.4386574074074073E-2</v>
      </c>
      <c r="C68" s="86">
        <v>4.5833333333333337E-2</v>
      </c>
      <c r="D68" s="86">
        <v>5.6250000000000001E-2</v>
      </c>
      <c r="E68" s="86">
        <v>4.7222222222222221E-2</v>
      </c>
      <c r="F68" s="86">
        <v>5.4166666666666669E-2</v>
      </c>
      <c r="G68" t="s">
        <v>75</v>
      </c>
      <c r="H68" t="s">
        <v>373</v>
      </c>
      <c r="I68">
        <v>1</v>
      </c>
    </row>
    <row r="69" spans="1:12" x14ac:dyDescent="0.35">
      <c r="A69">
        <v>2</v>
      </c>
      <c r="B69" s="86">
        <v>6.2037037037037036E-2</v>
      </c>
      <c r="C69" s="86">
        <v>5.347222222222222E-2</v>
      </c>
      <c r="D69" s="86">
        <v>6.3888888888888884E-2</v>
      </c>
      <c r="E69" s="86">
        <v>5.4166666666666669E-2</v>
      </c>
      <c r="F69" s="86">
        <v>6.1111111111111116E-2</v>
      </c>
      <c r="G69" t="s">
        <v>76</v>
      </c>
      <c r="H69" t="s">
        <v>373</v>
      </c>
      <c r="I69">
        <v>1</v>
      </c>
    </row>
    <row r="70" spans="1:12" x14ac:dyDescent="0.35">
      <c r="A70">
        <v>3</v>
      </c>
      <c r="B70" s="86">
        <v>7.1874999999999994E-3</v>
      </c>
      <c r="C70" s="86">
        <v>6.2499999999999995E-3</v>
      </c>
      <c r="D70" s="86">
        <v>1.6666666666666666E-2</v>
      </c>
      <c r="E70" s="86">
        <v>5.5555555555555558E-3</v>
      </c>
      <c r="F70" s="86">
        <v>1.2499999999999999E-2</v>
      </c>
      <c r="G70" t="s">
        <v>76</v>
      </c>
      <c r="H70" t="s">
        <v>373</v>
      </c>
      <c r="I70">
        <v>1</v>
      </c>
    </row>
    <row r="71" spans="1:12" x14ac:dyDescent="0.35">
      <c r="A71">
        <v>3</v>
      </c>
      <c r="B71">
        <v>-2.1990740788169205E-3</v>
      </c>
      <c r="C71">
        <v>-7.6388888919609599E-3</v>
      </c>
      <c r="D71" s="86">
        <v>2.7777777777777779E-3</v>
      </c>
      <c r="E71">
        <v>-8.3333333386690356E-3</v>
      </c>
      <c r="F71">
        <v>-1.3888888942245907E-3</v>
      </c>
      <c r="G71" t="s">
        <v>75</v>
      </c>
      <c r="H71" t="s">
        <v>373</v>
      </c>
      <c r="I71">
        <v>1</v>
      </c>
    </row>
    <row r="72" spans="1:12" x14ac:dyDescent="0.35">
      <c r="A72">
        <v>3</v>
      </c>
      <c r="B72" t="s">
        <v>149</v>
      </c>
      <c r="C72" t="s">
        <v>374</v>
      </c>
      <c r="D72" t="s">
        <v>374</v>
      </c>
      <c r="E72" t="s">
        <v>374</v>
      </c>
      <c r="F72" t="s">
        <v>374</v>
      </c>
      <c r="G72" t="s">
        <v>149</v>
      </c>
      <c r="H72" t="s">
        <v>78</v>
      </c>
      <c r="L72">
        <v>1</v>
      </c>
    </row>
    <row r="73" spans="1:12" x14ac:dyDescent="0.35">
      <c r="A73">
        <v>3</v>
      </c>
      <c r="B73">
        <v>-1.0891203703067731E-2</v>
      </c>
      <c r="C73">
        <v>-1.6666666670062114E-2</v>
      </c>
      <c r="D73">
        <v>-6.2500000033954475E-3</v>
      </c>
      <c r="E73">
        <v>-1.7361111109494232E-2</v>
      </c>
      <c r="F73">
        <v>-1.0416666665049788E-2</v>
      </c>
      <c r="G73" t="s">
        <v>75</v>
      </c>
      <c r="H73" t="s">
        <v>376</v>
      </c>
      <c r="K73">
        <v>1</v>
      </c>
    </row>
    <row r="74" spans="1:12" x14ac:dyDescent="0.35">
      <c r="A74">
        <v>3</v>
      </c>
      <c r="B74">
        <v>-1.793981486116536E-3</v>
      </c>
      <c r="C74">
        <v>-1.6666666670062114E-2</v>
      </c>
      <c r="D74">
        <v>-6.2500000033954475E-3</v>
      </c>
      <c r="E74">
        <v>-1.3888888890505768E-2</v>
      </c>
      <c r="F74">
        <v>-6.9444444460613234E-3</v>
      </c>
      <c r="G74" t="s">
        <v>75</v>
      </c>
      <c r="H74" t="s">
        <v>376</v>
      </c>
      <c r="K74">
        <v>1</v>
      </c>
    </row>
    <row r="75" spans="1:12" x14ac:dyDescent="0.35">
      <c r="A75">
        <v>3</v>
      </c>
      <c r="B75" t="s">
        <v>149</v>
      </c>
      <c r="C75" t="s">
        <v>374</v>
      </c>
      <c r="D75" t="s">
        <v>374</v>
      </c>
      <c r="E75" t="s">
        <v>374</v>
      </c>
      <c r="F75" t="s">
        <v>374</v>
      </c>
      <c r="G75" t="s">
        <v>149</v>
      </c>
      <c r="H75" t="s">
        <v>78</v>
      </c>
      <c r="L75">
        <v>1</v>
      </c>
    </row>
    <row r="76" spans="1:12" x14ac:dyDescent="0.35">
      <c r="A76">
        <v>3</v>
      </c>
      <c r="B76" s="86">
        <v>4.8842592592592592E-3</v>
      </c>
      <c r="C76">
        <v>-4.8611111124046147E-3</v>
      </c>
      <c r="D76" s="86">
        <v>5.5555555555555558E-3</v>
      </c>
      <c r="E76">
        <v>-6.944444467080757E-4</v>
      </c>
      <c r="F76" s="86">
        <v>6.2499999999999995E-3</v>
      </c>
      <c r="G76" t="s">
        <v>77</v>
      </c>
      <c r="H76" t="s">
        <v>373</v>
      </c>
      <c r="I76">
        <v>1</v>
      </c>
    </row>
    <row r="77" spans="1:12" x14ac:dyDescent="0.35">
      <c r="A77">
        <v>3</v>
      </c>
      <c r="B77" s="86">
        <v>6.238425925925925E-3</v>
      </c>
      <c r="C77" s="86">
        <v>7.6388888888888886E-3</v>
      </c>
      <c r="D77" s="86">
        <v>1.8055555555555557E-2</v>
      </c>
      <c r="E77" s="86">
        <v>4.8611111111111112E-3</v>
      </c>
      <c r="F77" s="86">
        <v>1.1805555555555555E-2</v>
      </c>
      <c r="G77" t="s">
        <v>76</v>
      </c>
      <c r="H77" t="s">
        <v>373</v>
      </c>
      <c r="I77">
        <v>1</v>
      </c>
    </row>
    <row r="78" spans="1:12" x14ac:dyDescent="0.35">
      <c r="A78">
        <v>3</v>
      </c>
      <c r="B78">
        <v>-3.5763888881774619E-3</v>
      </c>
      <c r="C78">
        <v>-1.3888888883229811E-2</v>
      </c>
      <c r="D78">
        <v>-3.4722222165631447E-3</v>
      </c>
      <c r="E78">
        <v>-1.3888888883229811E-2</v>
      </c>
      <c r="F78">
        <v>-6.9444444387853658E-3</v>
      </c>
      <c r="G78" t="s">
        <v>76</v>
      </c>
      <c r="H78" t="s">
        <v>373</v>
      </c>
      <c r="I78">
        <v>1</v>
      </c>
    </row>
    <row r="79" spans="1:12" x14ac:dyDescent="0.35">
      <c r="A79">
        <v>3</v>
      </c>
      <c r="B79" s="86">
        <v>1.4687499999999999E-2</v>
      </c>
      <c r="C79" s="86">
        <v>1.1111111111111112E-2</v>
      </c>
      <c r="D79" s="86">
        <v>2.1527777777777781E-2</v>
      </c>
      <c r="E79" s="86">
        <v>1.2499999999999999E-2</v>
      </c>
      <c r="F79" s="86">
        <v>1.9444444444444445E-2</v>
      </c>
      <c r="G79" t="s">
        <v>76</v>
      </c>
      <c r="H79" t="s">
        <v>373</v>
      </c>
      <c r="I79">
        <v>1</v>
      </c>
    </row>
    <row r="80" spans="1:12" x14ac:dyDescent="0.35">
      <c r="A80">
        <v>3</v>
      </c>
      <c r="B80" s="86">
        <v>1.3564814814814816E-2</v>
      </c>
      <c r="C80" s="86">
        <v>9.7222222222222224E-3</v>
      </c>
      <c r="D80" s="86">
        <v>2.013888888888889E-2</v>
      </c>
      <c r="E80" s="86">
        <v>1.0416666666666666E-2</v>
      </c>
      <c r="F80" s="86">
        <v>1.7361111111111112E-2</v>
      </c>
      <c r="G80" t="s">
        <v>75</v>
      </c>
      <c r="H80" t="s">
        <v>373</v>
      </c>
      <c r="I80">
        <v>1</v>
      </c>
    </row>
    <row r="81" spans="1:9" x14ac:dyDescent="0.35">
      <c r="A81">
        <v>3</v>
      </c>
      <c r="B81" s="86">
        <v>2.3680555555555555E-2</v>
      </c>
      <c r="C81" t="s">
        <v>374</v>
      </c>
      <c r="D81" t="s">
        <v>374</v>
      </c>
      <c r="E81" s="86">
        <v>2.2916666666666669E-2</v>
      </c>
      <c r="F81" s="86">
        <v>2.9861111111111113E-2</v>
      </c>
      <c r="G81" t="s">
        <v>76</v>
      </c>
      <c r="H81" t="s">
        <v>373</v>
      </c>
      <c r="I81">
        <v>1</v>
      </c>
    </row>
    <row r="82" spans="1:9" x14ac:dyDescent="0.35">
      <c r="A82">
        <v>3</v>
      </c>
      <c r="B82">
        <v>-8.9467592551955022E-3</v>
      </c>
      <c r="C82">
        <v>-1.3194444443797693E-2</v>
      </c>
      <c r="D82">
        <v>-2.7777777771310266E-3</v>
      </c>
      <c r="E82">
        <v>-1.1805555557657499E-2</v>
      </c>
      <c r="F82">
        <v>-4.8611111132130539E-3</v>
      </c>
      <c r="G82" t="s">
        <v>76</v>
      </c>
      <c r="H82" t="s">
        <v>373</v>
      </c>
      <c r="I82">
        <v>1</v>
      </c>
    </row>
    <row r="83" spans="1:9" x14ac:dyDescent="0.35">
      <c r="A83">
        <v>3</v>
      </c>
      <c r="B83">
        <v>-1.1273148149484769E-2</v>
      </c>
      <c r="C83">
        <v>-1.8055555556202307E-2</v>
      </c>
      <c r="D83">
        <v>-7.6388888895356413E-3</v>
      </c>
      <c r="E83">
        <v>-1.8749999995634425E-2</v>
      </c>
      <c r="F83">
        <v>-1.1805555551189981E-2</v>
      </c>
      <c r="G83" t="s">
        <v>77</v>
      </c>
      <c r="H83" t="s">
        <v>373</v>
      </c>
      <c r="I83">
        <v>1</v>
      </c>
    </row>
    <row r="84" spans="1:9" x14ac:dyDescent="0.35">
      <c r="A84">
        <v>3</v>
      </c>
      <c r="B84">
        <v>-2.7708333334885538E-2</v>
      </c>
      <c r="C84">
        <v>-2.8472222220443655E-2</v>
      </c>
      <c r="D84">
        <v>-1.805555555377699E-2</v>
      </c>
      <c r="E84">
        <v>-3.4722222218988463E-2</v>
      </c>
      <c r="F84">
        <v>-2.7777777774544019E-2</v>
      </c>
      <c r="G84" t="s">
        <v>75</v>
      </c>
      <c r="H84" t="s">
        <v>373</v>
      </c>
      <c r="I84">
        <v>1</v>
      </c>
    </row>
    <row r="85" spans="1:9" x14ac:dyDescent="0.35">
      <c r="A85">
        <v>3</v>
      </c>
      <c r="B85">
        <v>-1.6423611115897074E-2</v>
      </c>
      <c r="C85">
        <v>-3.5416666665696539E-2</v>
      </c>
      <c r="D85">
        <v>-2.4999999999029875E-2</v>
      </c>
      <c r="E85">
        <v>-3.2638888893416151E-2</v>
      </c>
      <c r="F85">
        <v>-2.5694444448971707E-2</v>
      </c>
      <c r="G85" t="s">
        <v>75</v>
      </c>
      <c r="H85" t="s">
        <v>373</v>
      </c>
      <c r="I85">
        <v>1</v>
      </c>
    </row>
    <row r="86" spans="1:9" x14ac:dyDescent="0.35">
      <c r="A86">
        <v>3</v>
      </c>
      <c r="B86">
        <v>-2.3391203700157348E-2</v>
      </c>
      <c r="C86">
        <v>-3.125E-2</v>
      </c>
      <c r="D86">
        <v>-2.0833333333333336E-2</v>
      </c>
      <c r="E86">
        <v>-3.125E-2</v>
      </c>
      <c r="F86">
        <v>-2.4305555555555556E-2</v>
      </c>
      <c r="G86" t="s">
        <v>75</v>
      </c>
      <c r="H86" t="s">
        <v>373</v>
      </c>
      <c r="I86">
        <v>1</v>
      </c>
    </row>
    <row r="87" spans="1:9" x14ac:dyDescent="0.35">
      <c r="A87">
        <v>3</v>
      </c>
      <c r="B87">
        <v>-1.8587962964375038E-2</v>
      </c>
      <c r="C87">
        <v>-2.2222222221898846E-2</v>
      </c>
      <c r="D87">
        <v>-1.180555555523218E-2</v>
      </c>
      <c r="E87">
        <v>-2.1527777775190771E-2</v>
      </c>
      <c r="F87">
        <v>-1.4583333330746327E-2</v>
      </c>
      <c r="G87" t="s">
        <v>76</v>
      </c>
      <c r="H87" t="s">
        <v>373</v>
      </c>
      <c r="I87">
        <v>1</v>
      </c>
    </row>
    <row r="88" spans="1:9" x14ac:dyDescent="0.35">
      <c r="A88">
        <v>3</v>
      </c>
      <c r="B88">
        <v>-7.0601852348772809E-4</v>
      </c>
      <c r="C88">
        <v>-6.9444444452528842E-3</v>
      </c>
      <c r="D88" s="86">
        <v>3.472222222222222E-3</v>
      </c>
      <c r="E88">
        <v>-4.8611111124046147E-3</v>
      </c>
      <c r="F88" s="86">
        <v>2.0833333333333333E-3</v>
      </c>
      <c r="G88" t="s">
        <v>76</v>
      </c>
      <c r="H88" t="s">
        <v>373</v>
      </c>
      <c r="I88">
        <v>1</v>
      </c>
    </row>
    <row r="89" spans="1:9" x14ac:dyDescent="0.35">
      <c r="A89">
        <v>3</v>
      </c>
      <c r="B89">
        <v>-7.7893518464406952E-3</v>
      </c>
      <c r="C89">
        <v>-1.3888888883229811E-2</v>
      </c>
      <c r="D89">
        <v>-3.4722222165631447E-3</v>
      </c>
      <c r="E89">
        <v>-1.3194444443797693E-2</v>
      </c>
      <c r="F89">
        <v>-6.2499999993532477E-3</v>
      </c>
      <c r="G89" t="s">
        <v>75</v>
      </c>
      <c r="H89" t="s">
        <v>373</v>
      </c>
      <c r="I89">
        <v>1</v>
      </c>
    </row>
    <row r="90" spans="1:9" x14ac:dyDescent="0.35">
      <c r="A90">
        <v>3</v>
      </c>
      <c r="B90">
        <v>-3.53009258833481E-3</v>
      </c>
      <c r="C90">
        <v>-6.9444444379769266E-3</v>
      </c>
      <c r="D90" s="86">
        <v>3.472222222222222E-3</v>
      </c>
      <c r="E90">
        <v>-5.5555555518367328E-3</v>
      </c>
      <c r="F90" s="86">
        <v>1.3888888888888889E-3</v>
      </c>
      <c r="G90" t="s">
        <v>76</v>
      </c>
      <c r="H90" t="s">
        <v>373</v>
      </c>
      <c r="I90">
        <v>1</v>
      </c>
    </row>
    <row r="91" spans="1:9" x14ac:dyDescent="0.35">
      <c r="A91">
        <v>3</v>
      </c>
      <c r="B91" s="86">
        <v>2.5949074074074072E-2</v>
      </c>
      <c r="C91" s="86">
        <v>1.7361111111111112E-2</v>
      </c>
      <c r="D91" s="86">
        <v>2.7777777777777776E-2</v>
      </c>
      <c r="E91" s="86">
        <v>1.8749999999999999E-2</v>
      </c>
      <c r="F91" s="86">
        <v>2.5694444444444447E-2</v>
      </c>
      <c r="G91" t="s">
        <v>75</v>
      </c>
      <c r="H91" t="s">
        <v>373</v>
      </c>
      <c r="I91">
        <v>1</v>
      </c>
    </row>
    <row r="92" spans="1:9" x14ac:dyDescent="0.35">
      <c r="A92">
        <v>3</v>
      </c>
      <c r="B92">
        <v>-8.9120370321325026E-3</v>
      </c>
      <c r="C92">
        <v>-1.8749999995634425E-2</v>
      </c>
      <c r="D92">
        <v>-8.3333333289677593E-3</v>
      </c>
      <c r="E92">
        <v>-1.8749999995634425E-2</v>
      </c>
      <c r="F92">
        <v>-1.1805555551189981E-2</v>
      </c>
      <c r="G92" t="s">
        <v>77</v>
      </c>
      <c r="H92" t="s">
        <v>373</v>
      </c>
      <c r="I92">
        <v>1</v>
      </c>
    </row>
    <row r="93" spans="1:9" x14ac:dyDescent="0.35">
      <c r="A93">
        <v>3</v>
      </c>
      <c r="B93">
        <v>-1.6203703635255806E-3</v>
      </c>
      <c r="C93">
        <v>-4.8611111051286571E-3</v>
      </c>
      <c r="D93" s="86">
        <v>5.5555555555555558E-3</v>
      </c>
      <c r="E93">
        <v>-4.8611111051286571E-3</v>
      </c>
      <c r="F93" s="86">
        <v>2.0833333333333333E-3</v>
      </c>
      <c r="G93" t="s">
        <v>76</v>
      </c>
      <c r="H93" t="s">
        <v>373</v>
      </c>
      <c r="I93">
        <v>1</v>
      </c>
    </row>
    <row r="94" spans="1:9" x14ac:dyDescent="0.35">
      <c r="A94">
        <v>3</v>
      </c>
      <c r="B94" s="86">
        <v>1.2939814814814814E-2</v>
      </c>
      <c r="C94" s="86">
        <v>6.2499999999999995E-3</v>
      </c>
      <c r="D94" s="86">
        <v>1.6666666666666666E-2</v>
      </c>
      <c r="E94" s="86">
        <v>7.6388888888888886E-3</v>
      </c>
      <c r="F94" s="86">
        <v>1.4583333333333332E-2</v>
      </c>
      <c r="G94" t="s">
        <v>75</v>
      </c>
      <c r="H94" t="s">
        <v>373</v>
      </c>
      <c r="I94">
        <v>1</v>
      </c>
    </row>
    <row r="95" spans="1:9" x14ac:dyDescent="0.35">
      <c r="A95">
        <v>3</v>
      </c>
      <c r="B95" s="86">
        <v>1.1412037037037038E-2</v>
      </c>
      <c r="C95" t="s">
        <v>374</v>
      </c>
      <c r="D95" t="s">
        <v>374</v>
      </c>
      <c r="E95" s="86">
        <v>6.9444444444444441E-3</v>
      </c>
      <c r="F95" s="86">
        <v>1.3888888888888888E-2</v>
      </c>
      <c r="G95" t="s">
        <v>75</v>
      </c>
      <c r="H95" t="s">
        <v>373</v>
      </c>
      <c r="I95">
        <v>1</v>
      </c>
    </row>
    <row r="96" spans="1:9" x14ac:dyDescent="0.35">
      <c r="A96">
        <v>3</v>
      </c>
      <c r="B96">
        <v>-1.4733796291693579E-2</v>
      </c>
      <c r="C96">
        <v>-1.5277777776645962E-2</v>
      </c>
      <c r="D96">
        <v>-4.8611111099792961E-3</v>
      </c>
      <c r="E96">
        <v>-1.9444444442342501E-2</v>
      </c>
      <c r="F96">
        <v>-1.2499999997898057E-2</v>
      </c>
      <c r="G96" t="s">
        <v>76</v>
      </c>
      <c r="H96" t="s">
        <v>373</v>
      </c>
      <c r="I96">
        <v>1</v>
      </c>
    </row>
    <row r="97" spans="1:11" x14ac:dyDescent="0.35">
      <c r="A97">
        <v>3</v>
      </c>
      <c r="B97">
        <v>-6.655092591245193E-3</v>
      </c>
      <c r="C97" t="s">
        <v>374</v>
      </c>
      <c r="D97" t="s">
        <v>374</v>
      </c>
      <c r="E97">
        <v>-1.3194444443797693E-2</v>
      </c>
      <c r="F97">
        <v>-6.2499999993532477E-3</v>
      </c>
      <c r="G97" t="s">
        <v>77</v>
      </c>
      <c r="H97" t="s">
        <v>373</v>
      </c>
      <c r="I97">
        <v>1</v>
      </c>
    </row>
    <row r="98" spans="1:11" x14ac:dyDescent="0.35">
      <c r="A98">
        <v>3</v>
      </c>
      <c r="B98" s="86">
        <v>1.2337962962962962E-2</v>
      </c>
      <c r="C98" s="86">
        <v>0</v>
      </c>
      <c r="D98" s="86">
        <v>1.0416666666666666E-2</v>
      </c>
      <c r="E98" s="86">
        <v>4.8611111111111112E-3</v>
      </c>
      <c r="F98" s="86">
        <v>1.1805555555555555E-2</v>
      </c>
      <c r="G98" t="s">
        <v>75</v>
      </c>
      <c r="H98" t="s">
        <v>373</v>
      </c>
      <c r="I98">
        <v>1</v>
      </c>
    </row>
    <row r="99" spans="1:11" x14ac:dyDescent="0.35">
      <c r="A99">
        <v>3</v>
      </c>
      <c r="B99" s="86">
        <v>1.4583333333333332E-2</v>
      </c>
      <c r="C99" t="s">
        <v>374</v>
      </c>
      <c r="D99" t="s">
        <v>374</v>
      </c>
      <c r="E99" s="86">
        <v>8.3333333333333332E-3</v>
      </c>
      <c r="F99" s="86">
        <v>1.5277777777777777E-2</v>
      </c>
      <c r="G99" t="s">
        <v>76</v>
      </c>
      <c r="H99" t="s">
        <v>373</v>
      </c>
      <c r="I99">
        <v>1</v>
      </c>
    </row>
    <row r="100" spans="1:11" x14ac:dyDescent="0.35">
      <c r="A100">
        <v>4</v>
      </c>
      <c r="B100" t="s">
        <v>374</v>
      </c>
      <c r="C100" t="s">
        <v>374</v>
      </c>
      <c r="D100" t="s">
        <v>374</v>
      </c>
      <c r="E100" t="s">
        <v>374</v>
      </c>
      <c r="F100" t="s">
        <v>374</v>
      </c>
      <c r="H100" t="s">
        <v>377</v>
      </c>
      <c r="J100">
        <v>1</v>
      </c>
    </row>
    <row r="101" spans="1:11" x14ac:dyDescent="0.35">
      <c r="A101">
        <v>4</v>
      </c>
      <c r="B101" t="s">
        <v>374</v>
      </c>
      <c r="C101" t="s">
        <v>374</v>
      </c>
      <c r="D101" t="s">
        <v>374</v>
      </c>
      <c r="E101" t="s">
        <v>374</v>
      </c>
      <c r="F101" t="s">
        <v>374</v>
      </c>
      <c r="H101" t="s">
        <v>377</v>
      </c>
      <c r="J101">
        <v>1</v>
      </c>
    </row>
    <row r="102" spans="1:11" x14ac:dyDescent="0.35">
      <c r="A102">
        <v>4</v>
      </c>
      <c r="B102" t="s">
        <v>374</v>
      </c>
      <c r="C102" t="s">
        <v>374</v>
      </c>
      <c r="D102" t="s">
        <v>374</v>
      </c>
      <c r="E102" t="s">
        <v>374</v>
      </c>
      <c r="F102" t="s">
        <v>374</v>
      </c>
      <c r="G102" t="s">
        <v>76</v>
      </c>
      <c r="H102" t="s">
        <v>375</v>
      </c>
      <c r="K102">
        <v>1</v>
      </c>
    </row>
    <row r="103" spans="1:11" x14ac:dyDescent="0.35">
      <c r="A103">
        <v>4</v>
      </c>
      <c r="B103" t="s">
        <v>374</v>
      </c>
      <c r="C103" t="s">
        <v>374</v>
      </c>
      <c r="D103" t="s">
        <v>374</v>
      </c>
      <c r="E103" t="s">
        <v>374</v>
      </c>
      <c r="F103" t="s">
        <v>374</v>
      </c>
      <c r="G103" t="s">
        <v>76</v>
      </c>
      <c r="H103" t="s">
        <v>375</v>
      </c>
      <c r="K103">
        <v>1</v>
      </c>
    </row>
    <row r="104" spans="1:11" x14ac:dyDescent="0.35">
      <c r="A104">
        <v>4</v>
      </c>
      <c r="B104">
        <v>-1.4560185183654539E-2</v>
      </c>
      <c r="C104">
        <v>-1.8055555556202307E-2</v>
      </c>
      <c r="D104">
        <v>-7.6388888895356413E-3</v>
      </c>
      <c r="E104">
        <v>-1.6666666662786156E-2</v>
      </c>
      <c r="F104">
        <v>-9.7222222183417119E-3</v>
      </c>
      <c r="G104" t="s">
        <v>76</v>
      </c>
      <c r="H104" t="s">
        <v>373</v>
      </c>
      <c r="I104">
        <v>1</v>
      </c>
    </row>
    <row r="105" spans="1:11" x14ac:dyDescent="0.35">
      <c r="A105">
        <v>4</v>
      </c>
      <c r="B105">
        <v>-3.6226851880201139E-3</v>
      </c>
      <c r="C105">
        <v>-1.4583333329937886E-2</v>
      </c>
      <c r="D105">
        <v>-4.1666666632712204E-3</v>
      </c>
      <c r="E105">
        <v>-1.3194444443797693E-2</v>
      </c>
      <c r="F105">
        <v>-6.2499999993532477E-3</v>
      </c>
      <c r="G105" t="s">
        <v>75</v>
      </c>
      <c r="H105" t="s">
        <v>373</v>
      </c>
      <c r="I105">
        <v>1</v>
      </c>
    </row>
    <row r="106" spans="1:11" x14ac:dyDescent="0.35">
      <c r="A106">
        <v>4</v>
      </c>
      <c r="B106" s="86">
        <v>2.1296296296296298E-3</v>
      </c>
      <c r="C106" t="s">
        <v>374</v>
      </c>
      <c r="D106" t="s">
        <v>374</v>
      </c>
      <c r="E106">
        <v>-4.8611111051286571E-3</v>
      </c>
      <c r="F106" s="86">
        <v>2.0833333333333333E-3</v>
      </c>
      <c r="G106" t="s">
        <v>75</v>
      </c>
      <c r="H106" t="s">
        <v>373</v>
      </c>
      <c r="I106">
        <v>1</v>
      </c>
    </row>
    <row r="107" spans="1:11" x14ac:dyDescent="0.35">
      <c r="A107">
        <v>4</v>
      </c>
      <c r="B107" s="86">
        <v>8.9351851851851866E-3</v>
      </c>
      <c r="C107" s="86">
        <v>2.0833333333333333E-3</v>
      </c>
      <c r="D107" s="86">
        <v>1.2499999999999999E-2</v>
      </c>
      <c r="E107" s="86">
        <v>2.7777777777777779E-3</v>
      </c>
      <c r="F107" s="86">
        <v>9.7222222222222224E-3</v>
      </c>
      <c r="G107" t="s">
        <v>76</v>
      </c>
      <c r="H107" t="s">
        <v>373</v>
      </c>
      <c r="I107">
        <v>1</v>
      </c>
    </row>
    <row r="108" spans="1:11" x14ac:dyDescent="0.35">
      <c r="A108">
        <v>4</v>
      </c>
      <c r="B108">
        <v>-4.0509259270038456E-3</v>
      </c>
      <c r="C108" t="s">
        <v>374</v>
      </c>
      <c r="D108" t="s">
        <v>374</v>
      </c>
      <c r="E108">
        <v>-7.6388888919609599E-3</v>
      </c>
      <c r="F108">
        <v>-6.9444444751651496E-4</v>
      </c>
      <c r="G108" t="s">
        <v>76</v>
      </c>
      <c r="H108" t="s">
        <v>373</v>
      </c>
      <c r="I108">
        <v>1</v>
      </c>
    </row>
    <row r="109" spans="1:11" x14ac:dyDescent="0.35">
      <c r="A109">
        <v>4</v>
      </c>
      <c r="B109">
        <v>-2.0254629562259652E-3</v>
      </c>
      <c r="C109">
        <v>-6.2499999985448085E-3</v>
      </c>
      <c r="D109" s="86">
        <v>4.1666666666666666E-3</v>
      </c>
      <c r="E109">
        <v>-7.6388888846850023E-3</v>
      </c>
      <c r="F109">
        <v>-6.9444444024055734E-4</v>
      </c>
      <c r="G109" t="s">
        <v>75</v>
      </c>
      <c r="H109" t="s">
        <v>373</v>
      </c>
      <c r="I109">
        <v>1</v>
      </c>
    </row>
    <row r="110" spans="1:11" x14ac:dyDescent="0.35">
      <c r="A110">
        <v>4</v>
      </c>
      <c r="B110" s="86">
        <v>1.7349537037037038E-2</v>
      </c>
      <c r="C110" s="86">
        <v>1.0416666666666666E-2</v>
      </c>
      <c r="D110" s="86">
        <v>2.0833333333333332E-2</v>
      </c>
      <c r="E110" s="86">
        <v>7.6388888888888886E-3</v>
      </c>
      <c r="F110" s="86">
        <v>1.4583333333333332E-2</v>
      </c>
      <c r="G110" t="s">
        <v>75</v>
      </c>
      <c r="H110" t="s">
        <v>373</v>
      </c>
      <c r="I110">
        <v>1</v>
      </c>
    </row>
    <row r="111" spans="1:11" x14ac:dyDescent="0.35">
      <c r="A111">
        <v>4</v>
      </c>
      <c r="B111" s="86">
        <v>1.4386574074074072E-2</v>
      </c>
      <c r="C111" s="86">
        <v>1.3194444444444444E-2</v>
      </c>
      <c r="D111" s="86">
        <v>2.361111111111111E-2</v>
      </c>
      <c r="E111" s="86">
        <v>9.7222222222222224E-3</v>
      </c>
      <c r="F111" s="86">
        <v>1.6666666666666666E-2</v>
      </c>
      <c r="G111" t="s">
        <v>76</v>
      </c>
      <c r="H111" t="s">
        <v>373</v>
      </c>
      <c r="I111">
        <v>1</v>
      </c>
    </row>
    <row r="112" spans="1:11" x14ac:dyDescent="0.35">
      <c r="A112">
        <v>4</v>
      </c>
      <c r="B112" s="86">
        <v>6.053240740740741E-3</v>
      </c>
      <c r="C112" s="86">
        <v>2.0833333333333333E-3</v>
      </c>
      <c r="D112" s="86">
        <v>1.2499999999999999E-2</v>
      </c>
      <c r="E112" s="86">
        <v>2.0833333333333333E-3</v>
      </c>
      <c r="F112" s="86">
        <v>9.0277777777777787E-3</v>
      </c>
      <c r="G112" t="s">
        <v>76</v>
      </c>
      <c r="H112" t="s">
        <v>376</v>
      </c>
      <c r="K112">
        <v>1</v>
      </c>
    </row>
    <row r="113" spans="1:12" x14ac:dyDescent="0.35">
      <c r="A113">
        <v>4</v>
      </c>
      <c r="B113" s="86">
        <v>1.3854166666666666E-2</v>
      </c>
      <c r="C113" s="86">
        <v>6.9444444444444441E-3</v>
      </c>
      <c r="D113" s="86">
        <v>1.7361111111111112E-2</v>
      </c>
      <c r="E113" s="86">
        <v>9.0277777777777787E-3</v>
      </c>
      <c r="F113" s="86">
        <v>1.5972222222222224E-2</v>
      </c>
      <c r="G113" t="s">
        <v>75</v>
      </c>
      <c r="H113" t="s">
        <v>373</v>
      </c>
      <c r="I113">
        <v>1</v>
      </c>
    </row>
    <row r="114" spans="1:12" x14ac:dyDescent="0.35">
      <c r="A114">
        <v>4</v>
      </c>
      <c r="B114" t="s">
        <v>374</v>
      </c>
      <c r="C114" t="s">
        <v>374</v>
      </c>
      <c r="D114" t="s">
        <v>374</v>
      </c>
      <c r="E114" t="s">
        <v>374</v>
      </c>
      <c r="F114" t="s">
        <v>374</v>
      </c>
      <c r="G114" t="s">
        <v>76</v>
      </c>
      <c r="H114" t="s">
        <v>375</v>
      </c>
      <c r="K114">
        <v>1</v>
      </c>
    </row>
    <row r="115" spans="1:12" x14ac:dyDescent="0.35">
      <c r="A115">
        <v>4</v>
      </c>
      <c r="B115" t="s">
        <v>374</v>
      </c>
      <c r="C115" t="s">
        <v>374</v>
      </c>
      <c r="D115" t="s">
        <v>374</v>
      </c>
      <c r="E115" t="s">
        <v>374</v>
      </c>
      <c r="F115" t="s">
        <v>374</v>
      </c>
      <c r="G115" t="s">
        <v>76</v>
      </c>
      <c r="H115" t="s">
        <v>375</v>
      </c>
      <c r="K115">
        <v>1</v>
      </c>
    </row>
    <row r="116" spans="1:12" x14ac:dyDescent="0.35">
      <c r="A116">
        <v>4</v>
      </c>
      <c r="B116">
        <v>-1.4097222221607808E-2</v>
      </c>
      <c r="C116">
        <v>-1.6666666662786156E-2</v>
      </c>
      <c r="D116">
        <v>-6.2499999961194899E-3</v>
      </c>
      <c r="E116">
        <v>-1.7361111109494232E-2</v>
      </c>
      <c r="F116">
        <v>-1.0416666665049788E-2</v>
      </c>
      <c r="G116" t="s">
        <v>76</v>
      </c>
      <c r="H116" t="s">
        <v>373</v>
      </c>
      <c r="I116">
        <v>1</v>
      </c>
    </row>
    <row r="117" spans="1:12" x14ac:dyDescent="0.35">
      <c r="A117">
        <v>4</v>
      </c>
      <c r="B117">
        <v>-2.0370370402815752E-3</v>
      </c>
      <c r="C117">
        <v>-9.0277777781011537E-3</v>
      </c>
      <c r="D117" s="86">
        <v>1.3888888888888889E-3</v>
      </c>
      <c r="E117">
        <v>-8.333333331393078E-3</v>
      </c>
      <c r="F117">
        <v>-1.388888886948633E-3</v>
      </c>
      <c r="G117" t="s">
        <v>75</v>
      </c>
      <c r="H117" t="s">
        <v>373</v>
      </c>
      <c r="I117">
        <v>1</v>
      </c>
    </row>
    <row r="118" spans="1:12" x14ac:dyDescent="0.35">
      <c r="A118">
        <v>4</v>
      </c>
      <c r="B118" t="s">
        <v>374</v>
      </c>
      <c r="C118" t="s">
        <v>374</v>
      </c>
      <c r="D118" t="s">
        <v>374</v>
      </c>
      <c r="E118" t="s">
        <v>374</v>
      </c>
      <c r="F118" t="s">
        <v>374</v>
      </c>
      <c r="H118" t="s">
        <v>377</v>
      </c>
    </row>
    <row r="119" spans="1:12" x14ac:dyDescent="0.35">
      <c r="A119">
        <v>4</v>
      </c>
      <c r="B119" t="s">
        <v>374</v>
      </c>
      <c r="C119" t="s">
        <v>374</v>
      </c>
      <c r="D119" t="s">
        <v>374</v>
      </c>
      <c r="E119" t="s">
        <v>374</v>
      </c>
      <c r="F119" t="s">
        <v>374</v>
      </c>
      <c r="H119" t="s">
        <v>377</v>
      </c>
    </row>
    <row r="120" spans="1:12" x14ac:dyDescent="0.35">
      <c r="A120">
        <v>4</v>
      </c>
      <c r="B120" t="s">
        <v>374</v>
      </c>
      <c r="C120" t="s">
        <v>374</v>
      </c>
      <c r="D120" t="s">
        <v>374</v>
      </c>
      <c r="E120" t="s">
        <v>374</v>
      </c>
      <c r="F120" t="s">
        <v>374</v>
      </c>
      <c r="G120" t="s">
        <v>76</v>
      </c>
      <c r="H120" t="s">
        <v>375</v>
      </c>
      <c r="K120">
        <v>1</v>
      </c>
    </row>
    <row r="121" spans="1:12" x14ac:dyDescent="0.35">
      <c r="A121">
        <v>4</v>
      </c>
      <c r="B121" t="s">
        <v>374</v>
      </c>
      <c r="C121" t="s">
        <v>374</v>
      </c>
      <c r="D121" t="s">
        <v>374</v>
      </c>
      <c r="E121" t="s">
        <v>374</v>
      </c>
      <c r="F121" t="s">
        <v>374</v>
      </c>
      <c r="G121" t="s">
        <v>76</v>
      </c>
      <c r="H121" t="s">
        <v>375</v>
      </c>
      <c r="K121">
        <v>1</v>
      </c>
    </row>
    <row r="122" spans="1:12" x14ac:dyDescent="0.35">
      <c r="A122">
        <v>4</v>
      </c>
      <c r="B122">
        <v>-2.4363425924093463E-2</v>
      </c>
      <c r="C122">
        <v>-3.4027777772280388E-2</v>
      </c>
      <c r="D122">
        <v>-2.3611111105613723E-2</v>
      </c>
      <c r="E122">
        <v>-3.2638888886140194E-2</v>
      </c>
      <c r="F122">
        <v>-2.569444444169575E-2</v>
      </c>
      <c r="G122" t="s">
        <v>75</v>
      </c>
      <c r="H122" t="s">
        <v>373</v>
      </c>
      <c r="I122">
        <v>1</v>
      </c>
    </row>
    <row r="123" spans="1:12" x14ac:dyDescent="0.35">
      <c r="A123">
        <v>4</v>
      </c>
      <c r="B123">
        <v>-2.1678240744222421E-2</v>
      </c>
      <c r="C123">
        <v>-2.5000000001455192E-2</v>
      </c>
      <c r="D123">
        <v>-1.4583333334788525E-2</v>
      </c>
      <c r="E123">
        <v>-2.4305555554747116E-2</v>
      </c>
      <c r="F123">
        <v>-1.7361111110302672E-2</v>
      </c>
      <c r="G123" t="s">
        <v>76</v>
      </c>
      <c r="H123" t="s">
        <v>373</v>
      </c>
      <c r="I123">
        <v>1</v>
      </c>
    </row>
    <row r="124" spans="1:12" x14ac:dyDescent="0.35">
      <c r="A124">
        <v>4</v>
      </c>
      <c r="B124" t="s">
        <v>149</v>
      </c>
      <c r="C124" t="s">
        <v>374</v>
      </c>
      <c r="D124" t="s">
        <v>374</v>
      </c>
      <c r="E124" t="s">
        <v>374</v>
      </c>
      <c r="F124" t="s">
        <v>374</v>
      </c>
      <c r="G124" t="s">
        <v>149</v>
      </c>
      <c r="H124" t="s">
        <v>78</v>
      </c>
      <c r="L124">
        <v>1</v>
      </c>
    </row>
    <row r="125" spans="1:12" x14ac:dyDescent="0.35">
      <c r="A125">
        <v>4</v>
      </c>
      <c r="B125">
        <v>-5.9259259287500754E-3</v>
      </c>
      <c r="C125">
        <v>-9.0277777781011537E-3</v>
      </c>
      <c r="D125" s="86">
        <v>1.3888888888888889E-3</v>
      </c>
      <c r="E125">
        <v>-6.9444444452528842E-3</v>
      </c>
      <c r="F125">
        <v>-8.0843925304163733E-13</v>
      </c>
      <c r="G125" t="s">
        <v>76</v>
      </c>
      <c r="H125" t="s">
        <v>373</v>
      </c>
      <c r="I125">
        <v>1</v>
      </c>
    </row>
    <row r="126" spans="1:12" x14ac:dyDescent="0.35">
      <c r="A126">
        <v>4</v>
      </c>
      <c r="B126" s="86">
        <v>2.2164351851851852E-2</v>
      </c>
      <c r="C126" s="86">
        <v>1.5277777777777777E-2</v>
      </c>
      <c r="D126" s="86">
        <v>2.5694444444444447E-2</v>
      </c>
      <c r="E126" s="86">
        <v>1.5972222222222224E-2</v>
      </c>
      <c r="F126" s="86">
        <v>2.2916666666666669E-2</v>
      </c>
      <c r="G126" t="s">
        <v>75</v>
      </c>
      <c r="H126" t="s">
        <v>373</v>
      </c>
      <c r="I126">
        <v>1</v>
      </c>
    </row>
    <row r="127" spans="1:12" x14ac:dyDescent="0.35">
      <c r="A127">
        <v>4</v>
      </c>
      <c r="B127" t="s">
        <v>149</v>
      </c>
      <c r="C127" t="s">
        <v>374</v>
      </c>
      <c r="D127" t="s">
        <v>374</v>
      </c>
      <c r="E127" t="s">
        <v>374</v>
      </c>
      <c r="F127" t="s">
        <v>374</v>
      </c>
      <c r="G127" t="s">
        <v>149</v>
      </c>
      <c r="H127" t="s">
        <v>78</v>
      </c>
      <c r="L127">
        <v>1</v>
      </c>
    </row>
    <row r="128" spans="1:12" x14ac:dyDescent="0.35">
      <c r="A128">
        <v>4</v>
      </c>
      <c r="B128">
        <v>-5.4050925973569974E-3</v>
      </c>
      <c r="C128">
        <v>-1.6666666670062114E-2</v>
      </c>
      <c r="D128">
        <v>-6.2500000033954475E-3</v>
      </c>
      <c r="E128">
        <v>-1.5277777776645962E-2</v>
      </c>
      <c r="F128">
        <v>-8.3333333322015181E-3</v>
      </c>
      <c r="G128" t="s">
        <v>77</v>
      </c>
      <c r="H128" t="s">
        <v>373</v>
      </c>
      <c r="I128">
        <v>1</v>
      </c>
    </row>
    <row r="129" spans="1:12" x14ac:dyDescent="0.35">
      <c r="A129">
        <v>4</v>
      </c>
      <c r="B129" t="s">
        <v>374</v>
      </c>
      <c r="C129" t="s">
        <v>374</v>
      </c>
      <c r="D129" t="s">
        <v>374</v>
      </c>
      <c r="E129" t="s">
        <v>374</v>
      </c>
      <c r="F129" t="s">
        <v>374</v>
      </c>
      <c r="G129" t="s">
        <v>76</v>
      </c>
      <c r="H129" t="s">
        <v>375</v>
      </c>
      <c r="K129">
        <v>1</v>
      </c>
    </row>
    <row r="130" spans="1:12" x14ac:dyDescent="0.35">
      <c r="A130">
        <v>4</v>
      </c>
      <c r="B130" s="86">
        <v>6.6666666666666671E-3</v>
      </c>
      <c r="C130" s="86">
        <v>1.3888888888888889E-3</v>
      </c>
      <c r="D130" s="86">
        <v>1.1805555555555555E-2</v>
      </c>
      <c r="E130">
        <v>-1.3888888934161514E-3</v>
      </c>
      <c r="F130" s="86">
        <v>5.5555555555555558E-3</v>
      </c>
      <c r="G130" t="s">
        <v>76</v>
      </c>
      <c r="H130" t="s">
        <v>373</v>
      </c>
      <c r="I130">
        <v>1</v>
      </c>
    </row>
    <row r="131" spans="1:12" x14ac:dyDescent="0.35">
      <c r="A131">
        <v>4</v>
      </c>
      <c r="B131" t="s">
        <v>149</v>
      </c>
      <c r="C131" t="s">
        <v>374</v>
      </c>
      <c r="D131" t="s">
        <v>374</v>
      </c>
      <c r="E131" t="s">
        <v>374</v>
      </c>
      <c r="F131" t="s">
        <v>374</v>
      </c>
      <c r="G131" t="s">
        <v>149</v>
      </c>
      <c r="H131" t="s">
        <v>78</v>
      </c>
      <c r="L131">
        <v>1</v>
      </c>
    </row>
    <row r="132" spans="1:12" x14ac:dyDescent="0.35">
      <c r="A132">
        <v>4</v>
      </c>
      <c r="B132" s="86">
        <v>1.6770833333333332E-2</v>
      </c>
      <c r="C132" s="86">
        <v>1.0416666666666666E-2</v>
      </c>
      <c r="D132" s="86">
        <v>2.0833333333333332E-2</v>
      </c>
      <c r="E132" s="86">
        <v>1.1111111111111112E-2</v>
      </c>
      <c r="F132" s="86">
        <v>1.8055555555555557E-2</v>
      </c>
      <c r="G132" t="s">
        <v>76</v>
      </c>
      <c r="H132" t="s">
        <v>373</v>
      </c>
      <c r="I132">
        <v>1</v>
      </c>
    </row>
    <row r="133" spans="1:12" x14ac:dyDescent="0.35">
      <c r="A133">
        <v>4</v>
      </c>
      <c r="B133" s="86">
        <v>1.3865740740740739E-2</v>
      </c>
      <c r="C133" s="86">
        <v>6.9444444444444447E-4</v>
      </c>
      <c r="D133" s="86">
        <v>1.1111111111111112E-2</v>
      </c>
      <c r="E133" s="86">
        <v>2.7777777777777779E-3</v>
      </c>
      <c r="F133" s="86">
        <v>9.7222222222222224E-3</v>
      </c>
      <c r="G133" t="s">
        <v>77</v>
      </c>
      <c r="H133" t="s">
        <v>373</v>
      </c>
      <c r="I133">
        <v>1</v>
      </c>
    </row>
    <row r="134" spans="1:12" x14ac:dyDescent="0.35">
      <c r="A134">
        <v>4</v>
      </c>
      <c r="B134" s="86">
        <v>2.7083333333333334E-2</v>
      </c>
      <c r="C134">
        <v>-4.8611111124046147E-3</v>
      </c>
      <c r="D134" s="86">
        <v>5.5555555555555558E-3</v>
      </c>
      <c r="E134">
        <v>-3.4722222189884633E-3</v>
      </c>
      <c r="F134" s="86">
        <v>3.472222222222222E-3</v>
      </c>
      <c r="G134" t="s">
        <v>75</v>
      </c>
      <c r="H134" t="s">
        <v>373</v>
      </c>
      <c r="I134">
        <v>1</v>
      </c>
    </row>
    <row r="135" spans="1:12" x14ac:dyDescent="0.35">
      <c r="A135">
        <v>4</v>
      </c>
      <c r="B135">
        <v>-1.3668981482624076E-2</v>
      </c>
      <c r="C135" t="s">
        <v>374</v>
      </c>
      <c r="D135" t="s">
        <v>374</v>
      </c>
      <c r="E135">
        <v>-2.0833333328482695E-2</v>
      </c>
      <c r="F135">
        <v>-1.3888888884038251E-2</v>
      </c>
      <c r="G135" t="s">
        <v>76</v>
      </c>
      <c r="H135" t="s">
        <v>373</v>
      </c>
      <c r="I135">
        <v>1</v>
      </c>
    </row>
    <row r="136" spans="1:12" x14ac:dyDescent="0.35">
      <c r="A136">
        <v>4</v>
      </c>
      <c r="B136" t="s">
        <v>374</v>
      </c>
      <c r="C136" t="s">
        <v>374</v>
      </c>
      <c r="D136" t="s">
        <v>374</v>
      </c>
      <c r="E136" t="s">
        <v>374</v>
      </c>
      <c r="F136" t="s">
        <v>374</v>
      </c>
      <c r="G136" t="s">
        <v>76</v>
      </c>
      <c r="H136" t="s">
        <v>375</v>
      </c>
      <c r="K136">
        <v>1</v>
      </c>
    </row>
    <row r="137" spans="1:12" x14ac:dyDescent="0.35">
      <c r="A137">
        <v>4</v>
      </c>
      <c r="B137">
        <v>-9.2129629629198462E-3</v>
      </c>
      <c r="C137">
        <v>-1.7361111109494232E-2</v>
      </c>
      <c r="D137">
        <v>-6.9444444428275656E-3</v>
      </c>
      <c r="E137">
        <v>-2.0138888889050577E-2</v>
      </c>
      <c r="F137">
        <v>-1.3194444444606133E-2</v>
      </c>
      <c r="G137" t="s">
        <v>75</v>
      </c>
      <c r="H137" t="s">
        <v>373</v>
      </c>
      <c r="I137">
        <v>1</v>
      </c>
    </row>
    <row r="138" spans="1:12" x14ac:dyDescent="0.35">
      <c r="A138">
        <v>4</v>
      </c>
      <c r="B138">
        <v>-8.923611108912155E-3</v>
      </c>
      <c r="C138">
        <v>-1.3194444443797693E-2</v>
      </c>
      <c r="D138">
        <v>-2.7777777771310266E-3</v>
      </c>
      <c r="E138">
        <v>-1.3888888890505768E-2</v>
      </c>
      <c r="F138">
        <v>-6.9444444460613234E-3</v>
      </c>
      <c r="G138" t="s">
        <v>76</v>
      </c>
      <c r="H138" t="s">
        <v>373</v>
      </c>
      <c r="I138">
        <v>1</v>
      </c>
    </row>
    <row r="139" spans="1:12" x14ac:dyDescent="0.35">
      <c r="A139">
        <v>4</v>
      </c>
      <c r="B139" t="s">
        <v>374</v>
      </c>
      <c r="C139" t="s">
        <v>374</v>
      </c>
      <c r="D139" t="s">
        <v>374</v>
      </c>
      <c r="E139" t="s">
        <v>374</v>
      </c>
      <c r="F139" t="s">
        <v>374</v>
      </c>
      <c r="H139" t="s">
        <v>377</v>
      </c>
      <c r="J139">
        <v>1</v>
      </c>
    </row>
    <row r="140" spans="1:12" x14ac:dyDescent="0.35">
      <c r="A140">
        <v>4</v>
      </c>
      <c r="B140" t="s">
        <v>374</v>
      </c>
      <c r="C140" t="s">
        <v>374</v>
      </c>
      <c r="D140" t="s">
        <v>374</v>
      </c>
      <c r="E140" t="s">
        <v>374</v>
      </c>
      <c r="F140" t="s">
        <v>374</v>
      </c>
      <c r="H140" t="s">
        <v>377</v>
      </c>
      <c r="J140">
        <v>1</v>
      </c>
    </row>
    <row r="141" spans="1:12" x14ac:dyDescent="0.35">
      <c r="A141">
        <v>4</v>
      </c>
      <c r="B141" t="s">
        <v>374</v>
      </c>
      <c r="C141" t="s">
        <v>374</v>
      </c>
      <c r="D141" t="s">
        <v>374</v>
      </c>
      <c r="E141" t="s">
        <v>374</v>
      </c>
      <c r="F141" t="s">
        <v>374</v>
      </c>
      <c r="H141" t="s">
        <v>377</v>
      </c>
      <c r="J141">
        <v>1</v>
      </c>
    </row>
    <row r="142" spans="1:12" x14ac:dyDescent="0.35">
      <c r="A142">
        <v>4</v>
      </c>
      <c r="B142" t="s">
        <v>374</v>
      </c>
      <c r="C142" t="s">
        <v>374</v>
      </c>
      <c r="D142" t="s">
        <v>374</v>
      </c>
      <c r="E142" t="s">
        <v>374</v>
      </c>
      <c r="F142" t="s">
        <v>374</v>
      </c>
      <c r="H142" t="s">
        <v>377</v>
      </c>
      <c r="J142">
        <v>1</v>
      </c>
    </row>
    <row r="143" spans="1:12" x14ac:dyDescent="0.35">
      <c r="A143">
        <v>4</v>
      </c>
      <c r="B143" t="s">
        <v>374</v>
      </c>
      <c r="C143" t="s">
        <v>374</v>
      </c>
      <c r="D143" t="s">
        <v>374</v>
      </c>
      <c r="E143" t="s">
        <v>374</v>
      </c>
      <c r="F143" t="s">
        <v>374</v>
      </c>
      <c r="H143" t="s">
        <v>377</v>
      </c>
    </row>
    <row r="144" spans="1:12" x14ac:dyDescent="0.35">
      <c r="A144">
        <v>4</v>
      </c>
      <c r="B144" t="s">
        <v>374</v>
      </c>
      <c r="C144" t="s">
        <v>374</v>
      </c>
      <c r="D144" t="s">
        <v>374</v>
      </c>
      <c r="E144" t="s">
        <v>374</v>
      </c>
      <c r="F144" t="s">
        <v>374</v>
      </c>
      <c r="H144" t="s">
        <v>377</v>
      </c>
    </row>
    <row r="145" spans="1:11" x14ac:dyDescent="0.35">
      <c r="A145">
        <v>4</v>
      </c>
      <c r="B145" s="86">
        <v>6.8402777777777776E-3</v>
      </c>
      <c r="C145">
        <v>-6.9444443943211809E-4</v>
      </c>
      <c r="D145" s="86">
        <v>9.7222222222222224E-3</v>
      </c>
      <c r="E145">
        <v>-1.3888888861401938E-3</v>
      </c>
      <c r="F145" s="86">
        <v>5.5555555555555558E-3</v>
      </c>
      <c r="G145" t="s">
        <v>76</v>
      </c>
      <c r="H145" t="s">
        <v>376</v>
      </c>
      <c r="K145">
        <v>1</v>
      </c>
    </row>
    <row r="146" spans="1:11" x14ac:dyDescent="0.35">
      <c r="A146">
        <v>4</v>
      </c>
      <c r="B146" s="86">
        <v>4.2824074074074075E-4</v>
      </c>
      <c r="C146">
        <v>-8.333333331393078E-3</v>
      </c>
      <c r="D146" s="86">
        <v>2.0833333333333333E-3</v>
      </c>
      <c r="E146">
        <v>-1.0416666664241347E-2</v>
      </c>
      <c r="F146">
        <v>-3.4722222197969025E-3</v>
      </c>
      <c r="G146" t="s">
        <v>75</v>
      </c>
      <c r="H146" t="s">
        <v>376</v>
      </c>
      <c r="K146">
        <v>1</v>
      </c>
    </row>
    <row r="147" spans="1:11" x14ac:dyDescent="0.35">
      <c r="A147">
        <v>4</v>
      </c>
      <c r="B147" s="86">
        <v>1.3333333333333334E-2</v>
      </c>
      <c r="C147" s="86">
        <v>6.9444444444444441E-3</v>
      </c>
      <c r="D147" s="86">
        <v>1.7361111111111112E-2</v>
      </c>
      <c r="E147" s="86">
        <v>8.3333333333333332E-3</v>
      </c>
      <c r="F147" s="86">
        <v>1.5277777777777777E-2</v>
      </c>
      <c r="G147" t="s">
        <v>76</v>
      </c>
      <c r="H147" t="s">
        <v>373</v>
      </c>
      <c r="I147">
        <v>1</v>
      </c>
    </row>
    <row r="148" spans="1:11" x14ac:dyDescent="0.35">
      <c r="A148">
        <v>4</v>
      </c>
      <c r="B148" s="86">
        <v>5.5555555555555558E-3</v>
      </c>
      <c r="C148" s="86">
        <v>1.3888888888888889E-3</v>
      </c>
      <c r="D148" s="86">
        <v>1.1805555555555555E-2</v>
      </c>
      <c r="E148" s="86">
        <v>0</v>
      </c>
      <c r="F148" s="86">
        <v>6.9444444444444441E-3</v>
      </c>
      <c r="G148" t="s">
        <v>75</v>
      </c>
      <c r="H148" t="s">
        <v>373</v>
      </c>
      <c r="I148">
        <v>1</v>
      </c>
    </row>
    <row r="149" spans="1:11" x14ac:dyDescent="0.35">
      <c r="A149">
        <v>4</v>
      </c>
      <c r="B149" s="86">
        <v>4.340277777777778E-3</v>
      </c>
      <c r="C149">
        <v>-2.0833333328482695E-3</v>
      </c>
      <c r="D149" s="86">
        <v>8.3333333333333332E-3</v>
      </c>
      <c r="E149">
        <v>-1.3888888861401938E-3</v>
      </c>
      <c r="F149" s="86">
        <v>5.5555555555555558E-3</v>
      </c>
      <c r="G149" t="s">
        <v>75</v>
      </c>
      <c r="H149" t="s">
        <v>373</v>
      </c>
      <c r="I149">
        <v>1</v>
      </c>
    </row>
    <row r="150" spans="1:11" x14ac:dyDescent="0.35">
      <c r="A150">
        <v>4</v>
      </c>
      <c r="B150">
        <v>-6.5162037062691525E-3</v>
      </c>
      <c r="C150">
        <v>-9.7222222248092294E-3</v>
      </c>
      <c r="D150" s="86">
        <v>6.9444444444444447E-4</v>
      </c>
      <c r="E150">
        <v>-1.1805555557657499E-2</v>
      </c>
      <c r="F150">
        <v>-4.8611111132130539E-3</v>
      </c>
      <c r="G150" t="s">
        <v>76</v>
      </c>
      <c r="H150" t="s">
        <v>373</v>
      </c>
      <c r="I150">
        <v>1</v>
      </c>
    </row>
    <row r="151" spans="1:11" x14ac:dyDescent="0.35">
      <c r="A151">
        <v>5</v>
      </c>
      <c r="B151" t="s">
        <v>374</v>
      </c>
      <c r="C151" t="s">
        <v>374</v>
      </c>
      <c r="D151" t="s">
        <v>374</v>
      </c>
      <c r="E151" t="s">
        <v>374</v>
      </c>
      <c r="F151" t="s">
        <v>374</v>
      </c>
      <c r="G151" t="s">
        <v>76</v>
      </c>
      <c r="H151" t="s">
        <v>375</v>
      </c>
      <c r="K151">
        <v>1</v>
      </c>
    </row>
    <row r="152" spans="1:11" x14ac:dyDescent="0.35">
      <c r="A152">
        <v>5</v>
      </c>
      <c r="B152" s="86">
        <v>2.2650462962962966E-2</v>
      </c>
      <c r="C152" s="86">
        <v>1.3194444444444444E-2</v>
      </c>
      <c r="D152" s="86">
        <v>2.361111111111111E-2</v>
      </c>
      <c r="E152" s="86">
        <v>1.0416666666666666E-2</v>
      </c>
      <c r="F152" s="86">
        <v>1.7361111111111112E-2</v>
      </c>
      <c r="G152" t="s">
        <v>75</v>
      </c>
      <c r="H152" t="s">
        <v>373</v>
      </c>
      <c r="I152">
        <v>1</v>
      </c>
    </row>
    <row r="153" spans="1:11" x14ac:dyDescent="0.35">
      <c r="A153">
        <v>5</v>
      </c>
      <c r="B153" t="s">
        <v>374</v>
      </c>
      <c r="C153" t="s">
        <v>374</v>
      </c>
      <c r="D153" t="s">
        <v>374</v>
      </c>
      <c r="E153" t="s">
        <v>374</v>
      </c>
      <c r="F153" t="s">
        <v>374</v>
      </c>
      <c r="H153" t="s">
        <v>377</v>
      </c>
      <c r="J153">
        <v>1</v>
      </c>
    </row>
    <row r="154" spans="1:11" x14ac:dyDescent="0.35">
      <c r="A154">
        <v>5</v>
      </c>
      <c r="B154">
        <v>-5.8101851827814244E-3</v>
      </c>
      <c r="C154">
        <v>-1.3888888890505768E-2</v>
      </c>
      <c r="D154">
        <v>-3.4722222238391023E-3</v>
      </c>
      <c r="E154">
        <v>-1.3888888890505768E-2</v>
      </c>
      <c r="F154">
        <v>-6.9444444460613234E-3</v>
      </c>
      <c r="G154" t="s">
        <v>77</v>
      </c>
      <c r="H154" t="s">
        <v>373</v>
      </c>
      <c r="I154">
        <v>1</v>
      </c>
    </row>
    <row r="155" spans="1:11" x14ac:dyDescent="0.35">
      <c r="A155">
        <v>5</v>
      </c>
      <c r="B155" s="86">
        <v>6.3310185185185197E-3</v>
      </c>
      <c r="C155" s="86">
        <v>0</v>
      </c>
      <c r="D155" s="86">
        <v>1.0416666666666666E-2</v>
      </c>
      <c r="E155" s="86">
        <v>0</v>
      </c>
      <c r="F155" s="86">
        <v>6.9444444444444441E-3</v>
      </c>
      <c r="G155" t="s">
        <v>76</v>
      </c>
      <c r="H155" t="s">
        <v>373</v>
      </c>
      <c r="I155">
        <v>1</v>
      </c>
    </row>
    <row r="156" spans="1:11" x14ac:dyDescent="0.35">
      <c r="A156">
        <v>5</v>
      </c>
      <c r="B156" s="86">
        <v>2.0833333333333335E-4</v>
      </c>
      <c r="C156">
        <v>-3.4722222262644209E-3</v>
      </c>
      <c r="D156" s="86">
        <v>6.9444444444444441E-3</v>
      </c>
      <c r="E156">
        <v>-1.3888888934161514E-3</v>
      </c>
      <c r="F156" s="86">
        <v>5.5555555555555558E-3</v>
      </c>
      <c r="G156" t="s">
        <v>75</v>
      </c>
      <c r="H156" t="s">
        <v>373</v>
      </c>
      <c r="I156">
        <v>1</v>
      </c>
    </row>
    <row r="157" spans="1:11" x14ac:dyDescent="0.35">
      <c r="A157">
        <v>5</v>
      </c>
      <c r="B157" s="86">
        <v>9.0509259259259258E-3</v>
      </c>
      <c r="C157">
        <v>-5.5555555518367328E-3</v>
      </c>
      <c r="D157" s="86">
        <v>4.8611111111111112E-3</v>
      </c>
      <c r="E157">
        <v>-4.8611111124046147E-3</v>
      </c>
      <c r="F157" s="86">
        <v>2.0833333333333333E-3</v>
      </c>
      <c r="G157" t="s">
        <v>75</v>
      </c>
      <c r="H157" t="s">
        <v>373</v>
      </c>
      <c r="I157">
        <v>1</v>
      </c>
    </row>
    <row r="158" spans="1:11" x14ac:dyDescent="0.35">
      <c r="A158">
        <v>5</v>
      </c>
      <c r="B158" s="86">
        <v>4.7916666666666672E-3</v>
      </c>
      <c r="C158">
        <v>-4.8611111051286571E-3</v>
      </c>
      <c r="D158" s="86">
        <v>5.5555555555555558E-3</v>
      </c>
      <c r="E158">
        <v>-3.4722222189884633E-3</v>
      </c>
      <c r="F158" s="86">
        <v>3.472222222222222E-3</v>
      </c>
      <c r="G158" t="s">
        <v>75</v>
      </c>
      <c r="H158" t="s">
        <v>376</v>
      </c>
      <c r="K158">
        <v>1</v>
      </c>
    </row>
    <row r="159" spans="1:11" x14ac:dyDescent="0.35">
      <c r="A159">
        <v>5</v>
      </c>
      <c r="B159">
        <v>-2.2569444481632672E-3</v>
      </c>
      <c r="C159">
        <v>-4.166666665696539E-3</v>
      </c>
      <c r="D159" s="86">
        <v>6.2499999999999995E-3</v>
      </c>
      <c r="E159">
        <v>-5.5555555591126904E-3</v>
      </c>
      <c r="F159" s="86">
        <v>1.3888888888888889E-3</v>
      </c>
      <c r="G159" t="s">
        <v>76</v>
      </c>
      <c r="H159" t="s">
        <v>373</v>
      </c>
      <c r="I159">
        <v>1</v>
      </c>
    </row>
    <row r="160" spans="1:11" x14ac:dyDescent="0.35">
      <c r="A160">
        <v>5</v>
      </c>
      <c r="B160">
        <v>-1.2372685181617271E-2</v>
      </c>
      <c r="C160">
        <v>-1.5277777776645962E-2</v>
      </c>
      <c r="D160">
        <v>-4.8611111099792961E-3</v>
      </c>
      <c r="E160">
        <v>-2.0833333328482695E-2</v>
      </c>
      <c r="F160">
        <v>-1.3888888884038251E-2</v>
      </c>
      <c r="G160" t="s">
        <v>76</v>
      </c>
      <c r="H160" t="s">
        <v>373</v>
      </c>
      <c r="I160">
        <v>1</v>
      </c>
    </row>
    <row r="161" spans="1:12" x14ac:dyDescent="0.35">
      <c r="A161">
        <v>5</v>
      </c>
      <c r="B161">
        <v>-1.3912037036789116E-2</v>
      </c>
      <c r="C161">
        <v>-2.0138888889050577E-2</v>
      </c>
      <c r="D161">
        <v>-9.7222222223839107E-3</v>
      </c>
      <c r="E161">
        <v>-2.0833333335758653E-2</v>
      </c>
      <c r="F161">
        <v>-1.3888888891314208E-2</v>
      </c>
      <c r="G161" t="s">
        <v>75</v>
      </c>
      <c r="H161" t="s">
        <v>373</v>
      </c>
      <c r="I161">
        <v>1</v>
      </c>
    </row>
    <row r="162" spans="1:12" x14ac:dyDescent="0.35">
      <c r="A162">
        <v>5</v>
      </c>
      <c r="B162">
        <v>-3.1481481419177726E-3</v>
      </c>
      <c r="C162">
        <v>-7.6388888846850023E-3</v>
      </c>
      <c r="D162" s="86">
        <v>2.7777777777777779E-3</v>
      </c>
      <c r="E162">
        <v>-1.1111111110949423E-2</v>
      </c>
      <c r="F162">
        <v>-4.1666666665049782E-3</v>
      </c>
      <c r="G162" t="s">
        <v>76</v>
      </c>
      <c r="H162" t="s">
        <v>373</v>
      </c>
      <c r="I162">
        <v>1</v>
      </c>
    </row>
    <row r="163" spans="1:12" x14ac:dyDescent="0.35">
      <c r="A163">
        <v>5</v>
      </c>
      <c r="B163" s="86">
        <v>1.1898148148148149E-2</v>
      </c>
      <c r="C163" s="86">
        <v>4.8611111111111112E-3</v>
      </c>
      <c r="D163" s="86">
        <v>1.5277777777777777E-2</v>
      </c>
      <c r="E163" s="86">
        <v>3.472222222222222E-3</v>
      </c>
      <c r="F163" s="86">
        <v>1.0416666666666666E-2</v>
      </c>
      <c r="G163" t="s">
        <v>77</v>
      </c>
      <c r="H163" t="s">
        <v>373</v>
      </c>
      <c r="I163">
        <v>1</v>
      </c>
    </row>
    <row r="164" spans="1:12" x14ac:dyDescent="0.35">
      <c r="A164">
        <v>5</v>
      </c>
      <c r="B164" s="86">
        <v>1.5532407407407406E-2</v>
      </c>
      <c r="C164" s="86">
        <v>6.9444444444444441E-3</v>
      </c>
      <c r="D164" s="86">
        <v>1.7361111111111112E-2</v>
      </c>
      <c r="E164" s="86">
        <v>3.472222222222222E-3</v>
      </c>
      <c r="F164" s="86">
        <v>1.0416666666666666E-2</v>
      </c>
      <c r="G164" t="s">
        <v>75</v>
      </c>
      <c r="H164" t="s">
        <v>373</v>
      </c>
      <c r="I164">
        <v>1</v>
      </c>
    </row>
    <row r="165" spans="1:12" x14ac:dyDescent="0.35">
      <c r="A165">
        <v>5</v>
      </c>
      <c r="B165" s="86">
        <v>2.5092592592592593E-2</v>
      </c>
      <c r="C165" s="86">
        <v>2.013888888888889E-2</v>
      </c>
      <c r="D165" s="86">
        <v>3.0555555555555555E-2</v>
      </c>
      <c r="E165" s="86">
        <v>1.7361111111111112E-2</v>
      </c>
      <c r="F165" s="86">
        <v>2.4305555555555556E-2</v>
      </c>
      <c r="G165" t="s">
        <v>76</v>
      </c>
      <c r="H165" t="s">
        <v>373</v>
      </c>
      <c r="I165">
        <v>1</v>
      </c>
    </row>
    <row r="166" spans="1:12" x14ac:dyDescent="0.35">
      <c r="A166">
        <v>5</v>
      </c>
      <c r="B166" s="86">
        <v>3.6111111111111114E-3</v>
      </c>
      <c r="C166">
        <v>-1.3888888861401938E-3</v>
      </c>
      <c r="D166" s="86">
        <v>9.0277777777777787E-3</v>
      </c>
      <c r="E166">
        <v>-3.4722222189884633E-3</v>
      </c>
      <c r="F166" s="86">
        <v>3.472222222222222E-3</v>
      </c>
      <c r="G166" t="s">
        <v>75</v>
      </c>
      <c r="H166" t="s">
        <v>373</v>
      </c>
      <c r="I166">
        <v>1</v>
      </c>
    </row>
    <row r="167" spans="1:12" x14ac:dyDescent="0.35">
      <c r="A167">
        <v>5</v>
      </c>
      <c r="B167" s="86">
        <v>4.6643518518518518E-3</v>
      </c>
      <c r="C167">
        <v>-3.4722222189884633E-3</v>
      </c>
      <c r="D167" s="86">
        <v>6.9444444444444441E-3</v>
      </c>
      <c r="E167">
        <v>-5.5555555591126904E-3</v>
      </c>
      <c r="F167" s="86">
        <v>1.3888888888888889E-3</v>
      </c>
      <c r="G167" t="s">
        <v>76</v>
      </c>
      <c r="H167" t="s">
        <v>373</v>
      </c>
      <c r="I167">
        <v>1</v>
      </c>
    </row>
    <row r="168" spans="1:12" x14ac:dyDescent="0.35">
      <c r="A168">
        <v>5</v>
      </c>
      <c r="B168" s="86">
        <v>4.1319444444444442E-3</v>
      </c>
      <c r="C168">
        <v>-4.8611111051286571E-3</v>
      </c>
      <c r="D168" s="86">
        <v>5.5555555555555558E-3</v>
      </c>
      <c r="E168">
        <v>-7.6388888846850023E-3</v>
      </c>
      <c r="F168">
        <v>-6.9444444024055734E-4</v>
      </c>
      <c r="G168" t="s">
        <v>75</v>
      </c>
      <c r="H168" t="s">
        <v>373</v>
      </c>
      <c r="I168">
        <v>1</v>
      </c>
    </row>
    <row r="169" spans="1:12" x14ac:dyDescent="0.35">
      <c r="A169">
        <v>5</v>
      </c>
      <c r="B169" s="86">
        <v>5.347222222222222E-3</v>
      </c>
      <c r="C169" s="86">
        <v>2.7777777777777779E-3</v>
      </c>
      <c r="D169" s="86">
        <v>1.3194444444444444E-2</v>
      </c>
      <c r="E169">
        <v>-1.3888888861401938E-3</v>
      </c>
      <c r="F169" s="86">
        <v>5.5555555555555558E-3</v>
      </c>
      <c r="G169" t="s">
        <v>76</v>
      </c>
      <c r="H169" t="s">
        <v>373</v>
      </c>
      <c r="I169">
        <v>1</v>
      </c>
    </row>
    <row r="170" spans="1:12" x14ac:dyDescent="0.35">
      <c r="A170">
        <v>5</v>
      </c>
      <c r="B170">
        <v>-9.0277777781011537E-3</v>
      </c>
      <c r="C170">
        <v>-1.4583333329937886E-2</v>
      </c>
      <c r="D170">
        <v>-4.1666666632712204E-3</v>
      </c>
      <c r="E170">
        <v>-1.2499999997089617E-2</v>
      </c>
      <c r="F170">
        <v>-5.555555552645172E-3</v>
      </c>
      <c r="G170" t="s">
        <v>76</v>
      </c>
      <c r="H170" t="s">
        <v>373</v>
      </c>
      <c r="I170">
        <v>1</v>
      </c>
    </row>
    <row r="171" spans="1:12" x14ac:dyDescent="0.35">
      <c r="A171">
        <v>5</v>
      </c>
      <c r="B171" s="86">
        <v>1.8402777777777777E-3</v>
      </c>
      <c r="C171">
        <v>-4.166666665696539E-3</v>
      </c>
      <c r="D171" s="86">
        <v>6.2499999999999995E-3</v>
      </c>
      <c r="E171">
        <v>-2.7777777795563452E-3</v>
      </c>
      <c r="F171" s="86">
        <v>4.1666666666666666E-3</v>
      </c>
      <c r="G171" t="s">
        <v>75</v>
      </c>
      <c r="H171" t="s">
        <v>373</v>
      </c>
      <c r="I171">
        <v>1</v>
      </c>
    </row>
    <row r="172" spans="1:12" x14ac:dyDescent="0.35">
      <c r="A172">
        <v>5</v>
      </c>
      <c r="B172" t="s">
        <v>149</v>
      </c>
      <c r="C172" t="s">
        <v>374</v>
      </c>
      <c r="D172" t="s">
        <v>374</v>
      </c>
      <c r="E172" t="s">
        <v>374</v>
      </c>
      <c r="F172" t="s">
        <v>374</v>
      </c>
      <c r="G172" t="s">
        <v>149</v>
      </c>
      <c r="H172" t="s">
        <v>78</v>
      </c>
      <c r="L172">
        <v>1</v>
      </c>
    </row>
    <row r="173" spans="1:12" x14ac:dyDescent="0.35">
      <c r="A173">
        <v>5</v>
      </c>
      <c r="B173">
        <v>-1.1527777773153502E-2</v>
      </c>
      <c r="C173">
        <v>-1.5972222223354038E-2</v>
      </c>
      <c r="D173">
        <v>-5.5555555566873718E-3</v>
      </c>
      <c r="E173">
        <v>-1.5277777776645962E-2</v>
      </c>
      <c r="F173">
        <v>-8.3333333322015181E-3</v>
      </c>
      <c r="G173" t="s">
        <v>76</v>
      </c>
      <c r="H173" t="s">
        <v>373</v>
      </c>
      <c r="I173">
        <v>1</v>
      </c>
    </row>
    <row r="174" spans="1:12" x14ac:dyDescent="0.35">
      <c r="A174">
        <v>5</v>
      </c>
      <c r="B174" s="86">
        <v>1.3113425925925926E-2</v>
      </c>
      <c r="C174" s="86">
        <v>1.3888888888888889E-3</v>
      </c>
      <c r="D174" s="86">
        <v>1.1805555555555555E-2</v>
      </c>
      <c r="E174" s="86">
        <v>4.1666666666666666E-3</v>
      </c>
      <c r="F174" s="86">
        <v>1.1111111111111112E-2</v>
      </c>
      <c r="G174" t="s">
        <v>75</v>
      </c>
      <c r="H174" t="s">
        <v>373</v>
      </c>
      <c r="I174">
        <v>1</v>
      </c>
    </row>
    <row r="175" spans="1:12" x14ac:dyDescent="0.35">
      <c r="A175">
        <v>5</v>
      </c>
      <c r="B175">
        <v>-1.1851851850224193E-2</v>
      </c>
      <c r="C175">
        <v>-1.5972222223354038E-2</v>
      </c>
      <c r="D175">
        <v>-5.5555555566873718E-3</v>
      </c>
      <c r="E175">
        <v>-1.8055555556202307E-2</v>
      </c>
      <c r="F175">
        <v>-1.1111111111757863E-2</v>
      </c>
      <c r="G175" t="s">
        <v>77</v>
      </c>
      <c r="H175" t="s">
        <v>373</v>
      </c>
      <c r="I175">
        <v>1</v>
      </c>
    </row>
    <row r="176" spans="1:12" x14ac:dyDescent="0.35">
      <c r="A176">
        <v>5</v>
      </c>
      <c r="B176">
        <v>-2.7777777795563452E-3</v>
      </c>
      <c r="C176">
        <v>-6.2499999985448085E-3</v>
      </c>
      <c r="D176" s="86">
        <v>4.1666666666666666E-3</v>
      </c>
      <c r="E176">
        <v>-5.5555555591126904E-3</v>
      </c>
      <c r="F176" s="86">
        <v>1.3888888888888889E-3</v>
      </c>
      <c r="G176" t="s">
        <v>76</v>
      </c>
      <c r="H176" t="s">
        <v>373</v>
      </c>
      <c r="I176">
        <v>1</v>
      </c>
    </row>
    <row r="177" spans="1:11" x14ac:dyDescent="0.35">
      <c r="A177">
        <v>5</v>
      </c>
      <c r="B177">
        <v>-8.1250000002910383E-3</v>
      </c>
      <c r="C177">
        <v>-9.0277777781011537E-3</v>
      </c>
      <c r="D177" s="86">
        <v>1.3888888888888889E-3</v>
      </c>
      <c r="E177">
        <v>-2.1527777775190771E-2</v>
      </c>
      <c r="F177">
        <v>-1.4583333330746327E-2</v>
      </c>
      <c r="G177" t="s">
        <v>77</v>
      </c>
      <c r="H177" t="s">
        <v>373</v>
      </c>
      <c r="I177">
        <v>1</v>
      </c>
    </row>
    <row r="178" spans="1:11" x14ac:dyDescent="0.35">
      <c r="A178">
        <v>5</v>
      </c>
      <c r="B178">
        <v>-6.4236111065838486E-3</v>
      </c>
      <c r="C178">
        <v>-1.3194444443797693E-2</v>
      </c>
      <c r="D178">
        <v>-2.7777777771310266E-3</v>
      </c>
      <c r="E178">
        <v>-1.3194444443797693E-2</v>
      </c>
      <c r="F178">
        <v>-6.2499999993532477E-3</v>
      </c>
      <c r="G178" t="s">
        <v>76</v>
      </c>
      <c r="H178" t="s">
        <v>373</v>
      </c>
      <c r="I178">
        <v>1</v>
      </c>
    </row>
    <row r="179" spans="1:11" x14ac:dyDescent="0.35">
      <c r="A179">
        <v>5</v>
      </c>
      <c r="B179">
        <v>-9.0393518476048484E-3</v>
      </c>
      <c r="C179">
        <v>-1.4583333329937886E-2</v>
      </c>
      <c r="D179">
        <v>-4.1666666632712204E-3</v>
      </c>
      <c r="E179">
        <v>-1.3888888883229811E-2</v>
      </c>
      <c r="F179">
        <v>-6.9444444387853658E-3</v>
      </c>
      <c r="G179" t="s">
        <v>76</v>
      </c>
      <c r="H179" t="s">
        <v>373</v>
      </c>
      <c r="I179">
        <v>1</v>
      </c>
    </row>
    <row r="180" spans="1:11" x14ac:dyDescent="0.35">
      <c r="A180">
        <v>5</v>
      </c>
      <c r="B180">
        <v>-2.8356481489026919E-3</v>
      </c>
      <c r="C180">
        <v>-1.1805555557657499E-2</v>
      </c>
      <c r="D180">
        <v>-1.3888888909908328E-3</v>
      </c>
      <c r="E180">
        <v>-1.1111111110949423E-2</v>
      </c>
      <c r="F180">
        <v>-4.1666666665049782E-3</v>
      </c>
      <c r="G180" t="s">
        <v>77</v>
      </c>
      <c r="H180" t="s">
        <v>373</v>
      </c>
      <c r="I180">
        <v>1</v>
      </c>
    </row>
    <row r="181" spans="1:11" x14ac:dyDescent="0.35">
      <c r="A181">
        <v>5</v>
      </c>
      <c r="B181">
        <v>-1.0092592594446614E-2</v>
      </c>
      <c r="C181">
        <v>-1.1805555557657499E-2</v>
      </c>
      <c r="D181">
        <v>-1.3888888909908328E-3</v>
      </c>
      <c r="E181">
        <v>-1.1111111110949423E-2</v>
      </c>
      <c r="F181">
        <v>-4.1666666665049782E-3</v>
      </c>
      <c r="G181" t="s">
        <v>76</v>
      </c>
      <c r="H181" t="s">
        <v>373</v>
      </c>
      <c r="I181">
        <v>1</v>
      </c>
    </row>
    <row r="182" spans="1:11" x14ac:dyDescent="0.35">
      <c r="A182">
        <v>5</v>
      </c>
      <c r="B182" s="86">
        <v>3.4363425925925929E-2</v>
      </c>
      <c r="C182" s="86">
        <v>2.8472222222222222E-2</v>
      </c>
      <c r="D182" s="86">
        <v>3.888888888888889E-2</v>
      </c>
      <c r="E182" s="86">
        <v>2.5694444444444447E-2</v>
      </c>
      <c r="F182" s="86">
        <v>3.2638888888888891E-2</v>
      </c>
      <c r="G182" t="s">
        <v>76</v>
      </c>
      <c r="H182" t="s">
        <v>373</v>
      </c>
      <c r="I182">
        <v>1</v>
      </c>
    </row>
    <row r="183" spans="1:11" x14ac:dyDescent="0.35">
      <c r="A183">
        <v>5</v>
      </c>
      <c r="B183">
        <v>-4.8611111560603604E-4</v>
      </c>
      <c r="C183">
        <v>-1.3888888934161514E-3</v>
      </c>
      <c r="D183" s="86">
        <v>9.0277777777777787E-3</v>
      </c>
      <c r="E183">
        <v>-4.8611111124046147E-3</v>
      </c>
      <c r="F183" s="86">
        <v>2.0833333333333333E-3</v>
      </c>
      <c r="G183" t="s">
        <v>76</v>
      </c>
      <c r="H183" t="s">
        <v>373</v>
      </c>
      <c r="I183">
        <v>1</v>
      </c>
    </row>
    <row r="184" spans="1:11" x14ac:dyDescent="0.35">
      <c r="A184">
        <v>5</v>
      </c>
      <c r="B184" s="86">
        <v>4.155092592592593E-3</v>
      </c>
      <c r="C184">
        <v>-6.9444443943211809E-4</v>
      </c>
      <c r="D184" s="86">
        <v>9.7222222222222224E-3</v>
      </c>
      <c r="E184">
        <v>-1.3888888861401938E-3</v>
      </c>
      <c r="F184" s="86">
        <v>5.5555555555555558E-3</v>
      </c>
      <c r="G184" t="s">
        <v>77</v>
      </c>
      <c r="H184" t="s">
        <v>373</v>
      </c>
      <c r="I184">
        <v>1</v>
      </c>
    </row>
    <row r="185" spans="1:11" x14ac:dyDescent="0.35">
      <c r="A185">
        <v>5</v>
      </c>
      <c r="B185" t="s">
        <v>374</v>
      </c>
      <c r="C185" t="s">
        <v>374</v>
      </c>
      <c r="D185" t="s">
        <v>374</v>
      </c>
      <c r="E185" t="s">
        <v>374</v>
      </c>
      <c r="F185" t="s">
        <v>374</v>
      </c>
      <c r="H185" t="s">
        <v>377</v>
      </c>
      <c r="J185">
        <v>1</v>
      </c>
    </row>
    <row r="186" spans="1:11" x14ac:dyDescent="0.35">
      <c r="A186">
        <v>5</v>
      </c>
      <c r="B186" t="s">
        <v>374</v>
      </c>
      <c r="C186" t="s">
        <v>374</v>
      </c>
      <c r="D186" t="s">
        <v>374</v>
      </c>
      <c r="E186" t="s">
        <v>374</v>
      </c>
      <c r="F186" t="s">
        <v>374</v>
      </c>
      <c r="H186" t="s">
        <v>377</v>
      </c>
      <c r="J186">
        <v>1</v>
      </c>
    </row>
    <row r="187" spans="1:11" x14ac:dyDescent="0.35">
      <c r="A187">
        <v>5</v>
      </c>
      <c r="B187" s="86">
        <v>0.21233796296296295</v>
      </c>
      <c r="C187" s="86">
        <v>0.20972222222222223</v>
      </c>
      <c r="D187" s="86">
        <v>0.22013888888888888</v>
      </c>
      <c r="E187" s="86">
        <v>0.20972222222222223</v>
      </c>
      <c r="F187" s="86">
        <v>0.21666666666666667</v>
      </c>
      <c r="G187" t="s">
        <v>76</v>
      </c>
      <c r="H187" t="s">
        <v>373</v>
      </c>
      <c r="K187">
        <v>1</v>
      </c>
    </row>
    <row r="188" spans="1:11" x14ac:dyDescent="0.35">
      <c r="A188">
        <v>5</v>
      </c>
      <c r="B188" s="86">
        <v>0.23414351851851853</v>
      </c>
      <c r="C188" s="86">
        <v>0.22500000000000001</v>
      </c>
      <c r="D188" s="86">
        <v>0.23541666666666669</v>
      </c>
      <c r="E188" s="86">
        <v>0.22638888888888889</v>
      </c>
      <c r="F188" s="86">
        <v>0.23333333333333331</v>
      </c>
      <c r="G188" t="s">
        <v>77</v>
      </c>
      <c r="H188" t="s">
        <v>373</v>
      </c>
      <c r="K188">
        <v>1</v>
      </c>
    </row>
    <row r="189" spans="1:11" x14ac:dyDescent="0.35">
      <c r="A189">
        <v>5</v>
      </c>
      <c r="B189" t="s">
        <v>374</v>
      </c>
      <c r="C189" t="s">
        <v>374</v>
      </c>
      <c r="D189" t="s">
        <v>374</v>
      </c>
      <c r="E189" t="s">
        <v>374</v>
      </c>
      <c r="F189" t="s">
        <v>374</v>
      </c>
      <c r="H189" t="s">
        <v>377</v>
      </c>
    </row>
    <row r="190" spans="1:11" x14ac:dyDescent="0.35">
      <c r="A190">
        <v>5</v>
      </c>
      <c r="B190" t="s">
        <v>374</v>
      </c>
      <c r="C190" t="s">
        <v>374</v>
      </c>
      <c r="D190" t="s">
        <v>374</v>
      </c>
      <c r="E190" t="s">
        <v>374</v>
      </c>
      <c r="F190" t="s">
        <v>374</v>
      </c>
      <c r="H190" t="s">
        <v>377</v>
      </c>
    </row>
    <row r="191" spans="1:11" x14ac:dyDescent="0.35">
      <c r="A191">
        <v>6</v>
      </c>
      <c r="B191" t="s">
        <v>374</v>
      </c>
      <c r="C191" t="s">
        <v>374</v>
      </c>
      <c r="D191" t="s">
        <v>374</v>
      </c>
      <c r="E191" t="s">
        <v>374</v>
      </c>
      <c r="F191" t="s">
        <v>374</v>
      </c>
      <c r="H191" t="s">
        <v>377</v>
      </c>
    </row>
    <row r="192" spans="1:11" x14ac:dyDescent="0.35">
      <c r="A192">
        <v>6</v>
      </c>
      <c r="B192" t="s">
        <v>374</v>
      </c>
      <c r="C192" t="s">
        <v>374</v>
      </c>
      <c r="D192" t="s">
        <v>374</v>
      </c>
      <c r="E192" t="s">
        <v>374</v>
      </c>
      <c r="F192" t="s">
        <v>374</v>
      </c>
      <c r="H192" t="s">
        <v>377</v>
      </c>
    </row>
    <row r="193" spans="1:11" x14ac:dyDescent="0.35">
      <c r="A193">
        <v>6</v>
      </c>
      <c r="B193" t="s">
        <v>374</v>
      </c>
      <c r="C193" t="s">
        <v>374</v>
      </c>
      <c r="D193" t="s">
        <v>374</v>
      </c>
      <c r="E193" t="s">
        <v>374</v>
      </c>
      <c r="F193" t="s">
        <v>374</v>
      </c>
      <c r="G193" t="s">
        <v>75</v>
      </c>
      <c r="H193" t="s">
        <v>375</v>
      </c>
      <c r="K193">
        <v>1</v>
      </c>
    </row>
    <row r="194" spans="1:11" x14ac:dyDescent="0.35">
      <c r="A194">
        <v>6</v>
      </c>
      <c r="B194">
        <v>-2.7777777722803876E-3</v>
      </c>
      <c r="C194">
        <v>-6.9444444452528842E-3</v>
      </c>
      <c r="D194" s="86">
        <v>3.472222222222222E-3</v>
      </c>
      <c r="E194">
        <v>-6.9444444452528842E-3</v>
      </c>
      <c r="F194">
        <v>-8.0843925304163733E-13</v>
      </c>
      <c r="G194" t="s">
        <v>75</v>
      </c>
      <c r="H194" t="s">
        <v>373</v>
      </c>
      <c r="I194">
        <v>1</v>
      </c>
    </row>
    <row r="195" spans="1:11" x14ac:dyDescent="0.35">
      <c r="A195">
        <v>6</v>
      </c>
      <c r="B195" t="s">
        <v>374</v>
      </c>
      <c r="C195" t="s">
        <v>374</v>
      </c>
      <c r="D195" t="s">
        <v>374</v>
      </c>
      <c r="E195" t="s">
        <v>374</v>
      </c>
      <c r="F195" t="s">
        <v>374</v>
      </c>
      <c r="H195" t="s">
        <v>377</v>
      </c>
      <c r="J195">
        <v>1</v>
      </c>
    </row>
    <row r="196" spans="1:11" x14ac:dyDescent="0.35">
      <c r="A196">
        <v>6</v>
      </c>
      <c r="B196" s="86">
        <v>1.0416666666666666E-2</v>
      </c>
      <c r="C196" s="86">
        <v>4.1666666666666666E-3</v>
      </c>
      <c r="D196" s="86">
        <v>1.4583333333333332E-2</v>
      </c>
      <c r="E196" s="86">
        <v>0</v>
      </c>
      <c r="F196" s="86">
        <v>6.9444444444444441E-3</v>
      </c>
      <c r="G196" t="s">
        <v>75</v>
      </c>
      <c r="H196" t="s">
        <v>373</v>
      </c>
      <c r="I196">
        <v>1</v>
      </c>
    </row>
    <row r="197" spans="1:11" x14ac:dyDescent="0.35">
      <c r="A197">
        <v>6</v>
      </c>
      <c r="B197" s="86">
        <v>2.0879629629629626E-2</v>
      </c>
      <c r="C197" s="86">
        <v>1.3888888888888888E-2</v>
      </c>
      <c r="D197" s="86">
        <v>2.4305555555555556E-2</v>
      </c>
      <c r="E197" s="86">
        <v>1.0416666666666666E-2</v>
      </c>
      <c r="F197" s="86">
        <v>1.7361111111111112E-2</v>
      </c>
      <c r="G197" t="s">
        <v>75</v>
      </c>
      <c r="H197" t="s">
        <v>373</v>
      </c>
      <c r="I197">
        <v>1</v>
      </c>
    </row>
    <row r="198" spans="1:11" x14ac:dyDescent="0.35">
      <c r="A198">
        <v>6</v>
      </c>
      <c r="B198">
        <v>-9.0277777781011537E-3</v>
      </c>
      <c r="C198">
        <v>-1.5972222223354038E-2</v>
      </c>
      <c r="D198">
        <v>-5.5555555566873718E-3</v>
      </c>
      <c r="E198">
        <v>-1.4583333337213844E-2</v>
      </c>
      <c r="F198">
        <v>-7.6388888927693991E-3</v>
      </c>
      <c r="G198" t="s">
        <v>75</v>
      </c>
      <c r="H198" t="s">
        <v>373</v>
      </c>
      <c r="I198">
        <v>1</v>
      </c>
    </row>
    <row r="199" spans="1:11" x14ac:dyDescent="0.35">
      <c r="A199">
        <v>6</v>
      </c>
      <c r="B199">
        <v>-1.8750000002910383E-2</v>
      </c>
      <c r="C199">
        <v>-2.361111110803904E-2</v>
      </c>
      <c r="D199">
        <v>-1.3194444441372374E-2</v>
      </c>
      <c r="E199">
        <v>-2.2222222221898846E-2</v>
      </c>
      <c r="F199">
        <v>-1.5277777777454402E-2</v>
      </c>
      <c r="G199" t="s">
        <v>76</v>
      </c>
      <c r="H199" t="s">
        <v>373</v>
      </c>
      <c r="I199">
        <v>1</v>
      </c>
    </row>
    <row r="200" spans="1:11" x14ac:dyDescent="0.35">
      <c r="A200">
        <v>6</v>
      </c>
      <c r="B200">
        <v>-1.5972222223354038E-2</v>
      </c>
      <c r="C200" t="s">
        <v>374</v>
      </c>
      <c r="D200" t="s">
        <v>374</v>
      </c>
      <c r="E200">
        <v>-2.0138888889050577E-2</v>
      </c>
      <c r="F200">
        <v>-1.3194444444606133E-2</v>
      </c>
      <c r="G200" t="s">
        <v>76</v>
      </c>
      <c r="H200" t="s">
        <v>373</v>
      </c>
      <c r="I200">
        <v>1</v>
      </c>
    </row>
    <row r="201" spans="1:11" x14ac:dyDescent="0.35">
      <c r="A201">
        <v>6</v>
      </c>
      <c r="B201">
        <v>-9.0277777781011537E-3</v>
      </c>
      <c r="C201">
        <v>-1.5277777776645962E-2</v>
      </c>
      <c r="D201">
        <v>-4.8611111099792961E-3</v>
      </c>
      <c r="E201">
        <v>-1.3194444443797693E-2</v>
      </c>
      <c r="F201">
        <v>-6.2499999993532477E-3</v>
      </c>
      <c r="G201" t="s">
        <v>75</v>
      </c>
      <c r="H201" t="s">
        <v>373</v>
      </c>
      <c r="I201">
        <v>1</v>
      </c>
    </row>
    <row r="202" spans="1:11" x14ac:dyDescent="0.35">
      <c r="A202">
        <v>6</v>
      </c>
      <c r="B202" t="s">
        <v>374</v>
      </c>
      <c r="C202" t="s">
        <v>374</v>
      </c>
      <c r="D202" t="s">
        <v>374</v>
      </c>
      <c r="E202" t="s">
        <v>374</v>
      </c>
      <c r="F202" t="s">
        <v>374</v>
      </c>
      <c r="H202" t="s">
        <v>377</v>
      </c>
      <c r="J202">
        <v>1</v>
      </c>
    </row>
    <row r="203" spans="1:11" x14ac:dyDescent="0.35">
      <c r="A203">
        <v>6</v>
      </c>
      <c r="B203" t="s">
        <v>374</v>
      </c>
      <c r="C203" t="s">
        <v>374</v>
      </c>
      <c r="D203" t="s">
        <v>374</v>
      </c>
      <c r="E203" t="s">
        <v>374</v>
      </c>
      <c r="F203" t="s">
        <v>374</v>
      </c>
      <c r="H203" t="s">
        <v>377</v>
      </c>
      <c r="J203">
        <v>1</v>
      </c>
    </row>
    <row r="204" spans="1:11" x14ac:dyDescent="0.35">
      <c r="A204">
        <v>6</v>
      </c>
      <c r="B204" s="86">
        <v>2.7777777777777779E-3</v>
      </c>
      <c r="C204" s="86">
        <v>0</v>
      </c>
      <c r="D204" s="86">
        <v>1.0416666666666666E-2</v>
      </c>
      <c r="E204">
        <v>-1.3888888861401938E-3</v>
      </c>
      <c r="F204" s="86">
        <v>5.5555555555555558E-3</v>
      </c>
      <c r="G204" t="s">
        <v>76</v>
      </c>
      <c r="H204" t="s">
        <v>373</v>
      </c>
      <c r="I204">
        <v>1</v>
      </c>
    </row>
    <row r="205" spans="1:11" x14ac:dyDescent="0.35">
      <c r="A205">
        <v>6</v>
      </c>
      <c r="B205" s="86">
        <v>6.9444444444444441E-3</v>
      </c>
      <c r="C205" s="86">
        <v>2.7777777777777779E-3</v>
      </c>
      <c r="D205" s="86">
        <v>1.3194444444444444E-2</v>
      </c>
      <c r="E205" s="86">
        <v>0</v>
      </c>
      <c r="F205" s="86">
        <v>6.9444444444444441E-3</v>
      </c>
      <c r="G205" t="s">
        <v>75</v>
      </c>
      <c r="H205" t="s">
        <v>373</v>
      </c>
      <c r="I205">
        <v>1</v>
      </c>
    </row>
    <row r="206" spans="1:11" x14ac:dyDescent="0.35">
      <c r="A206">
        <v>6</v>
      </c>
      <c r="B206">
        <v>-2.0833333328482695E-3</v>
      </c>
      <c r="C206">
        <v>-1.0416666671517305E-2</v>
      </c>
      <c r="D206">
        <v>-4.8506389876967759E-12</v>
      </c>
      <c r="E206">
        <v>-1.0416666671517305E-2</v>
      </c>
      <c r="F206">
        <v>-3.4722222270728601E-3</v>
      </c>
      <c r="G206" t="s">
        <v>75</v>
      </c>
      <c r="H206" t="s">
        <v>373</v>
      </c>
      <c r="I206">
        <v>1</v>
      </c>
    </row>
    <row r="207" spans="1:11" x14ac:dyDescent="0.35">
      <c r="A207">
        <v>6</v>
      </c>
      <c r="B207">
        <v>-2.7777777781011537E-2</v>
      </c>
      <c r="C207">
        <v>-3.0555555560567882E-2</v>
      </c>
      <c r="D207">
        <v>-2.0138888893901218E-2</v>
      </c>
      <c r="E207">
        <v>-3.3333333332848269E-2</v>
      </c>
      <c r="F207">
        <v>-2.6388888888403825E-2</v>
      </c>
      <c r="G207" t="s">
        <v>76</v>
      </c>
      <c r="H207" t="s">
        <v>373</v>
      </c>
      <c r="I207">
        <v>1</v>
      </c>
    </row>
    <row r="208" spans="1:11" x14ac:dyDescent="0.35">
      <c r="A208">
        <v>6</v>
      </c>
      <c r="B208" t="s">
        <v>374</v>
      </c>
      <c r="C208" t="s">
        <v>374</v>
      </c>
      <c r="D208" t="s">
        <v>374</v>
      </c>
      <c r="E208" t="s">
        <v>374</v>
      </c>
      <c r="F208" t="s">
        <v>374</v>
      </c>
      <c r="H208" t="s">
        <v>377</v>
      </c>
      <c r="J208">
        <v>1</v>
      </c>
    </row>
    <row r="209" spans="1:11" x14ac:dyDescent="0.35">
      <c r="A209">
        <v>6</v>
      </c>
      <c r="B209" t="s">
        <v>374</v>
      </c>
      <c r="C209" t="s">
        <v>374</v>
      </c>
      <c r="D209" t="s">
        <v>374</v>
      </c>
      <c r="E209" t="s">
        <v>374</v>
      </c>
      <c r="F209" t="s">
        <v>374</v>
      </c>
      <c r="H209" t="s">
        <v>377</v>
      </c>
      <c r="J209">
        <v>1</v>
      </c>
    </row>
    <row r="210" spans="1:11" x14ac:dyDescent="0.35">
      <c r="A210">
        <v>6</v>
      </c>
      <c r="B210" t="s">
        <v>374</v>
      </c>
      <c r="C210" t="s">
        <v>374</v>
      </c>
      <c r="D210" t="s">
        <v>374</v>
      </c>
      <c r="E210" t="s">
        <v>374</v>
      </c>
      <c r="F210" t="s">
        <v>374</v>
      </c>
      <c r="H210" t="s">
        <v>377</v>
      </c>
      <c r="J210">
        <v>1</v>
      </c>
    </row>
    <row r="211" spans="1:11" x14ac:dyDescent="0.35">
      <c r="A211">
        <v>6</v>
      </c>
      <c r="B211" t="s">
        <v>374</v>
      </c>
      <c r="C211" t="s">
        <v>374</v>
      </c>
      <c r="D211" t="s">
        <v>374</v>
      </c>
      <c r="E211" t="s">
        <v>374</v>
      </c>
      <c r="F211" t="s">
        <v>374</v>
      </c>
      <c r="H211" t="s">
        <v>377</v>
      </c>
      <c r="J211">
        <v>1</v>
      </c>
    </row>
    <row r="212" spans="1:11" x14ac:dyDescent="0.35">
      <c r="A212">
        <v>6</v>
      </c>
      <c r="B212" t="s">
        <v>374</v>
      </c>
      <c r="C212" t="s">
        <v>374</v>
      </c>
      <c r="D212" t="s">
        <v>374</v>
      </c>
      <c r="E212" t="s">
        <v>374</v>
      </c>
      <c r="F212" t="s">
        <v>374</v>
      </c>
      <c r="G212" t="s">
        <v>75</v>
      </c>
      <c r="H212" t="s">
        <v>375</v>
      </c>
      <c r="K212">
        <v>1</v>
      </c>
    </row>
    <row r="213" spans="1:11" x14ac:dyDescent="0.35">
      <c r="A213">
        <v>6</v>
      </c>
      <c r="B213">
        <v>-4.166666665696539E-3</v>
      </c>
      <c r="C213">
        <v>-1.3888888890505768E-2</v>
      </c>
      <c r="D213">
        <v>-3.4722222238391023E-3</v>
      </c>
      <c r="E213">
        <v>-1.1805555557657499E-2</v>
      </c>
      <c r="F213">
        <v>-4.8611111132130539E-3</v>
      </c>
      <c r="G213" t="s">
        <v>77</v>
      </c>
      <c r="H213" t="s">
        <v>373</v>
      </c>
      <c r="I213">
        <v>1</v>
      </c>
    </row>
    <row r="214" spans="1:11" x14ac:dyDescent="0.35">
      <c r="A214">
        <v>6</v>
      </c>
      <c r="B214">
        <v>-2.7777777722803876E-3</v>
      </c>
      <c r="C214">
        <v>-6.9444444379769266E-3</v>
      </c>
      <c r="D214" s="86">
        <v>3.472222222222222E-3</v>
      </c>
      <c r="E214">
        <v>-1.1805555550381541E-2</v>
      </c>
      <c r="F214">
        <v>-4.8611111059370963E-3</v>
      </c>
      <c r="G214" t="s">
        <v>76</v>
      </c>
      <c r="H214" t="s">
        <v>373</v>
      </c>
      <c r="I214">
        <v>1</v>
      </c>
    </row>
    <row r="215" spans="1:11" x14ac:dyDescent="0.35">
      <c r="A215">
        <v>6</v>
      </c>
      <c r="B215" t="s">
        <v>374</v>
      </c>
      <c r="C215" t="s">
        <v>374</v>
      </c>
      <c r="D215" t="s">
        <v>374</v>
      </c>
      <c r="E215" t="s">
        <v>374</v>
      </c>
      <c r="F215" t="s">
        <v>374</v>
      </c>
      <c r="G215" t="s">
        <v>76</v>
      </c>
      <c r="H215" t="s">
        <v>375</v>
      </c>
      <c r="K215">
        <v>1</v>
      </c>
    </row>
    <row r="216" spans="1:11" x14ac:dyDescent="0.35">
      <c r="A216">
        <v>6</v>
      </c>
      <c r="B216">
        <v>-1.5972222223354038E-2</v>
      </c>
      <c r="C216">
        <v>-1.9444444449618459E-2</v>
      </c>
      <c r="D216">
        <v>-9.0277777829517927E-3</v>
      </c>
      <c r="E216">
        <v>-1.7361111109494232E-2</v>
      </c>
      <c r="F216">
        <v>-1.0416666665049788E-2</v>
      </c>
      <c r="G216" t="s">
        <v>76</v>
      </c>
      <c r="H216" t="s">
        <v>373</v>
      </c>
      <c r="I216">
        <v>1</v>
      </c>
    </row>
    <row r="217" spans="1:11" x14ac:dyDescent="0.35">
      <c r="A217">
        <v>6</v>
      </c>
      <c r="B217">
        <v>-1.3888888861401938E-3</v>
      </c>
      <c r="C217">
        <v>-1.1805555550381541E-2</v>
      </c>
      <c r="D217">
        <v>-1.3888888837148752E-3</v>
      </c>
      <c r="E217">
        <v>-2.7777777722803876E-3</v>
      </c>
      <c r="F217" s="86">
        <v>4.1666666666666666E-3</v>
      </c>
      <c r="G217" t="s">
        <v>75</v>
      </c>
      <c r="H217" t="s">
        <v>373</v>
      </c>
      <c r="I217">
        <v>1</v>
      </c>
    </row>
    <row r="218" spans="1:11" x14ac:dyDescent="0.35">
      <c r="A218">
        <v>6</v>
      </c>
      <c r="B218">
        <v>-2.8472222220443655E-2</v>
      </c>
      <c r="C218">
        <v>-3.4027777779556345E-2</v>
      </c>
      <c r="D218">
        <v>-2.3611111112889681E-2</v>
      </c>
      <c r="E218">
        <v>-3.3333333332848269E-2</v>
      </c>
      <c r="F218">
        <v>-2.6388888888403825E-2</v>
      </c>
      <c r="G218" t="s">
        <v>77</v>
      </c>
      <c r="H218" t="s">
        <v>373</v>
      </c>
      <c r="I218">
        <v>1</v>
      </c>
    </row>
    <row r="219" spans="1:11" x14ac:dyDescent="0.35">
      <c r="A219">
        <v>6</v>
      </c>
      <c r="B219">
        <v>-1.9444444442342501E-2</v>
      </c>
      <c r="C219">
        <v>-2.9166666667151731E-2</v>
      </c>
      <c r="D219">
        <v>-1.8750000000485066E-2</v>
      </c>
      <c r="E219">
        <v>-2.9861111113859806E-2</v>
      </c>
      <c r="F219">
        <v>-2.2916666669415362E-2</v>
      </c>
      <c r="G219" t="s">
        <v>76</v>
      </c>
      <c r="H219" t="s">
        <v>373</v>
      </c>
      <c r="I219">
        <v>1</v>
      </c>
    </row>
    <row r="220" spans="1:11" x14ac:dyDescent="0.35">
      <c r="A220">
        <v>6</v>
      </c>
      <c r="B220" t="s">
        <v>374</v>
      </c>
      <c r="C220" t="s">
        <v>374</v>
      </c>
      <c r="D220" t="s">
        <v>374</v>
      </c>
      <c r="E220" t="s">
        <v>374</v>
      </c>
      <c r="F220" t="s">
        <v>374</v>
      </c>
      <c r="G220" t="s">
        <v>76</v>
      </c>
      <c r="H220" t="s">
        <v>375</v>
      </c>
      <c r="K220">
        <v>1</v>
      </c>
    </row>
    <row r="221" spans="1:11" x14ac:dyDescent="0.35">
      <c r="A221">
        <v>6</v>
      </c>
      <c r="B221" t="s">
        <v>374</v>
      </c>
      <c r="C221" t="s">
        <v>374</v>
      </c>
      <c r="D221" t="s">
        <v>374</v>
      </c>
      <c r="E221" t="s">
        <v>374</v>
      </c>
      <c r="F221" t="s">
        <v>374</v>
      </c>
      <c r="H221" t="s">
        <v>377</v>
      </c>
      <c r="J221">
        <v>1</v>
      </c>
    </row>
    <row r="222" spans="1:11" x14ac:dyDescent="0.35">
      <c r="A222">
        <v>6</v>
      </c>
      <c r="B222" s="86">
        <v>6.2499999999999995E-3</v>
      </c>
      <c r="C222">
        <v>-1.3888888861401938E-3</v>
      </c>
      <c r="D222" s="86">
        <v>9.0277777777777787E-3</v>
      </c>
      <c r="E222">
        <v>-1.3888888861401938E-3</v>
      </c>
      <c r="F222" s="86">
        <v>5.5555555555555558E-3</v>
      </c>
      <c r="G222" t="s">
        <v>76</v>
      </c>
      <c r="H222" t="s">
        <v>373</v>
      </c>
      <c r="I222">
        <v>1</v>
      </c>
    </row>
    <row r="223" spans="1:11" x14ac:dyDescent="0.35">
      <c r="A223">
        <v>6</v>
      </c>
      <c r="B223" t="s">
        <v>374</v>
      </c>
      <c r="C223" s="86">
        <v>9.7222222222222224E-3</v>
      </c>
      <c r="D223" s="86">
        <v>2.013888888888889E-2</v>
      </c>
      <c r="E223" s="86">
        <v>1.0416666666666666E-2</v>
      </c>
      <c r="F223" s="86">
        <v>1.7361111111111112E-2</v>
      </c>
      <c r="G223" t="s">
        <v>75</v>
      </c>
      <c r="H223" t="s">
        <v>373</v>
      </c>
      <c r="I223">
        <v>1</v>
      </c>
    </row>
    <row r="224" spans="1:11" x14ac:dyDescent="0.35">
      <c r="A224">
        <v>6</v>
      </c>
      <c r="B224" t="s">
        <v>374</v>
      </c>
      <c r="C224" s="86">
        <v>1.3888888888888888E-2</v>
      </c>
      <c r="D224" s="86">
        <v>2.4305555555555556E-2</v>
      </c>
      <c r="E224" s="86">
        <v>1.4583333333333332E-2</v>
      </c>
      <c r="F224" s="86">
        <v>2.1527777777777781E-2</v>
      </c>
      <c r="G224" t="s">
        <v>76</v>
      </c>
      <c r="H224" t="s">
        <v>373</v>
      </c>
      <c r="I224">
        <v>1</v>
      </c>
    </row>
    <row r="225" spans="1:11" x14ac:dyDescent="0.35">
      <c r="A225">
        <v>6</v>
      </c>
      <c r="B225" s="86">
        <v>1.3888888888888889E-3</v>
      </c>
      <c r="C225">
        <v>-2.0833333328482695E-3</v>
      </c>
      <c r="D225" s="86">
        <v>8.3333333333333332E-3</v>
      </c>
      <c r="E225">
        <v>-1.3888888861401938E-3</v>
      </c>
      <c r="F225" s="86">
        <v>5.5555555555555558E-3</v>
      </c>
      <c r="G225" t="s">
        <v>76</v>
      </c>
      <c r="H225" t="s">
        <v>373</v>
      </c>
      <c r="I225">
        <v>1</v>
      </c>
    </row>
    <row r="226" spans="1:11" x14ac:dyDescent="0.35">
      <c r="A226">
        <v>6</v>
      </c>
      <c r="B226" s="86">
        <v>6.9444444444444441E-3</v>
      </c>
      <c r="C226" s="86">
        <v>2.7777777777777779E-3</v>
      </c>
      <c r="D226" s="86">
        <v>1.3194444444444444E-2</v>
      </c>
      <c r="E226" s="86">
        <v>2.7777777777777779E-3</v>
      </c>
      <c r="F226" s="86">
        <v>9.7222222222222224E-3</v>
      </c>
      <c r="G226" t="s">
        <v>76</v>
      </c>
      <c r="H226" t="s">
        <v>373</v>
      </c>
      <c r="I226">
        <v>1</v>
      </c>
    </row>
    <row r="227" spans="1:11" x14ac:dyDescent="0.35">
      <c r="A227">
        <v>6</v>
      </c>
      <c r="B227">
        <v>-2.7777777722803876E-3</v>
      </c>
      <c r="C227">
        <v>-4.166666665696539E-3</v>
      </c>
      <c r="D227" s="86">
        <v>6.2499999999999995E-3</v>
      </c>
      <c r="E227">
        <v>-4.8611111051286571E-3</v>
      </c>
      <c r="F227" s="86">
        <v>2.0833333333333333E-3</v>
      </c>
      <c r="G227" t="s">
        <v>76</v>
      </c>
      <c r="H227" t="s">
        <v>373</v>
      </c>
      <c r="I227">
        <v>1</v>
      </c>
    </row>
    <row r="228" spans="1:11" x14ac:dyDescent="0.35">
      <c r="A228">
        <v>6</v>
      </c>
      <c r="B228" t="s">
        <v>374</v>
      </c>
      <c r="C228" t="s">
        <v>374</v>
      </c>
      <c r="D228" t="s">
        <v>374</v>
      </c>
      <c r="E228" t="s">
        <v>374</v>
      </c>
      <c r="F228" t="s">
        <v>374</v>
      </c>
      <c r="H228" t="s">
        <v>377</v>
      </c>
      <c r="J228">
        <v>1</v>
      </c>
    </row>
    <row r="229" spans="1:11" x14ac:dyDescent="0.35">
      <c r="A229">
        <v>6</v>
      </c>
      <c r="B229" s="86">
        <v>0</v>
      </c>
      <c r="C229">
        <v>-9.0277777781011537E-3</v>
      </c>
      <c r="D229" s="86">
        <v>1.3888888888888889E-3</v>
      </c>
      <c r="E229">
        <v>-1.0416666664241347E-2</v>
      </c>
      <c r="F229">
        <v>-3.4722222197969025E-3</v>
      </c>
      <c r="G229" t="s">
        <v>76</v>
      </c>
      <c r="H229" t="s">
        <v>373</v>
      </c>
      <c r="I229">
        <v>1</v>
      </c>
    </row>
    <row r="230" spans="1:11" x14ac:dyDescent="0.35">
      <c r="A230">
        <v>6</v>
      </c>
      <c r="B230" t="s">
        <v>374</v>
      </c>
      <c r="C230" t="s">
        <v>374</v>
      </c>
      <c r="D230" t="s">
        <v>374</v>
      </c>
      <c r="E230" t="s">
        <v>374</v>
      </c>
      <c r="F230" t="s">
        <v>374</v>
      </c>
      <c r="H230" t="s">
        <v>377</v>
      </c>
      <c r="J230">
        <v>1</v>
      </c>
    </row>
    <row r="231" spans="1:11" x14ac:dyDescent="0.35">
      <c r="A231">
        <v>6</v>
      </c>
      <c r="B231" t="s">
        <v>374</v>
      </c>
      <c r="C231" t="s">
        <v>374</v>
      </c>
      <c r="D231" t="s">
        <v>374</v>
      </c>
      <c r="E231" t="s">
        <v>374</v>
      </c>
      <c r="F231" t="s">
        <v>374</v>
      </c>
      <c r="G231" t="s">
        <v>76</v>
      </c>
      <c r="H231" t="s">
        <v>375</v>
      </c>
      <c r="K231">
        <v>1</v>
      </c>
    </row>
    <row r="232" spans="1:11" x14ac:dyDescent="0.35">
      <c r="A232">
        <v>6</v>
      </c>
      <c r="B232" t="s">
        <v>374</v>
      </c>
      <c r="C232" t="s">
        <v>374</v>
      </c>
      <c r="D232" t="s">
        <v>374</v>
      </c>
      <c r="E232" t="s">
        <v>374</v>
      </c>
      <c r="F232" t="s">
        <v>374</v>
      </c>
      <c r="G232" t="s">
        <v>77</v>
      </c>
      <c r="H232" t="s">
        <v>375</v>
      </c>
      <c r="K232">
        <v>1</v>
      </c>
    </row>
    <row r="233" spans="1:11" x14ac:dyDescent="0.35">
      <c r="A233">
        <v>6</v>
      </c>
      <c r="B233">
        <v>-9.0277777781011537E-3</v>
      </c>
      <c r="C233">
        <v>-1.3888888890505768E-2</v>
      </c>
      <c r="D233">
        <v>-3.4722222238391023E-3</v>
      </c>
      <c r="E233">
        <v>-1.3888888890505768E-2</v>
      </c>
      <c r="F233">
        <v>-6.9444444460613234E-3</v>
      </c>
      <c r="G233" t="s">
        <v>75</v>
      </c>
      <c r="H233" t="s">
        <v>373</v>
      </c>
      <c r="I233">
        <v>1</v>
      </c>
    </row>
    <row r="234" spans="1:11" x14ac:dyDescent="0.35">
      <c r="A234">
        <v>6</v>
      </c>
      <c r="B234">
        <v>-2.7777777795563452E-3</v>
      </c>
      <c r="C234">
        <v>-5.5555555518367328E-3</v>
      </c>
      <c r="D234" s="86">
        <v>4.8611111111111112E-3</v>
      </c>
      <c r="E234">
        <v>-4.8611111124046147E-3</v>
      </c>
      <c r="F234" s="86">
        <v>2.0833333333333333E-3</v>
      </c>
      <c r="G234" t="s">
        <v>76</v>
      </c>
      <c r="H234" t="s">
        <v>373</v>
      </c>
      <c r="I234">
        <v>1</v>
      </c>
    </row>
    <row r="235" spans="1:11" x14ac:dyDescent="0.35">
      <c r="A235">
        <v>6</v>
      </c>
      <c r="B235" t="s">
        <v>374</v>
      </c>
      <c r="C235" t="s">
        <v>374</v>
      </c>
      <c r="D235" t="s">
        <v>374</v>
      </c>
      <c r="E235" t="s">
        <v>374</v>
      </c>
      <c r="F235" t="s">
        <v>374</v>
      </c>
      <c r="G235" t="s">
        <v>75</v>
      </c>
      <c r="H235" t="s">
        <v>375</v>
      </c>
      <c r="K235">
        <v>1</v>
      </c>
    </row>
    <row r="236" spans="1:11" x14ac:dyDescent="0.35">
      <c r="A236">
        <v>6</v>
      </c>
      <c r="B236">
        <v>-4.8611111051286571E-3</v>
      </c>
      <c r="C236">
        <v>-1.4583333329937886E-2</v>
      </c>
      <c r="D236">
        <v>-4.1666666632712204E-3</v>
      </c>
      <c r="E236">
        <v>-1.3888888883229811E-2</v>
      </c>
      <c r="F236">
        <v>-6.9444444387853658E-3</v>
      </c>
      <c r="G236" t="s">
        <v>75</v>
      </c>
      <c r="H236" t="s">
        <v>373</v>
      </c>
      <c r="I236">
        <v>1</v>
      </c>
    </row>
    <row r="237" spans="1:11" x14ac:dyDescent="0.35">
      <c r="A237">
        <v>6</v>
      </c>
      <c r="B237" t="s">
        <v>374</v>
      </c>
      <c r="C237" t="s">
        <v>374</v>
      </c>
      <c r="D237" t="s">
        <v>374</v>
      </c>
      <c r="E237" t="s">
        <v>374</v>
      </c>
      <c r="F237" t="s">
        <v>374</v>
      </c>
      <c r="H237" t="s">
        <v>377</v>
      </c>
      <c r="J237">
        <v>1</v>
      </c>
    </row>
    <row r="238" spans="1:11" x14ac:dyDescent="0.35">
      <c r="A238">
        <v>6</v>
      </c>
      <c r="B238" s="86">
        <v>8.3333333333333332E-3</v>
      </c>
      <c r="C238" s="86">
        <v>2.0833333333333333E-3</v>
      </c>
      <c r="D238" s="86">
        <v>1.2499999999999999E-2</v>
      </c>
      <c r="E238" s="86">
        <v>0</v>
      </c>
      <c r="F238" s="86">
        <v>6.9444444444444441E-3</v>
      </c>
      <c r="G238" t="s">
        <v>75</v>
      </c>
      <c r="H238" t="s">
        <v>373</v>
      </c>
      <c r="I238">
        <v>1</v>
      </c>
    </row>
    <row r="239" spans="1:11" x14ac:dyDescent="0.35">
      <c r="A239">
        <v>6</v>
      </c>
      <c r="B239" s="86">
        <v>1.5277777777777777E-2</v>
      </c>
      <c r="C239" s="86">
        <v>1.3194444444444444E-2</v>
      </c>
      <c r="D239" s="86">
        <v>2.361111111111111E-2</v>
      </c>
      <c r="E239" s="86">
        <v>1.0416666666666666E-2</v>
      </c>
      <c r="F239" s="86">
        <v>1.7361111111111112E-2</v>
      </c>
      <c r="G239" t="s">
        <v>76</v>
      </c>
      <c r="H239" t="s">
        <v>373</v>
      </c>
      <c r="I239">
        <v>1</v>
      </c>
    </row>
    <row r="240" spans="1:11" x14ac:dyDescent="0.35">
      <c r="A240">
        <v>6</v>
      </c>
      <c r="B240" t="s">
        <v>374</v>
      </c>
      <c r="C240" t="s">
        <v>374</v>
      </c>
      <c r="D240" t="s">
        <v>374</v>
      </c>
      <c r="E240" t="s">
        <v>374</v>
      </c>
      <c r="F240" t="s">
        <v>374</v>
      </c>
      <c r="G240" t="s">
        <v>76</v>
      </c>
      <c r="H240" t="s">
        <v>375</v>
      </c>
      <c r="K240">
        <v>1</v>
      </c>
    </row>
    <row r="241" spans="1:12" x14ac:dyDescent="0.35">
      <c r="A241">
        <v>7</v>
      </c>
      <c r="B241">
        <v>-1.1111111110949423E-2</v>
      </c>
      <c r="C241">
        <v>-1.4583333329937886E-2</v>
      </c>
      <c r="D241">
        <v>-4.1666666632712204E-3</v>
      </c>
      <c r="E241">
        <v>-1.7361111109494232E-2</v>
      </c>
      <c r="F241">
        <v>-1.0416666665049788E-2</v>
      </c>
      <c r="G241" t="s">
        <v>76</v>
      </c>
      <c r="H241" t="s">
        <v>373</v>
      </c>
      <c r="I241">
        <v>1</v>
      </c>
    </row>
    <row r="242" spans="1:12" x14ac:dyDescent="0.35">
      <c r="A242">
        <v>7</v>
      </c>
      <c r="B242" t="s">
        <v>374</v>
      </c>
      <c r="C242" t="s">
        <v>374</v>
      </c>
      <c r="D242" t="s">
        <v>374</v>
      </c>
      <c r="E242" t="s">
        <v>374</v>
      </c>
      <c r="F242" t="s">
        <v>374</v>
      </c>
      <c r="H242" t="s">
        <v>377</v>
      </c>
      <c r="J242">
        <v>1</v>
      </c>
    </row>
    <row r="243" spans="1:12" x14ac:dyDescent="0.35">
      <c r="A243">
        <v>7</v>
      </c>
      <c r="B243">
        <v>-4.166666665696539E-3</v>
      </c>
      <c r="C243">
        <v>-1.2500000004365575E-2</v>
      </c>
      <c r="D243">
        <v>-2.0833333376989085E-3</v>
      </c>
      <c r="E243">
        <v>-1.0416666671517305E-2</v>
      </c>
      <c r="F243">
        <v>-3.4722222270728601E-3</v>
      </c>
      <c r="G243" t="s">
        <v>75</v>
      </c>
      <c r="H243" t="s">
        <v>376</v>
      </c>
      <c r="I243">
        <v>1</v>
      </c>
    </row>
    <row r="244" spans="1:12" x14ac:dyDescent="0.35">
      <c r="A244">
        <v>7</v>
      </c>
      <c r="B244">
        <v>-1.1111111110949423E-2</v>
      </c>
      <c r="C244">
        <v>-1.3888888890505768E-2</v>
      </c>
      <c r="D244">
        <v>-3.4722222238391023E-3</v>
      </c>
      <c r="E244">
        <v>-1.3194444443797693E-2</v>
      </c>
      <c r="F244">
        <v>-6.2499999993532477E-3</v>
      </c>
      <c r="G244" t="s">
        <v>76</v>
      </c>
      <c r="H244" t="s">
        <v>373</v>
      </c>
      <c r="I244">
        <v>1</v>
      </c>
    </row>
    <row r="245" spans="1:12" x14ac:dyDescent="0.35">
      <c r="A245">
        <v>7</v>
      </c>
      <c r="B245" s="86">
        <v>3.472222222222222E-3</v>
      </c>
      <c r="C245">
        <v>-6.9444444379769266E-3</v>
      </c>
      <c r="D245" s="86">
        <v>3.472222222222222E-3</v>
      </c>
      <c r="E245">
        <v>-4.8611111051286571E-3</v>
      </c>
      <c r="F245" s="86">
        <v>2.0833333333333333E-3</v>
      </c>
      <c r="G245" t="s">
        <v>76</v>
      </c>
      <c r="H245" t="s">
        <v>373</v>
      </c>
      <c r="I245">
        <v>1</v>
      </c>
    </row>
    <row r="246" spans="1:12" x14ac:dyDescent="0.35">
      <c r="A246">
        <v>7</v>
      </c>
      <c r="B246" s="86">
        <v>1.7361111111111112E-2</v>
      </c>
      <c r="C246" s="86">
        <v>9.0277777777777787E-3</v>
      </c>
      <c r="D246" s="86">
        <v>1.9444444444444445E-2</v>
      </c>
      <c r="E246" s="86">
        <v>1.1805555555555555E-2</v>
      </c>
      <c r="F246" s="86">
        <v>1.8749999999999999E-2</v>
      </c>
      <c r="G246" t="s">
        <v>75</v>
      </c>
      <c r="H246" t="s">
        <v>373</v>
      </c>
      <c r="I246">
        <v>1</v>
      </c>
    </row>
    <row r="247" spans="1:12" x14ac:dyDescent="0.35">
      <c r="A247">
        <v>7</v>
      </c>
      <c r="B247">
        <v>-1.4583333337213844E-2</v>
      </c>
      <c r="C247">
        <v>-2.2222222221898846E-2</v>
      </c>
      <c r="D247">
        <v>-1.180555555523218E-2</v>
      </c>
      <c r="E247">
        <v>-1.9444444449618459E-2</v>
      </c>
      <c r="F247">
        <v>-1.2500000005174015E-2</v>
      </c>
      <c r="G247" t="s">
        <v>75</v>
      </c>
      <c r="H247" t="s">
        <v>376</v>
      </c>
      <c r="I247">
        <v>1</v>
      </c>
    </row>
    <row r="248" spans="1:12" x14ac:dyDescent="0.35">
      <c r="A248">
        <v>7</v>
      </c>
      <c r="B248">
        <v>-2.0833333328482695E-3</v>
      </c>
      <c r="C248">
        <v>-5.5555555591126904E-3</v>
      </c>
      <c r="D248" s="86">
        <v>4.8611111111111112E-3</v>
      </c>
      <c r="E248">
        <v>-3.4722222262644209E-3</v>
      </c>
      <c r="F248" s="86">
        <v>3.472222222222222E-3</v>
      </c>
      <c r="G248" t="s">
        <v>76</v>
      </c>
      <c r="H248" t="s">
        <v>376</v>
      </c>
      <c r="I248">
        <v>1</v>
      </c>
    </row>
    <row r="249" spans="1:12" x14ac:dyDescent="0.35">
      <c r="A249">
        <v>7</v>
      </c>
      <c r="B249" t="s">
        <v>374</v>
      </c>
      <c r="C249" t="s">
        <v>374</v>
      </c>
      <c r="D249" t="s">
        <v>374</v>
      </c>
      <c r="E249" t="s">
        <v>374</v>
      </c>
      <c r="F249" t="s">
        <v>374</v>
      </c>
      <c r="H249" t="s">
        <v>377</v>
      </c>
      <c r="J249">
        <v>1</v>
      </c>
    </row>
    <row r="250" spans="1:12" x14ac:dyDescent="0.35">
      <c r="A250">
        <v>7</v>
      </c>
      <c r="B250" t="s">
        <v>374</v>
      </c>
      <c r="C250" t="s">
        <v>374</v>
      </c>
      <c r="D250" t="s">
        <v>374</v>
      </c>
      <c r="E250" t="s">
        <v>374</v>
      </c>
      <c r="F250" t="s">
        <v>374</v>
      </c>
      <c r="H250" t="s">
        <v>377</v>
      </c>
      <c r="J250">
        <v>1</v>
      </c>
    </row>
    <row r="251" spans="1:12" x14ac:dyDescent="0.35">
      <c r="A251">
        <v>7</v>
      </c>
      <c r="B251" t="s">
        <v>149</v>
      </c>
      <c r="C251" t="s">
        <v>374</v>
      </c>
      <c r="D251" t="s">
        <v>374</v>
      </c>
      <c r="E251" t="s">
        <v>374</v>
      </c>
      <c r="F251" t="s">
        <v>374</v>
      </c>
      <c r="G251" t="s">
        <v>149</v>
      </c>
      <c r="H251" t="s">
        <v>78</v>
      </c>
      <c r="L251">
        <v>1</v>
      </c>
    </row>
    <row r="252" spans="1:12" x14ac:dyDescent="0.35">
      <c r="A252">
        <v>7</v>
      </c>
      <c r="B252" t="s">
        <v>149</v>
      </c>
      <c r="C252" t="s">
        <v>374</v>
      </c>
      <c r="D252" t="s">
        <v>374</v>
      </c>
      <c r="E252" t="s">
        <v>374</v>
      </c>
      <c r="F252" t="s">
        <v>374</v>
      </c>
      <c r="G252" t="s">
        <v>149</v>
      </c>
      <c r="H252" t="s">
        <v>78</v>
      </c>
      <c r="L252">
        <v>1</v>
      </c>
    </row>
    <row r="253" spans="1:12" x14ac:dyDescent="0.35">
      <c r="A253">
        <v>7</v>
      </c>
      <c r="B253" t="s">
        <v>374</v>
      </c>
      <c r="C253" t="s">
        <v>374</v>
      </c>
      <c r="D253" t="s">
        <v>374</v>
      </c>
      <c r="E253" t="s">
        <v>374</v>
      </c>
      <c r="F253" t="s">
        <v>374</v>
      </c>
      <c r="G253" t="s">
        <v>76</v>
      </c>
      <c r="H253" t="s">
        <v>375</v>
      </c>
      <c r="K253">
        <v>1</v>
      </c>
    </row>
    <row r="254" spans="1:12" x14ac:dyDescent="0.35">
      <c r="A254">
        <v>7</v>
      </c>
      <c r="B254" t="s">
        <v>374</v>
      </c>
      <c r="C254" t="s">
        <v>374</v>
      </c>
      <c r="D254" t="s">
        <v>374</v>
      </c>
      <c r="E254" t="s">
        <v>374</v>
      </c>
      <c r="F254" t="s">
        <v>374</v>
      </c>
      <c r="G254" t="s">
        <v>75</v>
      </c>
      <c r="H254" t="s">
        <v>375</v>
      </c>
      <c r="K254">
        <v>1</v>
      </c>
    </row>
    <row r="255" spans="1:12" x14ac:dyDescent="0.35">
      <c r="A255">
        <v>7</v>
      </c>
      <c r="B255" t="s">
        <v>374</v>
      </c>
      <c r="C255" t="s">
        <v>374</v>
      </c>
      <c r="D255" t="s">
        <v>374</v>
      </c>
      <c r="E255" t="s">
        <v>374</v>
      </c>
      <c r="F255" t="s">
        <v>374</v>
      </c>
      <c r="H255" t="s">
        <v>377</v>
      </c>
      <c r="J255">
        <v>1</v>
      </c>
    </row>
    <row r="256" spans="1:12" x14ac:dyDescent="0.35">
      <c r="A256">
        <v>7</v>
      </c>
      <c r="B256" t="s">
        <v>374</v>
      </c>
      <c r="C256" t="s">
        <v>374</v>
      </c>
      <c r="D256" t="s">
        <v>374</v>
      </c>
      <c r="E256" t="s">
        <v>374</v>
      </c>
      <c r="F256" t="s">
        <v>374</v>
      </c>
      <c r="H256" t="s">
        <v>377</v>
      </c>
      <c r="J256">
        <v>1</v>
      </c>
    </row>
    <row r="257" spans="1:11" x14ac:dyDescent="0.35">
      <c r="A257">
        <v>7</v>
      </c>
      <c r="B257" t="s">
        <v>374</v>
      </c>
      <c r="C257" t="s">
        <v>374</v>
      </c>
      <c r="D257" t="s">
        <v>374</v>
      </c>
      <c r="E257" t="s">
        <v>374</v>
      </c>
      <c r="F257" t="s">
        <v>374</v>
      </c>
      <c r="G257" t="s">
        <v>76</v>
      </c>
      <c r="H257" t="s">
        <v>375</v>
      </c>
      <c r="K257">
        <v>1</v>
      </c>
    </row>
    <row r="258" spans="1:11" x14ac:dyDescent="0.35">
      <c r="A258">
        <v>7</v>
      </c>
      <c r="B258" t="s">
        <v>374</v>
      </c>
      <c r="C258" t="s">
        <v>374</v>
      </c>
      <c r="D258" t="s">
        <v>374</v>
      </c>
      <c r="E258" t="s">
        <v>374</v>
      </c>
      <c r="F258" t="s">
        <v>374</v>
      </c>
      <c r="G258" t="s">
        <v>75</v>
      </c>
      <c r="H258" t="s">
        <v>375</v>
      </c>
      <c r="K258">
        <v>1</v>
      </c>
    </row>
    <row r="259" spans="1:11" x14ac:dyDescent="0.35">
      <c r="A259">
        <v>7</v>
      </c>
      <c r="B259" t="s">
        <v>374</v>
      </c>
      <c r="C259" t="s">
        <v>374</v>
      </c>
      <c r="D259" t="s">
        <v>374</v>
      </c>
      <c r="E259" t="s">
        <v>374</v>
      </c>
      <c r="F259" t="s">
        <v>374</v>
      </c>
      <c r="G259" t="s">
        <v>76</v>
      </c>
      <c r="H259" t="s">
        <v>375</v>
      </c>
      <c r="K259">
        <v>1</v>
      </c>
    </row>
    <row r="260" spans="1:11" x14ac:dyDescent="0.35">
      <c r="A260">
        <v>7</v>
      </c>
      <c r="B260" t="s">
        <v>374</v>
      </c>
      <c r="C260" t="s">
        <v>374</v>
      </c>
      <c r="D260" t="s">
        <v>374</v>
      </c>
      <c r="E260" t="s">
        <v>374</v>
      </c>
      <c r="F260" t="s">
        <v>374</v>
      </c>
      <c r="G260" t="s">
        <v>76</v>
      </c>
      <c r="H260" t="s">
        <v>375</v>
      </c>
      <c r="K260">
        <v>1</v>
      </c>
    </row>
    <row r="261" spans="1:11" x14ac:dyDescent="0.35">
      <c r="A261">
        <v>7</v>
      </c>
      <c r="B261">
        <v>-1.7361111116770189E-2</v>
      </c>
      <c r="C261">
        <v>-2.4305555554747116E-2</v>
      </c>
      <c r="D261">
        <v>-1.388888888808045E-2</v>
      </c>
      <c r="E261">
        <v>-2.1527777782466728E-2</v>
      </c>
      <c r="F261">
        <v>-1.4583333338022284E-2</v>
      </c>
      <c r="G261" t="s">
        <v>75</v>
      </c>
      <c r="H261" t="s">
        <v>373</v>
      </c>
      <c r="I261">
        <v>1</v>
      </c>
    </row>
    <row r="262" spans="1:11" x14ac:dyDescent="0.35">
      <c r="A262">
        <v>7</v>
      </c>
      <c r="B262">
        <v>-1.2499999997089617E-2</v>
      </c>
      <c r="C262">
        <v>-1.3888888890505768E-2</v>
      </c>
      <c r="D262">
        <v>-3.4722222238391023E-3</v>
      </c>
      <c r="E262">
        <v>-1.4583333329937886E-2</v>
      </c>
      <c r="F262">
        <v>-7.6388888854934415E-3</v>
      </c>
      <c r="G262" t="s">
        <v>76</v>
      </c>
      <c r="H262" t="s">
        <v>373</v>
      </c>
      <c r="I262">
        <v>1</v>
      </c>
    </row>
    <row r="263" spans="1:11" x14ac:dyDescent="0.35">
      <c r="A263">
        <v>7</v>
      </c>
      <c r="B263">
        <v>-3.4722222189884633E-3</v>
      </c>
      <c r="C263">
        <v>-7.6388888919609599E-3</v>
      </c>
      <c r="D263" s="86">
        <v>2.7777777777777779E-3</v>
      </c>
      <c r="E263">
        <v>-6.2499999985448085E-3</v>
      </c>
      <c r="F263" s="86">
        <v>6.9444444444444447E-4</v>
      </c>
      <c r="G263" t="s">
        <v>76</v>
      </c>
      <c r="H263" t="s">
        <v>373</v>
      </c>
      <c r="I263">
        <v>1</v>
      </c>
    </row>
    <row r="264" spans="1:11" x14ac:dyDescent="0.35">
      <c r="A264">
        <v>7</v>
      </c>
      <c r="B264" s="86">
        <v>1.3888888888888889E-3</v>
      </c>
      <c r="C264">
        <v>-5.5555555591126904E-3</v>
      </c>
      <c r="D264" s="86">
        <v>4.8611111111111112E-3</v>
      </c>
      <c r="E264">
        <v>-4.166666665696539E-3</v>
      </c>
      <c r="F264" s="86">
        <v>2.7777777777777779E-3</v>
      </c>
      <c r="G264" t="s">
        <v>75</v>
      </c>
      <c r="H264" t="s">
        <v>373</v>
      </c>
      <c r="I264">
        <v>1</v>
      </c>
    </row>
    <row r="265" spans="1:11" x14ac:dyDescent="0.35">
      <c r="A265">
        <v>7</v>
      </c>
      <c r="B265">
        <v>-1.5972222223354038E-2</v>
      </c>
      <c r="C265">
        <v>-2.1527777775190771E-2</v>
      </c>
      <c r="D265">
        <v>-1.1111111108524105E-2</v>
      </c>
      <c r="E265">
        <v>-1.8749999995634425E-2</v>
      </c>
      <c r="F265">
        <v>-1.1805555551189981E-2</v>
      </c>
      <c r="G265" t="s">
        <v>75</v>
      </c>
      <c r="H265" t="s">
        <v>373</v>
      </c>
      <c r="I265">
        <v>1</v>
      </c>
    </row>
    <row r="266" spans="1:11" x14ac:dyDescent="0.35">
      <c r="A266">
        <v>7</v>
      </c>
      <c r="B266">
        <v>-1.805555554892635E-2</v>
      </c>
      <c r="C266">
        <v>-1.8749999995634425E-2</v>
      </c>
      <c r="D266">
        <v>-8.3333333289677593E-3</v>
      </c>
      <c r="E266">
        <v>-2.0833333328482695E-2</v>
      </c>
      <c r="F266">
        <v>-1.3888888884038251E-2</v>
      </c>
      <c r="G266" t="s">
        <v>76</v>
      </c>
      <c r="H266" t="s">
        <v>373</v>
      </c>
      <c r="I266">
        <v>1</v>
      </c>
    </row>
    <row r="267" spans="1:11" x14ac:dyDescent="0.35">
      <c r="A267">
        <v>7</v>
      </c>
      <c r="B267" s="86">
        <v>1.5972222222222224E-2</v>
      </c>
      <c r="C267" s="86">
        <v>6.9444444444444441E-3</v>
      </c>
      <c r="D267" s="86">
        <v>1.7361111111111112E-2</v>
      </c>
      <c r="E267" s="86">
        <v>8.3333333333333332E-3</v>
      </c>
      <c r="F267" s="86">
        <v>1.5277777777777777E-2</v>
      </c>
      <c r="G267" t="s">
        <v>77</v>
      </c>
      <c r="H267" t="s">
        <v>373</v>
      </c>
      <c r="I267">
        <v>1</v>
      </c>
    </row>
    <row r="268" spans="1:11" x14ac:dyDescent="0.35">
      <c r="A268">
        <v>7</v>
      </c>
      <c r="B268" t="s">
        <v>374</v>
      </c>
      <c r="C268" t="s">
        <v>374</v>
      </c>
      <c r="D268" t="s">
        <v>374</v>
      </c>
      <c r="E268" t="s">
        <v>374</v>
      </c>
      <c r="F268" t="s">
        <v>374</v>
      </c>
      <c r="H268" t="s">
        <v>377</v>
      </c>
      <c r="J268">
        <v>1</v>
      </c>
    </row>
    <row r="269" spans="1:11" x14ac:dyDescent="0.35">
      <c r="A269">
        <v>7</v>
      </c>
      <c r="B269" s="86">
        <v>1.0416666666666666E-2</v>
      </c>
      <c r="C269" s="86">
        <v>0</v>
      </c>
      <c r="D269" s="86">
        <v>1.0416666666666666E-2</v>
      </c>
      <c r="E269" s="86">
        <v>0</v>
      </c>
      <c r="F269" s="86">
        <v>6.9444444444444441E-3</v>
      </c>
      <c r="G269" t="s">
        <v>76</v>
      </c>
      <c r="H269" t="s">
        <v>373</v>
      </c>
      <c r="I269">
        <v>1</v>
      </c>
    </row>
    <row r="270" spans="1:11" x14ac:dyDescent="0.35">
      <c r="A270">
        <v>7</v>
      </c>
      <c r="B270" t="s">
        <v>374</v>
      </c>
      <c r="C270" t="s">
        <v>374</v>
      </c>
      <c r="D270" t="s">
        <v>374</v>
      </c>
      <c r="E270" t="s">
        <v>374</v>
      </c>
      <c r="F270" t="s">
        <v>374</v>
      </c>
      <c r="H270" t="s">
        <v>377</v>
      </c>
      <c r="J270">
        <v>1</v>
      </c>
    </row>
    <row r="271" spans="1:11" x14ac:dyDescent="0.35">
      <c r="A271">
        <v>7</v>
      </c>
      <c r="B271">
        <v>-1.3888888861401938E-3</v>
      </c>
      <c r="C271">
        <v>-2.7777777795563452E-3</v>
      </c>
      <c r="D271" s="86">
        <v>7.6388888888888886E-3</v>
      </c>
      <c r="E271">
        <v>-2.7777777795563452E-3</v>
      </c>
      <c r="F271" s="86">
        <v>4.1666666666666666E-3</v>
      </c>
      <c r="G271" t="s">
        <v>76</v>
      </c>
      <c r="H271" t="s">
        <v>373</v>
      </c>
      <c r="I271">
        <v>1</v>
      </c>
    </row>
    <row r="272" spans="1:11" x14ac:dyDescent="0.35">
      <c r="A272">
        <v>7</v>
      </c>
      <c r="B272" s="86">
        <v>1.3888888888888889E-3</v>
      </c>
      <c r="C272">
        <v>-2.7777777795563452E-3</v>
      </c>
      <c r="D272" s="86">
        <v>7.6388888888888886E-3</v>
      </c>
      <c r="E272">
        <v>-2.7777777795563452E-3</v>
      </c>
      <c r="F272" s="86">
        <v>4.1666666666666666E-3</v>
      </c>
      <c r="G272" t="s">
        <v>77</v>
      </c>
      <c r="H272" t="s">
        <v>373</v>
      </c>
      <c r="I272">
        <v>1</v>
      </c>
    </row>
    <row r="273" spans="1:9" x14ac:dyDescent="0.35">
      <c r="A273">
        <v>7</v>
      </c>
      <c r="B273">
        <v>-7.6388888919609599E-3</v>
      </c>
      <c r="C273">
        <v>-1.3888888890505768E-2</v>
      </c>
      <c r="D273">
        <v>-3.4722222238391023E-3</v>
      </c>
      <c r="E273">
        <v>-1.1805555557657499E-2</v>
      </c>
      <c r="F273">
        <v>-4.8611111132130539E-3</v>
      </c>
      <c r="G273" t="s">
        <v>75</v>
      </c>
      <c r="H273" t="s">
        <v>373</v>
      </c>
      <c r="I273">
        <v>1</v>
      </c>
    </row>
    <row r="274" spans="1:9" x14ac:dyDescent="0.35">
      <c r="A274">
        <v>7</v>
      </c>
      <c r="B274">
        <v>-1.5277777776645962E-2</v>
      </c>
      <c r="C274">
        <v>-1.8750000002910383E-2</v>
      </c>
      <c r="D274">
        <v>-8.333333336243717E-3</v>
      </c>
      <c r="E274">
        <v>-1.7361111109494232E-2</v>
      </c>
      <c r="F274">
        <v>-1.0416666665049788E-2</v>
      </c>
      <c r="G274" t="s">
        <v>76</v>
      </c>
      <c r="H274" t="s">
        <v>373</v>
      </c>
      <c r="I274">
        <v>1</v>
      </c>
    </row>
    <row r="275" spans="1:9" x14ac:dyDescent="0.35">
      <c r="A275">
        <v>7</v>
      </c>
      <c r="B275" s="86">
        <v>0</v>
      </c>
      <c r="C275" t="s">
        <v>374</v>
      </c>
      <c r="D275" t="s">
        <v>374</v>
      </c>
      <c r="E275">
        <v>-3.4722222189884633E-3</v>
      </c>
      <c r="F275" s="86">
        <v>3.472222222222222E-3</v>
      </c>
      <c r="G275" t="s">
        <v>76</v>
      </c>
      <c r="H275" t="s">
        <v>376</v>
      </c>
      <c r="I275">
        <v>1</v>
      </c>
    </row>
    <row r="276" spans="1:9" x14ac:dyDescent="0.35">
      <c r="A276">
        <v>7</v>
      </c>
      <c r="B276" s="86">
        <v>9.0277777777777787E-3</v>
      </c>
      <c r="C276" t="s">
        <v>374</v>
      </c>
      <c r="D276" t="s">
        <v>374</v>
      </c>
      <c r="E276" s="86">
        <v>4.8611111111111112E-3</v>
      </c>
      <c r="F276" s="86">
        <v>1.1805555555555555E-2</v>
      </c>
      <c r="G276" t="s">
        <v>75</v>
      </c>
      <c r="H276" t="s">
        <v>376</v>
      </c>
      <c r="I276">
        <v>1</v>
      </c>
    </row>
    <row r="277" spans="1:9" x14ac:dyDescent="0.35">
      <c r="A277">
        <v>7</v>
      </c>
      <c r="B277">
        <v>-1.2499999997089617E-2</v>
      </c>
      <c r="C277">
        <v>-1.8750000002910383E-2</v>
      </c>
      <c r="D277">
        <v>-8.333333336243717E-3</v>
      </c>
      <c r="E277">
        <v>-1.6666666670062114E-2</v>
      </c>
      <c r="F277">
        <v>-9.7222222256176695E-3</v>
      </c>
      <c r="G277" t="s">
        <v>75</v>
      </c>
      <c r="H277" t="s">
        <v>373</v>
      </c>
      <c r="I277">
        <v>1</v>
      </c>
    </row>
    <row r="278" spans="1:9" x14ac:dyDescent="0.35">
      <c r="A278">
        <v>7</v>
      </c>
      <c r="B278">
        <v>-1.6666666662786156E-2</v>
      </c>
      <c r="C278">
        <v>-2.0833333328482695E-2</v>
      </c>
      <c r="D278">
        <v>-1.0416666661816029E-2</v>
      </c>
      <c r="E278">
        <v>-2.0138888889050577E-2</v>
      </c>
      <c r="F278">
        <v>-1.3194444444606133E-2</v>
      </c>
      <c r="G278" t="s">
        <v>76</v>
      </c>
      <c r="H278" t="s">
        <v>373</v>
      </c>
      <c r="I278">
        <v>1</v>
      </c>
    </row>
    <row r="279" spans="1:9" x14ac:dyDescent="0.35">
      <c r="A279">
        <v>7</v>
      </c>
      <c r="B279">
        <v>-2.7083333334303461E-2</v>
      </c>
      <c r="C279">
        <v>-3.0555555553291924E-2</v>
      </c>
      <c r="D279">
        <v>-2.013888888662526E-2</v>
      </c>
      <c r="E279">
        <v>-2.9166666667151731E-2</v>
      </c>
      <c r="F279">
        <v>-2.2222222222707286E-2</v>
      </c>
      <c r="G279" t="s">
        <v>76</v>
      </c>
      <c r="H279" t="s">
        <v>373</v>
      </c>
      <c r="I279">
        <v>1</v>
      </c>
    </row>
    <row r="280" spans="1:9" x14ac:dyDescent="0.35">
      <c r="A280">
        <v>7</v>
      </c>
      <c r="B280">
        <v>-1.3194444443797693E-2</v>
      </c>
      <c r="C280">
        <v>-1.805555554892635E-2</v>
      </c>
      <c r="D280">
        <v>-7.6388888822596836E-3</v>
      </c>
      <c r="E280">
        <v>-1.6666666662786156E-2</v>
      </c>
      <c r="F280">
        <v>-9.7222222183417119E-3</v>
      </c>
      <c r="G280" t="s">
        <v>75</v>
      </c>
      <c r="H280" t="s">
        <v>373</v>
      </c>
      <c r="I280">
        <v>1</v>
      </c>
    </row>
    <row r="281" spans="1:9" x14ac:dyDescent="0.35">
      <c r="A281">
        <v>7</v>
      </c>
      <c r="B281">
        <v>-6.9444444452528842E-3</v>
      </c>
      <c r="C281">
        <v>-1.3194444443797693E-2</v>
      </c>
      <c r="D281">
        <v>-2.7777777771310266E-3</v>
      </c>
      <c r="E281">
        <v>-1.3888888890505768E-2</v>
      </c>
      <c r="F281">
        <v>-6.9444444460613234E-3</v>
      </c>
      <c r="G281" t="s">
        <v>77</v>
      </c>
      <c r="H281" t="s">
        <v>373</v>
      </c>
      <c r="I281">
        <v>1</v>
      </c>
    </row>
    <row r="282" spans="1:9" x14ac:dyDescent="0.35">
      <c r="A282">
        <v>7</v>
      </c>
      <c r="B282">
        <v>-1.9444444442342501E-2</v>
      </c>
      <c r="C282">
        <v>-2.1527777775190771E-2</v>
      </c>
      <c r="D282">
        <v>-1.1111111108524105E-2</v>
      </c>
      <c r="E282">
        <v>-2.0833333335758653E-2</v>
      </c>
      <c r="F282">
        <v>-1.3888888891314208E-2</v>
      </c>
      <c r="G282" t="s">
        <v>76</v>
      </c>
      <c r="H282" t="s">
        <v>373</v>
      </c>
      <c r="I282">
        <v>1</v>
      </c>
    </row>
    <row r="283" spans="1:9" x14ac:dyDescent="0.35">
      <c r="A283">
        <v>7</v>
      </c>
      <c r="B283">
        <v>-8.333333331393078E-3</v>
      </c>
      <c r="C283">
        <v>-1.2499999997089617E-2</v>
      </c>
      <c r="D283">
        <v>-2.0833333304229509E-3</v>
      </c>
      <c r="E283">
        <v>-1.0416666664241347E-2</v>
      </c>
      <c r="F283">
        <v>-3.4722222197969025E-3</v>
      </c>
      <c r="G283" t="s">
        <v>76</v>
      </c>
      <c r="H283" t="s">
        <v>373</v>
      </c>
      <c r="I283">
        <v>1</v>
      </c>
    </row>
    <row r="284" spans="1:9" x14ac:dyDescent="0.35">
      <c r="A284">
        <v>7</v>
      </c>
      <c r="B284">
        <v>-2.7777777795563452E-3</v>
      </c>
      <c r="C284" t="s">
        <v>374</v>
      </c>
      <c r="D284" t="s">
        <v>374</v>
      </c>
      <c r="E284">
        <v>-1.0416666671517305E-2</v>
      </c>
      <c r="F284">
        <v>-3.4722222270728601E-3</v>
      </c>
      <c r="G284" t="s">
        <v>76</v>
      </c>
      <c r="H284" t="s">
        <v>373</v>
      </c>
      <c r="I284">
        <v>1</v>
      </c>
    </row>
    <row r="285" spans="1:9" x14ac:dyDescent="0.35">
      <c r="A285">
        <v>8</v>
      </c>
      <c r="B285">
        <v>-1.3888888890505768E-2</v>
      </c>
      <c r="C285">
        <v>-2.1527777775190771E-2</v>
      </c>
      <c r="D285">
        <v>-1.1111111108524105E-2</v>
      </c>
      <c r="E285">
        <v>-2.2916666668606922E-2</v>
      </c>
      <c r="F285">
        <v>-1.5972222224162478E-2</v>
      </c>
      <c r="G285" t="s">
        <v>77</v>
      </c>
      <c r="H285" t="s">
        <v>373</v>
      </c>
      <c r="I285">
        <v>1</v>
      </c>
    </row>
    <row r="286" spans="1:9" x14ac:dyDescent="0.35">
      <c r="A286">
        <v>8</v>
      </c>
      <c r="B286" s="86">
        <v>6.9444444444444447E-4</v>
      </c>
      <c r="C286">
        <v>-4.166666665696539E-3</v>
      </c>
      <c r="D286" s="86">
        <v>6.2499999999999995E-3</v>
      </c>
      <c r="E286">
        <v>-2.7777777795563452E-3</v>
      </c>
      <c r="F286" s="86">
        <v>4.1666666666666666E-3</v>
      </c>
      <c r="G286" t="s">
        <v>76</v>
      </c>
      <c r="H286" t="s">
        <v>373</v>
      </c>
      <c r="I286">
        <v>1</v>
      </c>
    </row>
    <row r="287" spans="1:9" x14ac:dyDescent="0.35">
      <c r="A287">
        <v>8</v>
      </c>
      <c r="B287">
        <v>-6.9444443943211809E-4</v>
      </c>
      <c r="C287" t="s">
        <v>374</v>
      </c>
      <c r="D287" t="s">
        <v>374</v>
      </c>
      <c r="E287">
        <v>-6.9444444379769266E-3</v>
      </c>
      <c r="F287" s="86">
        <v>0</v>
      </c>
      <c r="G287" t="s">
        <v>76</v>
      </c>
      <c r="H287" t="s">
        <v>373</v>
      </c>
      <c r="I287">
        <v>1</v>
      </c>
    </row>
    <row r="288" spans="1:9" x14ac:dyDescent="0.35">
      <c r="A288">
        <v>8</v>
      </c>
      <c r="B288" s="86">
        <v>1.0416666666666666E-2</v>
      </c>
      <c r="C288" t="s">
        <v>374</v>
      </c>
      <c r="D288" t="s">
        <v>374</v>
      </c>
      <c r="E288" s="86">
        <v>2.0833333333333333E-3</v>
      </c>
      <c r="F288" s="86">
        <v>9.0277777777777787E-3</v>
      </c>
      <c r="G288" t="s">
        <v>77</v>
      </c>
      <c r="H288" t="s">
        <v>373</v>
      </c>
      <c r="I288">
        <v>1</v>
      </c>
    </row>
    <row r="289" spans="1:12" x14ac:dyDescent="0.35">
      <c r="A289">
        <v>8</v>
      </c>
      <c r="B289">
        <v>-6.9444443943211809E-4</v>
      </c>
      <c r="C289">
        <v>-7.6388888846850023E-3</v>
      </c>
      <c r="D289" s="86">
        <v>2.7777777777777779E-3</v>
      </c>
      <c r="E289">
        <v>-6.9444444452528842E-3</v>
      </c>
      <c r="F289">
        <v>-8.0843925304163733E-13</v>
      </c>
      <c r="G289" t="s">
        <v>75</v>
      </c>
      <c r="H289" t="s">
        <v>373</v>
      </c>
      <c r="I289">
        <v>1</v>
      </c>
    </row>
    <row r="290" spans="1:12" x14ac:dyDescent="0.35">
      <c r="A290">
        <v>8</v>
      </c>
      <c r="B290" s="86">
        <v>5.5555555555555558E-3</v>
      </c>
      <c r="C290">
        <v>-4.8611111124046147E-3</v>
      </c>
      <c r="D290" s="86">
        <v>5.5555555555555558E-3</v>
      </c>
      <c r="E290">
        <v>-3.4722222189884633E-3</v>
      </c>
      <c r="F290" s="86">
        <v>3.472222222222222E-3</v>
      </c>
      <c r="G290" t="s">
        <v>75</v>
      </c>
      <c r="H290" t="s">
        <v>373</v>
      </c>
      <c r="I290">
        <v>1</v>
      </c>
    </row>
    <row r="291" spans="1:12" x14ac:dyDescent="0.35">
      <c r="A291">
        <v>8</v>
      </c>
      <c r="B291" t="s">
        <v>149</v>
      </c>
      <c r="C291" t="s">
        <v>374</v>
      </c>
      <c r="D291" t="s">
        <v>374</v>
      </c>
      <c r="E291" t="s">
        <v>374</v>
      </c>
      <c r="F291" t="s">
        <v>374</v>
      </c>
      <c r="G291" t="s">
        <v>149</v>
      </c>
      <c r="H291" t="s">
        <v>78</v>
      </c>
      <c r="L291">
        <v>1</v>
      </c>
    </row>
    <row r="292" spans="1:12" x14ac:dyDescent="0.35">
      <c r="A292">
        <v>8</v>
      </c>
      <c r="B292" s="86">
        <v>1.3888888888888889E-3</v>
      </c>
      <c r="C292">
        <v>-2.7777777722803876E-3</v>
      </c>
      <c r="D292" s="86">
        <v>7.6388888888888886E-3</v>
      </c>
      <c r="E292">
        <v>-1.3888888861401938E-3</v>
      </c>
      <c r="F292" s="86">
        <v>5.5555555555555558E-3</v>
      </c>
      <c r="G292" t="s">
        <v>76</v>
      </c>
      <c r="H292" t="s">
        <v>373</v>
      </c>
      <c r="I292">
        <v>1</v>
      </c>
    </row>
    <row r="293" spans="1:12" x14ac:dyDescent="0.35">
      <c r="A293">
        <v>8</v>
      </c>
      <c r="B293" s="86">
        <v>1.2499999999999999E-2</v>
      </c>
      <c r="C293" s="86">
        <v>6.2499999999999995E-3</v>
      </c>
      <c r="D293" s="86">
        <v>1.6666666666666666E-2</v>
      </c>
      <c r="E293" s="86">
        <v>8.3333333333333332E-3</v>
      </c>
      <c r="F293" s="86">
        <v>1.5277777777777777E-2</v>
      </c>
      <c r="G293" t="s">
        <v>77</v>
      </c>
      <c r="H293" t="s">
        <v>373</v>
      </c>
      <c r="I293">
        <v>1</v>
      </c>
    </row>
    <row r="294" spans="1:12" x14ac:dyDescent="0.35">
      <c r="A294">
        <v>8</v>
      </c>
      <c r="B294" s="86">
        <v>1.0416666666666666E-2</v>
      </c>
      <c r="C294" s="86">
        <v>2.0833333333333333E-3</v>
      </c>
      <c r="D294" s="86">
        <v>1.2499999999999999E-2</v>
      </c>
      <c r="E294" s="86">
        <v>4.1666666666666666E-3</v>
      </c>
      <c r="F294" s="86">
        <v>1.1111111111111112E-2</v>
      </c>
      <c r="G294" t="s">
        <v>75</v>
      </c>
      <c r="H294" t="s">
        <v>373</v>
      </c>
      <c r="I294">
        <v>1</v>
      </c>
    </row>
    <row r="295" spans="1:12" x14ac:dyDescent="0.35">
      <c r="A295">
        <v>8</v>
      </c>
      <c r="B295" s="86">
        <v>2.7777777777777776E-2</v>
      </c>
      <c r="C295" s="86">
        <v>2.013888888888889E-2</v>
      </c>
      <c r="D295" s="86">
        <v>3.0555555555555555E-2</v>
      </c>
      <c r="E295" s="86">
        <v>2.2222222222222223E-2</v>
      </c>
      <c r="F295" s="86">
        <v>2.9166666666666664E-2</v>
      </c>
      <c r="G295" t="s">
        <v>76</v>
      </c>
      <c r="H295" t="s">
        <v>373</v>
      </c>
      <c r="I295">
        <v>1</v>
      </c>
    </row>
    <row r="296" spans="1:12" x14ac:dyDescent="0.35">
      <c r="A296">
        <v>8</v>
      </c>
      <c r="B296" s="86">
        <v>3.7499999999999999E-2</v>
      </c>
      <c r="C296" s="86">
        <v>2.7777777777777776E-2</v>
      </c>
      <c r="D296" s="86">
        <v>3.8194444444444441E-2</v>
      </c>
      <c r="E296" s="86">
        <v>2.9861111111111113E-2</v>
      </c>
      <c r="F296" s="86">
        <v>3.6805555555555557E-2</v>
      </c>
      <c r="G296" t="s">
        <v>75</v>
      </c>
      <c r="H296" t="s">
        <v>373</v>
      </c>
      <c r="I296">
        <v>1</v>
      </c>
    </row>
    <row r="297" spans="1:12" x14ac:dyDescent="0.35">
      <c r="A297">
        <v>8</v>
      </c>
      <c r="B297" s="86">
        <v>1.9444444444444445E-2</v>
      </c>
      <c r="C297" s="86">
        <v>1.7361111111111112E-2</v>
      </c>
      <c r="D297" s="86">
        <v>2.7777777777777776E-2</v>
      </c>
      <c r="E297" s="86">
        <v>1.2499999999999999E-2</v>
      </c>
      <c r="F297" s="86">
        <v>1.9444444444444445E-2</v>
      </c>
      <c r="G297" t="s">
        <v>76</v>
      </c>
      <c r="H297" t="s">
        <v>373</v>
      </c>
      <c r="I297">
        <v>1</v>
      </c>
    </row>
    <row r="298" spans="1:12" x14ac:dyDescent="0.35">
      <c r="A298">
        <v>8</v>
      </c>
      <c r="B298" s="86">
        <v>2.2916666666666669E-2</v>
      </c>
      <c r="C298" t="s">
        <v>374</v>
      </c>
      <c r="D298" t="s">
        <v>374</v>
      </c>
      <c r="E298" s="86">
        <v>1.5972222222222224E-2</v>
      </c>
      <c r="F298" s="86">
        <v>2.2916666666666669E-2</v>
      </c>
      <c r="G298" t="s">
        <v>75</v>
      </c>
      <c r="H298" t="s">
        <v>373</v>
      </c>
      <c r="I298">
        <v>1</v>
      </c>
    </row>
    <row r="299" spans="1:12" x14ac:dyDescent="0.35">
      <c r="A299">
        <v>8</v>
      </c>
      <c r="B299" t="s">
        <v>374</v>
      </c>
      <c r="C299" s="86">
        <v>2.013888888888889E-2</v>
      </c>
      <c r="D299" s="86">
        <v>3.0555555555555555E-2</v>
      </c>
      <c r="E299" s="86">
        <v>2.1527777777777781E-2</v>
      </c>
      <c r="F299" s="86">
        <v>2.8472222222222222E-2</v>
      </c>
      <c r="G299" t="s">
        <v>75</v>
      </c>
      <c r="H299" t="s">
        <v>373</v>
      </c>
      <c r="I299">
        <v>1</v>
      </c>
    </row>
    <row r="300" spans="1:12" x14ac:dyDescent="0.35">
      <c r="A300">
        <v>8</v>
      </c>
      <c r="B300" t="s">
        <v>374</v>
      </c>
      <c r="C300" t="s">
        <v>374</v>
      </c>
      <c r="D300" t="s">
        <v>374</v>
      </c>
      <c r="E300" t="s">
        <v>374</v>
      </c>
      <c r="F300" t="s">
        <v>374</v>
      </c>
      <c r="G300" t="s">
        <v>76</v>
      </c>
      <c r="H300" t="s">
        <v>375</v>
      </c>
      <c r="K300">
        <v>1</v>
      </c>
    </row>
    <row r="301" spans="1:12" x14ac:dyDescent="0.35">
      <c r="A301">
        <v>8</v>
      </c>
      <c r="B301">
        <v>-1.7361111116770189E-2</v>
      </c>
      <c r="C301">
        <v>-2.2222222221898846E-2</v>
      </c>
      <c r="D301">
        <v>-1.180555555523218E-2</v>
      </c>
      <c r="E301">
        <v>-2.1527777782466728E-2</v>
      </c>
      <c r="F301">
        <v>-1.4583333338022284E-2</v>
      </c>
      <c r="G301" t="s">
        <v>75</v>
      </c>
      <c r="H301" t="s">
        <v>373</v>
      </c>
      <c r="I301">
        <v>1</v>
      </c>
    </row>
    <row r="302" spans="1:12" x14ac:dyDescent="0.35">
      <c r="A302">
        <v>8</v>
      </c>
      <c r="B302">
        <v>-2.0138888889050577E-2</v>
      </c>
      <c r="C302">
        <v>-2.4999999994179234E-2</v>
      </c>
      <c r="D302">
        <v>-1.4583333327512568E-2</v>
      </c>
      <c r="E302">
        <v>-2.4999999994179234E-2</v>
      </c>
      <c r="F302">
        <v>-1.805555554973479E-2</v>
      </c>
      <c r="G302" t="s">
        <v>75</v>
      </c>
      <c r="H302" t="s">
        <v>373</v>
      </c>
      <c r="I302">
        <v>1</v>
      </c>
    </row>
    <row r="303" spans="1:12" x14ac:dyDescent="0.35">
      <c r="A303">
        <v>8</v>
      </c>
      <c r="B303" s="86">
        <v>2.5694444444444447E-2</v>
      </c>
      <c r="C303" s="86">
        <v>2.0833333333333332E-2</v>
      </c>
      <c r="D303" s="86">
        <v>3.125E-2</v>
      </c>
      <c r="E303" s="86">
        <v>2.1527777777777781E-2</v>
      </c>
      <c r="F303" s="86">
        <v>2.8472222222222222E-2</v>
      </c>
      <c r="G303" t="s">
        <v>75</v>
      </c>
      <c r="H303" t="s">
        <v>373</v>
      </c>
      <c r="I303">
        <v>1</v>
      </c>
    </row>
    <row r="304" spans="1:12" x14ac:dyDescent="0.35">
      <c r="A304">
        <v>8</v>
      </c>
      <c r="B304" s="86">
        <v>2.013888888888889E-2</v>
      </c>
      <c r="C304" s="86">
        <v>1.3888888888888888E-2</v>
      </c>
      <c r="D304" s="86">
        <v>2.4305555555555556E-2</v>
      </c>
      <c r="E304" s="86">
        <v>1.3888888888888888E-2</v>
      </c>
      <c r="F304" s="86">
        <v>2.0833333333333332E-2</v>
      </c>
      <c r="G304" t="s">
        <v>76</v>
      </c>
      <c r="H304" t="s">
        <v>373</v>
      </c>
      <c r="I304">
        <v>1</v>
      </c>
    </row>
    <row r="305" spans="1:11" x14ac:dyDescent="0.35">
      <c r="A305">
        <v>8</v>
      </c>
      <c r="B305">
        <v>-3.4722222262644209E-3</v>
      </c>
      <c r="C305">
        <v>-1.1805555557657499E-2</v>
      </c>
      <c r="D305">
        <v>-1.3888888909908328E-3</v>
      </c>
      <c r="E305">
        <v>-1.3888888890505768E-2</v>
      </c>
      <c r="F305">
        <v>-6.9444444460613234E-3</v>
      </c>
      <c r="G305" t="s">
        <v>77</v>
      </c>
      <c r="H305" t="s">
        <v>373</v>
      </c>
      <c r="I305">
        <v>1</v>
      </c>
    </row>
    <row r="306" spans="1:11" x14ac:dyDescent="0.35">
      <c r="A306">
        <v>8</v>
      </c>
      <c r="B306" s="86">
        <v>1.3888888888888889E-3</v>
      </c>
      <c r="C306">
        <v>-2.0833333328482695E-3</v>
      </c>
      <c r="D306" s="86">
        <v>8.3333333333333332E-3</v>
      </c>
      <c r="E306">
        <v>-3.4722222189884633E-3</v>
      </c>
      <c r="F306" s="86">
        <v>3.472222222222222E-3</v>
      </c>
      <c r="G306" t="s">
        <v>76</v>
      </c>
      <c r="H306" t="s">
        <v>373</v>
      </c>
      <c r="I306">
        <v>1</v>
      </c>
    </row>
    <row r="307" spans="1:11" x14ac:dyDescent="0.35">
      <c r="A307">
        <v>8</v>
      </c>
      <c r="B307" t="s">
        <v>374</v>
      </c>
      <c r="C307" t="s">
        <v>374</v>
      </c>
      <c r="D307" t="s">
        <v>374</v>
      </c>
      <c r="E307" t="s">
        <v>374</v>
      </c>
      <c r="F307" t="s">
        <v>374</v>
      </c>
      <c r="G307" t="s">
        <v>76</v>
      </c>
      <c r="H307" t="s">
        <v>375</v>
      </c>
      <c r="K307">
        <v>1</v>
      </c>
    </row>
    <row r="308" spans="1:11" x14ac:dyDescent="0.35">
      <c r="A308">
        <v>8</v>
      </c>
      <c r="B308" t="s">
        <v>374</v>
      </c>
      <c r="C308" t="s">
        <v>374</v>
      </c>
      <c r="D308" t="s">
        <v>374</v>
      </c>
      <c r="E308" t="s">
        <v>374</v>
      </c>
      <c r="F308" t="s">
        <v>374</v>
      </c>
      <c r="G308" t="s">
        <v>76</v>
      </c>
      <c r="H308" t="s">
        <v>375</v>
      </c>
      <c r="K308">
        <v>1</v>
      </c>
    </row>
    <row r="309" spans="1:11" x14ac:dyDescent="0.35">
      <c r="A309">
        <v>8</v>
      </c>
      <c r="B309">
        <v>-4.8611111124046147E-3</v>
      </c>
      <c r="C309">
        <v>-7.6388888919609599E-3</v>
      </c>
      <c r="D309" s="86">
        <v>2.7777777777777779E-3</v>
      </c>
      <c r="E309">
        <v>-6.2500000058207661E-3</v>
      </c>
      <c r="F309" s="86">
        <v>6.9444444444444447E-4</v>
      </c>
      <c r="G309" t="s">
        <v>76</v>
      </c>
      <c r="H309" t="s">
        <v>373</v>
      </c>
      <c r="I309">
        <v>1</v>
      </c>
    </row>
    <row r="310" spans="1:11" x14ac:dyDescent="0.35">
      <c r="A310">
        <v>8</v>
      </c>
      <c r="B310" s="86">
        <v>6.9444444444444441E-3</v>
      </c>
      <c r="C310" s="86">
        <v>0</v>
      </c>
      <c r="D310" s="86">
        <v>1.0416666666666666E-2</v>
      </c>
      <c r="E310" s="86">
        <v>1.3888888888888889E-3</v>
      </c>
      <c r="F310" s="86">
        <v>8.3333333333333332E-3</v>
      </c>
      <c r="G310" t="s">
        <v>75</v>
      </c>
      <c r="H310" t="s">
        <v>373</v>
      </c>
      <c r="I310">
        <v>1</v>
      </c>
    </row>
    <row r="311" spans="1:11" x14ac:dyDescent="0.35">
      <c r="A311">
        <v>8</v>
      </c>
      <c r="B311" s="86">
        <v>0</v>
      </c>
      <c r="C311">
        <v>-7.6388888919609599E-3</v>
      </c>
      <c r="D311" s="86">
        <v>2.7777777777777779E-3</v>
      </c>
      <c r="E311">
        <v>-6.9444444452528842E-3</v>
      </c>
      <c r="F311">
        <v>-8.0843925304163733E-13</v>
      </c>
      <c r="G311" t="s">
        <v>75</v>
      </c>
      <c r="H311" t="s">
        <v>373</v>
      </c>
      <c r="I311">
        <v>1</v>
      </c>
    </row>
    <row r="312" spans="1:11" x14ac:dyDescent="0.35">
      <c r="A312">
        <v>8</v>
      </c>
      <c r="B312" s="86">
        <v>1.3194444444444444E-2</v>
      </c>
      <c r="C312" s="86">
        <v>6.9444444444444441E-3</v>
      </c>
      <c r="D312" s="86">
        <v>1.7361111111111112E-2</v>
      </c>
      <c r="E312" s="86">
        <v>8.3333333333333332E-3</v>
      </c>
      <c r="F312" s="86">
        <v>1.5277777777777777E-2</v>
      </c>
      <c r="G312" t="s">
        <v>76</v>
      </c>
      <c r="H312" t="s">
        <v>373</v>
      </c>
      <c r="I312">
        <v>1</v>
      </c>
    </row>
    <row r="313" spans="1:11" x14ac:dyDescent="0.35">
      <c r="A313">
        <v>8</v>
      </c>
      <c r="B313" s="86">
        <v>0</v>
      </c>
      <c r="C313">
        <v>-4.166666665696539E-3</v>
      </c>
      <c r="D313" s="86">
        <v>6.2499999999999995E-3</v>
      </c>
      <c r="E313">
        <v>-3.4722222262644209E-3</v>
      </c>
      <c r="F313" s="86">
        <v>3.472222222222222E-3</v>
      </c>
      <c r="G313" t="s">
        <v>75</v>
      </c>
      <c r="H313" t="s">
        <v>373</v>
      </c>
      <c r="I313">
        <v>1</v>
      </c>
    </row>
    <row r="314" spans="1:11" x14ac:dyDescent="0.35">
      <c r="A314">
        <v>8</v>
      </c>
      <c r="B314">
        <v>-6.9444443943211809E-4</v>
      </c>
      <c r="C314">
        <v>-6.2499999985448085E-3</v>
      </c>
      <c r="D314" s="86">
        <v>4.1666666666666666E-3</v>
      </c>
      <c r="E314">
        <v>-4.8611111051286571E-3</v>
      </c>
      <c r="F314" s="86">
        <v>2.0833333333333333E-3</v>
      </c>
      <c r="G314" t="s">
        <v>75</v>
      </c>
      <c r="H314" t="s">
        <v>373</v>
      </c>
      <c r="I314">
        <v>1</v>
      </c>
    </row>
    <row r="315" spans="1:11" x14ac:dyDescent="0.35">
      <c r="A315">
        <v>8</v>
      </c>
      <c r="B315" s="86">
        <v>1.0416666666666666E-2</v>
      </c>
      <c r="C315" s="86">
        <v>6.9444444444444441E-3</v>
      </c>
      <c r="D315" s="86">
        <v>1.7361111111111112E-2</v>
      </c>
      <c r="E315" s="86">
        <v>8.3333333333333332E-3</v>
      </c>
      <c r="F315" s="86">
        <v>1.5277777777777777E-2</v>
      </c>
      <c r="G315" t="s">
        <v>76</v>
      </c>
      <c r="H315" t="s">
        <v>373</v>
      </c>
      <c r="I315">
        <v>1</v>
      </c>
    </row>
    <row r="316" spans="1:11" x14ac:dyDescent="0.35">
      <c r="A316">
        <v>8</v>
      </c>
      <c r="B316" s="86">
        <v>1.0416666666666666E-2</v>
      </c>
      <c r="C316" s="86">
        <v>2.7777777777777779E-3</v>
      </c>
      <c r="D316" s="86">
        <v>1.3194444444444444E-2</v>
      </c>
      <c r="E316" s="86">
        <v>4.8611111111111112E-3</v>
      </c>
      <c r="F316" s="86">
        <v>1.1805555555555555E-2</v>
      </c>
      <c r="G316" t="s">
        <v>77</v>
      </c>
      <c r="H316" t="s">
        <v>373</v>
      </c>
      <c r="I316">
        <v>1</v>
      </c>
    </row>
    <row r="317" spans="1:11" x14ac:dyDescent="0.35">
      <c r="A317">
        <v>8</v>
      </c>
      <c r="B317">
        <v>-2.4305555554747116E-2</v>
      </c>
      <c r="C317">
        <v>-2.8472222220443655E-2</v>
      </c>
      <c r="D317">
        <v>-1.805555555377699E-2</v>
      </c>
      <c r="E317">
        <v>-2.7777777773735579E-2</v>
      </c>
      <c r="F317">
        <v>-2.0833333329291135E-2</v>
      </c>
      <c r="G317" t="s">
        <v>76</v>
      </c>
      <c r="H317" t="s">
        <v>373</v>
      </c>
      <c r="I317">
        <v>1</v>
      </c>
    </row>
    <row r="318" spans="1:11" x14ac:dyDescent="0.35">
      <c r="A318">
        <v>8</v>
      </c>
      <c r="B318" s="86">
        <v>0</v>
      </c>
      <c r="C318">
        <v>-6.2499999985448085E-3</v>
      </c>
      <c r="D318" s="86">
        <v>4.1666666666666666E-3</v>
      </c>
      <c r="E318">
        <v>-6.9444444452528842E-3</v>
      </c>
      <c r="F318">
        <v>-8.0843925304163733E-13</v>
      </c>
      <c r="G318" t="s">
        <v>75</v>
      </c>
      <c r="H318" t="s">
        <v>373</v>
      </c>
      <c r="I318">
        <v>1</v>
      </c>
    </row>
    <row r="319" spans="1:11" x14ac:dyDescent="0.35">
      <c r="A319">
        <v>9</v>
      </c>
      <c r="B319" t="s">
        <v>374</v>
      </c>
      <c r="C319" t="s">
        <v>374</v>
      </c>
      <c r="D319" t="s">
        <v>374</v>
      </c>
      <c r="E319" t="s">
        <v>374</v>
      </c>
      <c r="F319" t="s">
        <v>374</v>
      </c>
      <c r="G319" t="s">
        <v>76</v>
      </c>
      <c r="H319" t="s">
        <v>375</v>
      </c>
      <c r="K319">
        <v>1</v>
      </c>
    </row>
    <row r="320" spans="1:11" x14ac:dyDescent="0.35">
      <c r="A320">
        <v>9</v>
      </c>
      <c r="B320" t="s">
        <v>374</v>
      </c>
      <c r="C320" t="s">
        <v>374</v>
      </c>
      <c r="D320" t="s">
        <v>374</v>
      </c>
      <c r="E320" t="s">
        <v>374</v>
      </c>
      <c r="F320" t="s">
        <v>374</v>
      </c>
      <c r="G320" t="s">
        <v>76</v>
      </c>
      <c r="H320" t="s">
        <v>375</v>
      </c>
      <c r="K320">
        <v>1</v>
      </c>
    </row>
    <row r="321" spans="1:11" x14ac:dyDescent="0.35">
      <c r="A321">
        <v>9</v>
      </c>
      <c r="B321" t="s">
        <v>374</v>
      </c>
      <c r="C321" t="s">
        <v>374</v>
      </c>
      <c r="D321" t="s">
        <v>374</v>
      </c>
      <c r="E321" t="s">
        <v>374</v>
      </c>
      <c r="F321" t="s">
        <v>374</v>
      </c>
      <c r="G321" t="s">
        <v>76</v>
      </c>
      <c r="H321" t="s">
        <v>375</v>
      </c>
      <c r="K321">
        <v>1</v>
      </c>
    </row>
    <row r="322" spans="1:11" x14ac:dyDescent="0.35">
      <c r="A322">
        <v>9</v>
      </c>
      <c r="B322" t="s">
        <v>374</v>
      </c>
      <c r="C322" t="s">
        <v>374</v>
      </c>
      <c r="D322" t="s">
        <v>374</v>
      </c>
      <c r="E322" t="s">
        <v>374</v>
      </c>
      <c r="F322" t="s">
        <v>374</v>
      </c>
      <c r="G322" t="s">
        <v>76</v>
      </c>
      <c r="H322" t="s">
        <v>375</v>
      </c>
      <c r="K322">
        <v>1</v>
      </c>
    </row>
    <row r="323" spans="1:11" x14ac:dyDescent="0.35">
      <c r="A323">
        <v>9</v>
      </c>
      <c r="B323">
        <v>-1.7361111109494232E-2</v>
      </c>
      <c r="C323">
        <v>-2.4305555554747116E-2</v>
      </c>
      <c r="D323">
        <v>-1.388888888808045E-2</v>
      </c>
      <c r="E323">
        <v>-2.7777777781011537E-2</v>
      </c>
      <c r="F323">
        <v>-2.0833333336567093E-2</v>
      </c>
      <c r="G323" t="s">
        <v>75</v>
      </c>
      <c r="H323" t="s">
        <v>373</v>
      </c>
      <c r="I323">
        <v>1</v>
      </c>
    </row>
    <row r="324" spans="1:11" x14ac:dyDescent="0.35">
      <c r="A324">
        <v>9</v>
      </c>
      <c r="B324">
        <v>-2.0138888889050577E-2</v>
      </c>
      <c r="C324">
        <v>-2.2916666668606922E-2</v>
      </c>
      <c r="D324">
        <v>-1.2500000001940256E-2</v>
      </c>
      <c r="E324">
        <v>-2.4305555554747116E-2</v>
      </c>
      <c r="F324">
        <v>-1.7361111110302672E-2</v>
      </c>
      <c r="G324" t="s">
        <v>76</v>
      </c>
      <c r="H324" t="s">
        <v>373</v>
      </c>
      <c r="I324">
        <v>1</v>
      </c>
    </row>
    <row r="325" spans="1:11" x14ac:dyDescent="0.35">
      <c r="A325">
        <v>9</v>
      </c>
      <c r="B325">
        <v>-6.9444444452528842E-3</v>
      </c>
      <c r="C325">
        <v>-9.0277777781011537E-3</v>
      </c>
      <c r="D325" s="86">
        <v>1.3888888888888889E-3</v>
      </c>
      <c r="E325">
        <v>-7.6388888919609599E-3</v>
      </c>
      <c r="F325">
        <v>-6.9444444751651496E-4</v>
      </c>
      <c r="G325" t="s">
        <v>76</v>
      </c>
      <c r="H325" t="s">
        <v>373</v>
      </c>
      <c r="I325">
        <v>1</v>
      </c>
    </row>
    <row r="326" spans="1:11" x14ac:dyDescent="0.35">
      <c r="A326">
        <v>9</v>
      </c>
      <c r="B326" s="86">
        <v>3.472222222222222E-3</v>
      </c>
      <c r="C326">
        <v>-2.7777777795563452E-3</v>
      </c>
      <c r="D326" s="86">
        <v>7.6388888888888886E-3</v>
      </c>
      <c r="E326">
        <v>-1.3888888934161514E-3</v>
      </c>
      <c r="F326" s="86">
        <v>5.5555555555555558E-3</v>
      </c>
      <c r="G326" t="s">
        <v>75</v>
      </c>
      <c r="H326" t="s">
        <v>373</v>
      </c>
      <c r="I326">
        <v>1</v>
      </c>
    </row>
    <row r="327" spans="1:11" x14ac:dyDescent="0.35">
      <c r="A327">
        <v>9</v>
      </c>
      <c r="B327" s="86">
        <v>2.0833333333333333E-3</v>
      </c>
      <c r="C327">
        <v>-4.8611111051286571E-3</v>
      </c>
      <c r="D327" s="86">
        <v>5.5555555555555558E-3</v>
      </c>
      <c r="E327">
        <v>-2.7777777722803876E-3</v>
      </c>
      <c r="F327" s="86">
        <v>4.1666666666666666E-3</v>
      </c>
      <c r="G327" t="s">
        <v>75</v>
      </c>
      <c r="H327" t="s">
        <v>373</v>
      </c>
      <c r="I327">
        <v>1</v>
      </c>
    </row>
    <row r="328" spans="1:11" x14ac:dyDescent="0.35">
      <c r="A328">
        <v>9</v>
      </c>
      <c r="B328" s="86">
        <v>6.9444444444444441E-3</v>
      </c>
      <c r="C328" s="86">
        <v>4.8611111111111112E-3</v>
      </c>
      <c r="D328" s="86">
        <v>1.5277777777777777E-2</v>
      </c>
      <c r="E328" s="86">
        <v>4.8611111111111112E-3</v>
      </c>
      <c r="F328" s="86">
        <v>1.1805555555555555E-2</v>
      </c>
      <c r="G328" t="s">
        <v>76</v>
      </c>
      <c r="H328" t="s">
        <v>373</v>
      </c>
      <c r="I328">
        <v>1</v>
      </c>
    </row>
    <row r="329" spans="1:11" x14ac:dyDescent="0.35">
      <c r="A329">
        <v>9</v>
      </c>
      <c r="B329" s="86">
        <v>0</v>
      </c>
      <c r="C329">
        <v>-9.0277777781011537E-3</v>
      </c>
      <c r="D329" s="86">
        <v>1.3888888888888889E-3</v>
      </c>
      <c r="E329">
        <v>-8.333333331393078E-3</v>
      </c>
      <c r="F329">
        <v>-1.388888886948633E-3</v>
      </c>
      <c r="G329" t="s">
        <v>77</v>
      </c>
      <c r="H329" t="s">
        <v>373</v>
      </c>
      <c r="I329">
        <v>1</v>
      </c>
    </row>
    <row r="330" spans="1:11" x14ac:dyDescent="0.35">
      <c r="A330">
        <v>9</v>
      </c>
      <c r="B330" s="86">
        <v>3.472222222222222E-3</v>
      </c>
      <c r="C330" s="86">
        <v>1.3888888888888889E-3</v>
      </c>
      <c r="D330" s="86">
        <v>1.1805555555555555E-2</v>
      </c>
      <c r="E330" s="86">
        <v>1.3888888888888889E-3</v>
      </c>
      <c r="F330" s="86">
        <v>8.3333333333333332E-3</v>
      </c>
      <c r="G330" t="s">
        <v>76</v>
      </c>
      <c r="H330" t="s">
        <v>373</v>
      </c>
      <c r="I330">
        <v>1</v>
      </c>
    </row>
    <row r="331" spans="1:11" x14ac:dyDescent="0.35">
      <c r="A331">
        <v>9</v>
      </c>
      <c r="B331" s="86">
        <v>1.5277777777777777E-2</v>
      </c>
      <c r="C331" s="86">
        <v>7.6388888888888886E-3</v>
      </c>
      <c r="D331" s="86">
        <v>1.8055555555555557E-2</v>
      </c>
      <c r="E331" s="86">
        <v>6.9444444444444441E-3</v>
      </c>
      <c r="F331" s="86">
        <v>1.3888888888888888E-2</v>
      </c>
      <c r="G331" t="s">
        <v>75</v>
      </c>
      <c r="H331" t="s">
        <v>373</v>
      </c>
      <c r="I331">
        <v>1</v>
      </c>
    </row>
    <row r="332" spans="1:11" x14ac:dyDescent="0.35">
      <c r="A332">
        <v>9</v>
      </c>
      <c r="B332" s="86">
        <v>1.2499999999999999E-2</v>
      </c>
      <c r="C332" s="86">
        <v>8.3333333333333332E-3</v>
      </c>
      <c r="D332" s="86">
        <v>1.8749999999999999E-2</v>
      </c>
      <c r="E332" s="86">
        <v>2.0833333333333333E-3</v>
      </c>
      <c r="F332" s="86">
        <v>9.0277777777777787E-3</v>
      </c>
      <c r="G332" t="s">
        <v>75</v>
      </c>
      <c r="H332" t="s">
        <v>373</v>
      </c>
      <c r="I332">
        <v>1</v>
      </c>
    </row>
    <row r="333" spans="1:11" x14ac:dyDescent="0.35">
      <c r="A333">
        <v>9</v>
      </c>
      <c r="B333">
        <v>-3.4027777779556345E-2</v>
      </c>
      <c r="C333">
        <v>-3.7499999998544808E-2</v>
      </c>
      <c r="D333">
        <v>-2.7083333331878144E-2</v>
      </c>
      <c r="E333">
        <v>-3.5416666665696539E-2</v>
      </c>
      <c r="F333">
        <v>-2.8472222221252095E-2</v>
      </c>
      <c r="G333" t="s">
        <v>76</v>
      </c>
      <c r="H333" t="s">
        <v>373</v>
      </c>
      <c r="I333">
        <v>1</v>
      </c>
    </row>
    <row r="334" spans="1:11" x14ac:dyDescent="0.35">
      <c r="A334">
        <v>9</v>
      </c>
      <c r="B334">
        <v>-3.125E-2</v>
      </c>
      <c r="C334">
        <v>-3.6111111112404615E-2</v>
      </c>
      <c r="D334">
        <v>-2.569444444573795E-2</v>
      </c>
      <c r="E334">
        <v>-3.5416666665696539E-2</v>
      </c>
      <c r="F334">
        <v>-2.8472222221252095E-2</v>
      </c>
      <c r="G334" t="s">
        <v>75</v>
      </c>
      <c r="H334" t="s">
        <v>373</v>
      </c>
      <c r="I334">
        <v>1</v>
      </c>
    </row>
    <row r="335" spans="1:11" x14ac:dyDescent="0.35">
      <c r="A335">
        <v>9</v>
      </c>
      <c r="B335" s="86">
        <v>6.9444444444444441E-3</v>
      </c>
      <c r="C335" s="86">
        <v>3.472222222222222E-3</v>
      </c>
      <c r="D335" s="86">
        <v>1.3888888888888888E-2</v>
      </c>
      <c r="E335" s="86">
        <v>3.472222222222222E-3</v>
      </c>
      <c r="F335" s="86">
        <v>1.0416666666666666E-2</v>
      </c>
      <c r="G335" t="s">
        <v>76</v>
      </c>
      <c r="H335" t="s">
        <v>373</v>
      </c>
      <c r="I335">
        <v>1</v>
      </c>
    </row>
    <row r="336" spans="1:11" x14ac:dyDescent="0.35">
      <c r="A336">
        <v>9</v>
      </c>
      <c r="B336" s="86">
        <v>2.361111111111111E-2</v>
      </c>
      <c r="C336" s="86">
        <v>1.4583333333333332E-2</v>
      </c>
      <c r="D336" s="86">
        <v>2.4999999999999998E-2</v>
      </c>
      <c r="E336" s="86">
        <v>1.5972222222222224E-2</v>
      </c>
      <c r="F336" s="86">
        <v>2.2916666666666669E-2</v>
      </c>
      <c r="G336" t="s">
        <v>77</v>
      </c>
      <c r="H336" t="s">
        <v>373</v>
      </c>
      <c r="I336">
        <v>1</v>
      </c>
    </row>
    <row r="337" spans="1:12" x14ac:dyDescent="0.35">
      <c r="A337">
        <v>9</v>
      </c>
      <c r="B337" t="s">
        <v>374</v>
      </c>
      <c r="C337" t="s">
        <v>374</v>
      </c>
      <c r="D337" t="s">
        <v>374</v>
      </c>
      <c r="E337" t="s">
        <v>374</v>
      </c>
      <c r="F337" t="s">
        <v>374</v>
      </c>
      <c r="H337" t="s">
        <v>377</v>
      </c>
      <c r="J337">
        <v>1</v>
      </c>
    </row>
    <row r="338" spans="1:12" x14ac:dyDescent="0.35">
      <c r="A338">
        <v>9</v>
      </c>
      <c r="B338" t="s">
        <v>374</v>
      </c>
      <c r="C338" t="s">
        <v>374</v>
      </c>
      <c r="D338" t="s">
        <v>374</v>
      </c>
      <c r="E338" t="s">
        <v>374</v>
      </c>
      <c r="F338" t="s">
        <v>374</v>
      </c>
      <c r="H338" t="s">
        <v>377</v>
      </c>
      <c r="J338">
        <v>1</v>
      </c>
    </row>
    <row r="339" spans="1:12" x14ac:dyDescent="0.35">
      <c r="A339">
        <v>9</v>
      </c>
      <c r="B339" t="s">
        <v>374</v>
      </c>
      <c r="C339" t="s">
        <v>374</v>
      </c>
      <c r="D339" t="s">
        <v>374</v>
      </c>
      <c r="E339" t="s">
        <v>374</v>
      </c>
      <c r="F339" t="s">
        <v>374</v>
      </c>
      <c r="H339" t="s">
        <v>377</v>
      </c>
      <c r="J339">
        <v>1</v>
      </c>
    </row>
    <row r="340" spans="1:12" x14ac:dyDescent="0.35">
      <c r="A340">
        <v>9</v>
      </c>
      <c r="B340" t="s">
        <v>374</v>
      </c>
      <c r="C340" t="s">
        <v>374</v>
      </c>
      <c r="D340" t="s">
        <v>374</v>
      </c>
      <c r="E340" t="s">
        <v>374</v>
      </c>
      <c r="F340" t="s">
        <v>374</v>
      </c>
      <c r="G340" t="s">
        <v>75</v>
      </c>
      <c r="H340" t="s">
        <v>375</v>
      </c>
      <c r="K340">
        <v>1</v>
      </c>
    </row>
    <row r="341" spans="1:12" x14ac:dyDescent="0.35">
      <c r="A341">
        <v>9</v>
      </c>
      <c r="B341" t="s">
        <v>374</v>
      </c>
      <c r="C341" t="s">
        <v>374</v>
      </c>
      <c r="D341" t="s">
        <v>374</v>
      </c>
      <c r="E341" t="s">
        <v>374</v>
      </c>
      <c r="F341" t="s">
        <v>374</v>
      </c>
      <c r="G341" t="s">
        <v>76</v>
      </c>
      <c r="H341" t="s">
        <v>375</v>
      </c>
      <c r="K341">
        <v>1</v>
      </c>
    </row>
    <row r="342" spans="1:12" x14ac:dyDescent="0.35">
      <c r="A342">
        <v>9</v>
      </c>
      <c r="B342">
        <v>-2.9861111113859806E-2</v>
      </c>
      <c r="C342">
        <v>-3.2638888893416151E-2</v>
      </c>
      <c r="D342">
        <v>-2.2222222226749487E-2</v>
      </c>
      <c r="E342">
        <v>-3.1944444446708076E-2</v>
      </c>
      <c r="F342">
        <v>-2.5000000002263632E-2</v>
      </c>
      <c r="G342" t="s">
        <v>76</v>
      </c>
      <c r="H342" t="s">
        <v>373</v>
      </c>
      <c r="I342">
        <v>1</v>
      </c>
    </row>
    <row r="343" spans="1:12" x14ac:dyDescent="0.35">
      <c r="A343">
        <v>9</v>
      </c>
      <c r="B343">
        <v>-2.361111110803904E-2</v>
      </c>
      <c r="C343" t="s">
        <v>374</v>
      </c>
      <c r="D343" t="s">
        <v>374</v>
      </c>
      <c r="E343">
        <v>-2.7083333334303461E-2</v>
      </c>
      <c r="F343">
        <v>-2.0138888889859017E-2</v>
      </c>
      <c r="G343" t="s">
        <v>75</v>
      </c>
      <c r="H343" t="s">
        <v>373</v>
      </c>
      <c r="I343">
        <v>1</v>
      </c>
    </row>
    <row r="344" spans="1:12" x14ac:dyDescent="0.35">
      <c r="A344">
        <v>9</v>
      </c>
      <c r="B344" s="86">
        <v>6.9444444444444441E-3</v>
      </c>
      <c r="C344" s="86">
        <v>1.3888888888888889E-3</v>
      </c>
      <c r="D344" s="86">
        <v>1.1805555555555555E-2</v>
      </c>
      <c r="E344" s="86">
        <v>0</v>
      </c>
      <c r="F344" s="86">
        <v>6.9444444444444441E-3</v>
      </c>
      <c r="G344" t="s">
        <v>75</v>
      </c>
      <c r="H344" t="s">
        <v>373</v>
      </c>
      <c r="I344">
        <v>1</v>
      </c>
    </row>
    <row r="345" spans="1:12" x14ac:dyDescent="0.35">
      <c r="A345">
        <v>9</v>
      </c>
      <c r="B345" s="86">
        <v>7.6388888888888886E-3</v>
      </c>
      <c r="C345">
        <v>-6.944444467080757E-4</v>
      </c>
      <c r="D345" s="86">
        <v>9.7222222222222224E-3</v>
      </c>
      <c r="E345" s="86">
        <v>0</v>
      </c>
      <c r="F345" s="86">
        <v>6.9444444444444441E-3</v>
      </c>
      <c r="G345" t="s">
        <v>75</v>
      </c>
      <c r="H345" t="s">
        <v>373</v>
      </c>
      <c r="I345">
        <v>1</v>
      </c>
    </row>
    <row r="346" spans="1:12" x14ac:dyDescent="0.35">
      <c r="A346">
        <v>9</v>
      </c>
      <c r="B346" s="86">
        <v>1.0416666666666666E-2</v>
      </c>
      <c r="C346" s="86">
        <v>1.3888888888888889E-3</v>
      </c>
      <c r="D346" s="86">
        <v>1.1805555555555555E-2</v>
      </c>
      <c r="E346" s="86">
        <v>0</v>
      </c>
      <c r="F346" s="86">
        <v>6.9444444444444441E-3</v>
      </c>
      <c r="G346" t="s">
        <v>77</v>
      </c>
      <c r="H346" t="s">
        <v>373</v>
      </c>
      <c r="I346">
        <v>1</v>
      </c>
    </row>
    <row r="347" spans="1:12" x14ac:dyDescent="0.35">
      <c r="A347">
        <v>9</v>
      </c>
      <c r="B347" s="86">
        <v>6.2499999999999995E-3</v>
      </c>
      <c r="C347" s="86">
        <v>4.1666666666666666E-3</v>
      </c>
      <c r="D347" s="86">
        <v>1.4583333333333332E-2</v>
      </c>
      <c r="E347" s="86">
        <v>3.472222222222222E-3</v>
      </c>
      <c r="F347" s="86">
        <v>1.0416666666666666E-2</v>
      </c>
      <c r="G347" t="s">
        <v>76</v>
      </c>
      <c r="H347" t="s">
        <v>373</v>
      </c>
      <c r="I347">
        <v>1</v>
      </c>
    </row>
    <row r="348" spans="1:12" x14ac:dyDescent="0.35">
      <c r="A348">
        <v>10</v>
      </c>
      <c r="B348">
        <v>-4.8611111124046147E-3</v>
      </c>
      <c r="C348">
        <v>-6.9444444452528842E-3</v>
      </c>
      <c r="D348" s="86">
        <v>3.472222222222222E-3</v>
      </c>
      <c r="E348">
        <v>-1.0416666671517305E-2</v>
      </c>
      <c r="F348">
        <v>-3.4722222270728601E-3</v>
      </c>
      <c r="G348" t="s">
        <v>76</v>
      </c>
      <c r="H348" t="s">
        <v>373</v>
      </c>
      <c r="I348">
        <v>1</v>
      </c>
    </row>
    <row r="349" spans="1:12" x14ac:dyDescent="0.35">
      <c r="A349">
        <v>10</v>
      </c>
      <c r="B349" s="86">
        <v>1.0416666666666666E-2</v>
      </c>
      <c r="C349" s="86">
        <v>7.6388888888888886E-3</v>
      </c>
      <c r="D349" s="86">
        <v>1.8055555555555557E-2</v>
      </c>
      <c r="E349" s="86">
        <v>8.3333333333333332E-3</v>
      </c>
      <c r="F349" s="86">
        <v>1.5277777777777777E-2</v>
      </c>
      <c r="G349" t="s">
        <v>77</v>
      </c>
      <c r="H349" t="s">
        <v>373</v>
      </c>
      <c r="I349">
        <v>1</v>
      </c>
    </row>
    <row r="350" spans="1:12" x14ac:dyDescent="0.35">
      <c r="A350">
        <v>10</v>
      </c>
      <c r="B350" t="s">
        <v>374</v>
      </c>
      <c r="C350" t="s">
        <v>374</v>
      </c>
      <c r="D350" t="s">
        <v>374</v>
      </c>
      <c r="E350" t="s">
        <v>374</v>
      </c>
      <c r="F350" t="s">
        <v>374</v>
      </c>
      <c r="G350" t="s">
        <v>76</v>
      </c>
      <c r="H350" t="s">
        <v>375</v>
      </c>
      <c r="K350">
        <v>1</v>
      </c>
    </row>
    <row r="351" spans="1:12" x14ac:dyDescent="0.35">
      <c r="A351">
        <v>10</v>
      </c>
      <c r="B351" t="s">
        <v>149</v>
      </c>
      <c r="C351" t="s">
        <v>374</v>
      </c>
      <c r="D351" t="s">
        <v>374</v>
      </c>
      <c r="E351" t="s">
        <v>374</v>
      </c>
      <c r="F351" t="s">
        <v>374</v>
      </c>
      <c r="G351" t="s">
        <v>149</v>
      </c>
      <c r="H351" t="s">
        <v>78</v>
      </c>
      <c r="L351">
        <v>1</v>
      </c>
    </row>
    <row r="352" spans="1:12" x14ac:dyDescent="0.35">
      <c r="A352">
        <v>10</v>
      </c>
      <c r="B352">
        <v>-6.944444467080757E-4</v>
      </c>
      <c r="C352">
        <v>-7.6388888919609599E-3</v>
      </c>
      <c r="D352" s="86">
        <v>2.7777777777777779E-3</v>
      </c>
      <c r="E352">
        <v>-5.5555555591126904E-3</v>
      </c>
      <c r="F352" s="86">
        <v>1.3888888888888889E-3</v>
      </c>
      <c r="G352" t="s">
        <v>75</v>
      </c>
      <c r="H352" t="s">
        <v>373</v>
      </c>
      <c r="I352">
        <v>1</v>
      </c>
    </row>
    <row r="353" spans="1:11" x14ac:dyDescent="0.35">
      <c r="A353">
        <v>10</v>
      </c>
      <c r="B353">
        <v>-2.0833333328482695E-3</v>
      </c>
      <c r="C353">
        <v>-5.5555555591126904E-3</v>
      </c>
      <c r="D353" s="86">
        <v>4.8611111111111112E-3</v>
      </c>
      <c r="E353">
        <v>-4.8611111124046147E-3</v>
      </c>
      <c r="F353" s="86">
        <v>2.0833333333333333E-3</v>
      </c>
      <c r="G353" t="s">
        <v>76</v>
      </c>
      <c r="H353" t="s">
        <v>373</v>
      </c>
      <c r="I353">
        <v>1</v>
      </c>
    </row>
    <row r="354" spans="1:11" x14ac:dyDescent="0.35">
      <c r="A354">
        <v>10</v>
      </c>
      <c r="B354">
        <v>-1.7361111109494232E-2</v>
      </c>
      <c r="C354">
        <v>-2.569444444088731E-2</v>
      </c>
      <c r="D354">
        <v>-1.5277777774220644E-2</v>
      </c>
      <c r="E354">
        <v>-2.7777777781011537E-2</v>
      </c>
      <c r="F354">
        <v>-2.0833333336567093E-2</v>
      </c>
      <c r="G354" t="s">
        <v>75</v>
      </c>
      <c r="H354" t="s">
        <v>373</v>
      </c>
      <c r="I354">
        <v>1</v>
      </c>
    </row>
    <row r="355" spans="1:11" x14ac:dyDescent="0.35">
      <c r="A355">
        <v>10</v>
      </c>
      <c r="B355">
        <v>-9.0277777781011537E-3</v>
      </c>
      <c r="C355">
        <v>-1.1805555557657499E-2</v>
      </c>
      <c r="D355">
        <v>-1.3888888909908328E-3</v>
      </c>
      <c r="E355">
        <v>-1.6666666670062114E-2</v>
      </c>
      <c r="F355">
        <v>-9.7222222256176695E-3</v>
      </c>
      <c r="G355" t="s">
        <v>76</v>
      </c>
      <c r="H355" t="s">
        <v>373</v>
      </c>
      <c r="I355">
        <v>1</v>
      </c>
    </row>
    <row r="356" spans="1:11" x14ac:dyDescent="0.35">
      <c r="A356">
        <v>10</v>
      </c>
      <c r="B356" t="s">
        <v>374</v>
      </c>
      <c r="C356" t="s">
        <v>374</v>
      </c>
      <c r="D356" t="s">
        <v>374</v>
      </c>
      <c r="E356" t="s">
        <v>374</v>
      </c>
      <c r="F356" t="s">
        <v>374</v>
      </c>
      <c r="H356" t="s">
        <v>377</v>
      </c>
    </row>
    <row r="357" spans="1:11" x14ac:dyDescent="0.35">
      <c r="A357">
        <v>10</v>
      </c>
      <c r="B357" t="s">
        <v>374</v>
      </c>
      <c r="C357" t="s">
        <v>374</v>
      </c>
      <c r="D357" t="s">
        <v>374</v>
      </c>
      <c r="E357" t="s">
        <v>374</v>
      </c>
      <c r="F357" t="s">
        <v>374</v>
      </c>
      <c r="G357" t="s">
        <v>76</v>
      </c>
      <c r="H357" t="s">
        <v>375</v>
      </c>
      <c r="K357">
        <v>1</v>
      </c>
    </row>
    <row r="358" spans="1:11" x14ac:dyDescent="0.35">
      <c r="A358">
        <v>10</v>
      </c>
      <c r="B358" t="s">
        <v>374</v>
      </c>
      <c r="C358" t="s">
        <v>374</v>
      </c>
      <c r="D358" t="s">
        <v>374</v>
      </c>
      <c r="E358" t="s">
        <v>374</v>
      </c>
      <c r="F358" t="s">
        <v>374</v>
      </c>
      <c r="G358" t="s">
        <v>76</v>
      </c>
      <c r="H358" t="s">
        <v>375</v>
      </c>
      <c r="K358">
        <v>1</v>
      </c>
    </row>
    <row r="359" spans="1:11" x14ac:dyDescent="0.35">
      <c r="A359">
        <v>10</v>
      </c>
      <c r="B359">
        <v>-9.9875000000029104</v>
      </c>
      <c r="C359">
        <v>-9.9895833333357587</v>
      </c>
      <c r="D359">
        <v>-9.9791666666690926</v>
      </c>
      <c r="E359">
        <v>-9.9944444444408873</v>
      </c>
      <c r="F359">
        <v>-9.9874999999964427</v>
      </c>
      <c r="G359" t="s">
        <v>76</v>
      </c>
      <c r="H359" t="s">
        <v>373</v>
      </c>
      <c r="I359">
        <v>1</v>
      </c>
    </row>
    <row r="360" spans="1:11" x14ac:dyDescent="0.35">
      <c r="A360">
        <v>10</v>
      </c>
      <c r="B360" t="s">
        <v>374</v>
      </c>
      <c r="C360" t="s">
        <v>374</v>
      </c>
      <c r="D360" t="s">
        <v>374</v>
      </c>
      <c r="E360" t="s">
        <v>374</v>
      </c>
      <c r="F360" t="s">
        <v>374</v>
      </c>
      <c r="H360" t="s">
        <v>377</v>
      </c>
      <c r="J360">
        <v>1</v>
      </c>
    </row>
    <row r="361" spans="1:11" x14ac:dyDescent="0.35">
      <c r="A361">
        <v>10</v>
      </c>
      <c r="B361" s="86">
        <v>2.013888888888889E-2</v>
      </c>
      <c r="C361" s="86">
        <v>1.0416666666666666E-2</v>
      </c>
      <c r="D361" s="86">
        <v>2.0833333333333332E-2</v>
      </c>
      <c r="E361" s="86">
        <v>3.472222222222222E-3</v>
      </c>
      <c r="F361" s="86">
        <v>1.0416666666666666E-2</v>
      </c>
      <c r="G361" t="s">
        <v>75</v>
      </c>
      <c r="H361" t="s">
        <v>373</v>
      </c>
      <c r="I361">
        <v>1</v>
      </c>
    </row>
    <row r="362" spans="1:11" x14ac:dyDescent="0.35">
      <c r="A362">
        <v>10</v>
      </c>
      <c r="B362">
        <v>-8.333333331393078E-3</v>
      </c>
      <c r="C362">
        <v>-1.5972222223354038E-2</v>
      </c>
      <c r="D362">
        <v>-5.5555555566873718E-3</v>
      </c>
      <c r="E362">
        <v>-1.8055555556202307E-2</v>
      </c>
      <c r="F362">
        <v>-1.1111111111757863E-2</v>
      </c>
      <c r="G362" t="s">
        <v>75</v>
      </c>
      <c r="H362" t="s">
        <v>373</v>
      </c>
      <c r="I362">
        <v>1</v>
      </c>
    </row>
    <row r="363" spans="1:11" x14ac:dyDescent="0.35">
      <c r="A363">
        <v>10</v>
      </c>
      <c r="B363">
        <v>-6.2499999985448085E-3</v>
      </c>
      <c r="C363">
        <v>-1.0416666664241347E-2</v>
      </c>
      <c r="D363" s="86">
        <v>0</v>
      </c>
      <c r="E363">
        <v>-1.3888888890505768E-2</v>
      </c>
      <c r="F363">
        <v>-6.9444444460613234E-3</v>
      </c>
      <c r="G363" t="s">
        <v>76</v>
      </c>
      <c r="H363" t="s">
        <v>373</v>
      </c>
      <c r="I363">
        <v>1</v>
      </c>
    </row>
    <row r="364" spans="1:11" x14ac:dyDescent="0.35">
      <c r="A364">
        <v>10</v>
      </c>
      <c r="B364" t="s">
        <v>374</v>
      </c>
      <c r="C364" t="s">
        <v>374</v>
      </c>
      <c r="D364" t="s">
        <v>374</v>
      </c>
      <c r="E364" t="s">
        <v>374</v>
      </c>
      <c r="F364" t="s">
        <v>374</v>
      </c>
      <c r="G364" t="s">
        <v>76</v>
      </c>
      <c r="H364" t="s">
        <v>375</v>
      </c>
      <c r="K364">
        <v>1</v>
      </c>
    </row>
    <row r="365" spans="1:11" x14ac:dyDescent="0.35">
      <c r="A365">
        <v>10</v>
      </c>
      <c r="B365" t="s">
        <v>374</v>
      </c>
      <c r="C365" t="s">
        <v>374</v>
      </c>
      <c r="D365" t="s">
        <v>374</v>
      </c>
      <c r="E365" t="s">
        <v>374</v>
      </c>
      <c r="F365" t="s">
        <v>374</v>
      </c>
      <c r="G365" t="s">
        <v>76</v>
      </c>
      <c r="H365" t="s">
        <v>375</v>
      </c>
      <c r="K365">
        <v>1</v>
      </c>
    </row>
    <row r="366" spans="1:11" x14ac:dyDescent="0.35">
      <c r="A366">
        <v>10</v>
      </c>
      <c r="B366" t="s">
        <v>374</v>
      </c>
      <c r="C366" t="s">
        <v>374</v>
      </c>
      <c r="D366" t="s">
        <v>374</v>
      </c>
      <c r="E366" t="s">
        <v>374</v>
      </c>
      <c r="F366" t="s">
        <v>374</v>
      </c>
      <c r="G366" t="s">
        <v>76</v>
      </c>
      <c r="H366" t="s">
        <v>375</v>
      </c>
      <c r="K366">
        <v>1</v>
      </c>
    </row>
    <row r="367" spans="1:11" x14ac:dyDescent="0.35">
      <c r="A367">
        <v>10</v>
      </c>
      <c r="B367" t="s">
        <v>374</v>
      </c>
      <c r="C367" t="s">
        <v>374</v>
      </c>
      <c r="D367" t="s">
        <v>374</v>
      </c>
      <c r="E367" t="s">
        <v>374</v>
      </c>
      <c r="F367" t="s">
        <v>374</v>
      </c>
      <c r="G367" t="s">
        <v>76</v>
      </c>
      <c r="H367" t="s">
        <v>375</v>
      </c>
      <c r="K367">
        <v>1</v>
      </c>
    </row>
    <row r="368" spans="1:11" x14ac:dyDescent="0.35">
      <c r="A368">
        <v>10</v>
      </c>
      <c r="B368" t="s">
        <v>374</v>
      </c>
      <c r="C368" t="s">
        <v>374</v>
      </c>
      <c r="D368" t="s">
        <v>374</v>
      </c>
      <c r="E368" t="s">
        <v>374</v>
      </c>
      <c r="F368" t="s">
        <v>374</v>
      </c>
      <c r="G368" t="s">
        <v>76</v>
      </c>
      <c r="H368" t="s">
        <v>375</v>
      </c>
      <c r="K368">
        <v>1</v>
      </c>
    </row>
    <row r="369" spans="1:11" x14ac:dyDescent="0.35">
      <c r="A369">
        <v>10</v>
      </c>
      <c r="B369" t="s">
        <v>374</v>
      </c>
      <c r="C369" t="s">
        <v>374</v>
      </c>
      <c r="D369" t="s">
        <v>374</v>
      </c>
      <c r="E369" t="s">
        <v>374</v>
      </c>
      <c r="F369" t="s">
        <v>374</v>
      </c>
      <c r="G369" t="s">
        <v>76</v>
      </c>
      <c r="H369" t="s">
        <v>375</v>
      </c>
      <c r="K369">
        <v>1</v>
      </c>
    </row>
    <row r="370" spans="1:11" x14ac:dyDescent="0.35">
      <c r="A370">
        <v>10</v>
      </c>
      <c r="B370" t="s">
        <v>374</v>
      </c>
      <c r="C370" t="s">
        <v>374</v>
      </c>
      <c r="D370" t="s">
        <v>374</v>
      </c>
      <c r="E370" t="s">
        <v>374</v>
      </c>
      <c r="F370" t="s">
        <v>374</v>
      </c>
      <c r="H370" t="s">
        <v>377</v>
      </c>
      <c r="J370">
        <v>1</v>
      </c>
    </row>
    <row r="371" spans="1:11" x14ac:dyDescent="0.35">
      <c r="A371">
        <v>10</v>
      </c>
      <c r="B371" s="86">
        <v>3.472222222222222E-3</v>
      </c>
      <c r="C371">
        <v>-2.7777777795563452E-3</v>
      </c>
      <c r="D371" s="86">
        <v>7.6388888888888886E-3</v>
      </c>
      <c r="E371">
        <v>-3.4722222189884633E-3</v>
      </c>
      <c r="F371" s="86">
        <v>3.472222222222222E-3</v>
      </c>
      <c r="G371" t="s">
        <v>76</v>
      </c>
      <c r="H371" t="s">
        <v>373</v>
      </c>
      <c r="I371">
        <v>1</v>
      </c>
    </row>
    <row r="372" spans="1:11" x14ac:dyDescent="0.35">
      <c r="A372">
        <v>10</v>
      </c>
      <c r="B372">
        <v>-1.3888888861401938E-3</v>
      </c>
      <c r="C372">
        <v>-9.0277777781011537E-3</v>
      </c>
      <c r="D372" s="86">
        <v>1.3888888888888889E-3</v>
      </c>
      <c r="E372">
        <v>-6.9444444452528842E-3</v>
      </c>
      <c r="F372">
        <v>-8.0843925304163733E-13</v>
      </c>
      <c r="G372" t="s">
        <v>77</v>
      </c>
      <c r="H372" t="s">
        <v>373</v>
      </c>
      <c r="I372">
        <v>1</v>
      </c>
    </row>
    <row r="373" spans="1:11" x14ac:dyDescent="0.35">
      <c r="A373">
        <v>10</v>
      </c>
      <c r="B373" s="86">
        <v>6.9444444444444447E-4</v>
      </c>
      <c r="C373">
        <v>-5.5555555518367328E-3</v>
      </c>
      <c r="D373" s="86">
        <v>4.8611111111111112E-3</v>
      </c>
      <c r="E373">
        <v>-6.9444444452528842E-3</v>
      </c>
      <c r="F373">
        <v>-8.0843925304163733E-13</v>
      </c>
      <c r="G373" t="s">
        <v>77</v>
      </c>
      <c r="H373" t="s">
        <v>373</v>
      </c>
      <c r="I373">
        <v>1</v>
      </c>
    </row>
    <row r="374" spans="1:11" x14ac:dyDescent="0.35">
      <c r="A374">
        <v>10</v>
      </c>
      <c r="B374" t="s">
        <v>374</v>
      </c>
      <c r="C374" t="s">
        <v>374</v>
      </c>
      <c r="D374" t="s">
        <v>374</v>
      </c>
      <c r="E374" t="s">
        <v>374</v>
      </c>
      <c r="F374" t="s">
        <v>374</v>
      </c>
      <c r="G374" t="s">
        <v>76</v>
      </c>
      <c r="H374" t="s">
        <v>375</v>
      </c>
      <c r="K374">
        <v>1</v>
      </c>
    </row>
    <row r="375" spans="1:11" x14ac:dyDescent="0.35">
      <c r="A375">
        <v>10</v>
      </c>
      <c r="B375" t="s">
        <v>374</v>
      </c>
      <c r="C375" t="s">
        <v>374</v>
      </c>
      <c r="D375" t="s">
        <v>374</v>
      </c>
      <c r="E375" t="s">
        <v>374</v>
      </c>
      <c r="F375" t="s">
        <v>374</v>
      </c>
      <c r="G375" t="s">
        <v>76</v>
      </c>
      <c r="H375" t="s">
        <v>375</v>
      </c>
      <c r="K375">
        <v>1</v>
      </c>
    </row>
    <row r="376" spans="1:11" x14ac:dyDescent="0.35">
      <c r="A376">
        <v>10</v>
      </c>
      <c r="B376" t="s">
        <v>374</v>
      </c>
      <c r="C376" t="s">
        <v>374</v>
      </c>
      <c r="D376" t="s">
        <v>374</v>
      </c>
      <c r="E376" t="s">
        <v>374</v>
      </c>
      <c r="F376" t="s">
        <v>374</v>
      </c>
      <c r="G376" t="s">
        <v>76</v>
      </c>
      <c r="H376" t="s">
        <v>375</v>
      </c>
      <c r="K376">
        <v>1</v>
      </c>
    </row>
    <row r="377" spans="1:11" x14ac:dyDescent="0.35">
      <c r="A377">
        <v>10</v>
      </c>
      <c r="B377">
        <v>-6.944444467080757E-4</v>
      </c>
      <c r="C377">
        <v>-5.5555555591126904E-3</v>
      </c>
      <c r="D377" s="86">
        <v>4.8611111111111112E-3</v>
      </c>
      <c r="E377">
        <v>-5.5555555591126904E-3</v>
      </c>
      <c r="F377" s="86">
        <v>1.3888888888888889E-3</v>
      </c>
      <c r="G377" t="s">
        <v>75</v>
      </c>
      <c r="H377" t="s">
        <v>373</v>
      </c>
      <c r="I377">
        <v>1</v>
      </c>
    </row>
    <row r="378" spans="1:11" x14ac:dyDescent="0.35">
      <c r="A378">
        <v>10</v>
      </c>
      <c r="B378" s="86">
        <v>3.472222222222222E-3</v>
      </c>
      <c r="C378">
        <v>-1.3888888934161514E-3</v>
      </c>
      <c r="D378" s="86">
        <v>9.0277777777777787E-3</v>
      </c>
      <c r="E378" s="86">
        <v>6.9444444444444447E-4</v>
      </c>
      <c r="F378" s="86">
        <v>7.6388888888888886E-3</v>
      </c>
      <c r="G378" t="s">
        <v>75</v>
      </c>
      <c r="H378" t="s">
        <v>373</v>
      </c>
      <c r="I378">
        <v>1</v>
      </c>
    </row>
    <row r="379" spans="1:11" x14ac:dyDescent="0.35">
      <c r="A379">
        <v>10</v>
      </c>
      <c r="B379" s="86">
        <v>1.7361111111111112E-2</v>
      </c>
      <c r="C379" s="86">
        <v>1.5277777777777777E-2</v>
      </c>
      <c r="D379" s="86">
        <v>2.5694444444444447E-2</v>
      </c>
      <c r="E379" s="86">
        <v>1.5277777777777777E-2</v>
      </c>
      <c r="F379" s="86">
        <v>2.2222222222222223E-2</v>
      </c>
      <c r="G379" t="s">
        <v>76</v>
      </c>
      <c r="H379" t="s">
        <v>373</v>
      </c>
      <c r="I379">
        <v>1</v>
      </c>
    </row>
    <row r="380" spans="1:11" x14ac:dyDescent="0.35">
      <c r="A380">
        <v>10</v>
      </c>
      <c r="B380" s="86">
        <v>3.6111111111111115E-2</v>
      </c>
      <c r="C380" s="86">
        <v>2.9166666666666664E-2</v>
      </c>
      <c r="D380" s="86">
        <v>3.9583333333333331E-2</v>
      </c>
      <c r="E380" s="86">
        <v>2.9861111111111113E-2</v>
      </c>
      <c r="F380" s="86">
        <v>3.6805555555555557E-2</v>
      </c>
      <c r="G380" t="s">
        <v>75</v>
      </c>
      <c r="H380" t="s">
        <v>373</v>
      </c>
      <c r="I380">
        <v>1</v>
      </c>
    </row>
    <row r="381" spans="1:11" x14ac:dyDescent="0.35">
      <c r="A381">
        <v>10</v>
      </c>
      <c r="B381">
        <v>-1.0416666671517305E-2</v>
      </c>
      <c r="C381">
        <v>-1.6666666670062114E-2</v>
      </c>
      <c r="D381">
        <v>-6.2500000033954475E-3</v>
      </c>
      <c r="E381">
        <v>-1.4583333337213844E-2</v>
      </c>
      <c r="F381">
        <v>-7.6388888927693991E-3</v>
      </c>
      <c r="G381" t="s">
        <v>77</v>
      </c>
      <c r="H381" t="s">
        <v>373</v>
      </c>
      <c r="I381">
        <v>1</v>
      </c>
    </row>
    <row r="382" spans="1:11" x14ac:dyDescent="0.35">
      <c r="A382">
        <v>10</v>
      </c>
      <c r="B382">
        <v>-1.4583333329937886E-2</v>
      </c>
      <c r="C382">
        <v>-1.6666666662786156E-2</v>
      </c>
      <c r="D382">
        <v>-6.2499999961194899E-3</v>
      </c>
      <c r="E382">
        <v>-1.5277777776645962E-2</v>
      </c>
      <c r="F382">
        <v>-8.3333333322015181E-3</v>
      </c>
      <c r="G382" t="s">
        <v>76</v>
      </c>
      <c r="H382" t="s">
        <v>373</v>
      </c>
      <c r="I382">
        <v>1</v>
      </c>
    </row>
    <row r="383" spans="1:11" x14ac:dyDescent="0.35">
      <c r="A383">
        <v>10</v>
      </c>
      <c r="B383">
        <v>-8.333333331393078E-3</v>
      </c>
      <c r="C383">
        <v>-1.1111111110949423E-2</v>
      </c>
      <c r="D383">
        <v>-6.9444444428275708E-4</v>
      </c>
      <c r="E383">
        <v>-1.1805555550381541E-2</v>
      </c>
      <c r="F383">
        <v>-4.8611111059370963E-3</v>
      </c>
      <c r="G383" t="s">
        <v>75</v>
      </c>
      <c r="H383" t="s">
        <v>376</v>
      </c>
      <c r="I383">
        <v>1</v>
      </c>
    </row>
    <row r="384" spans="1:11" x14ac:dyDescent="0.35">
      <c r="A384">
        <v>10</v>
      </c>
      <c r="B384">
        <v>-6.9444444452528842E-3</v>
      </c>
      <c r="C384">
        <v>-1.3194444443797693E-2</v>
      </c>
      <c r="D384">
        <v>-2.7777777771310266E-3</v>
      </c>
      <c r="E384">
        <v>-1.4583333329937886E-2</v>
      </c>
      <c r="F384">
        <v>-7.6388888854934415E-3</v>
      </c>
      <c r="G384" t="s">
        <v>75</v>
      </c>
      <c r="H384" t="s">
        <v>376</v>
      </c>
      <c r="I384">
        <v>1</v>
      </c>
    </row>
    <row r="385" spans="1:10" x14ac:dyDescent="0.35">
      <c r="A385">
        <v>10</v>
      </c>
      <c r="B385" s="86">
        <v>3.472222222222222E-3</v>
      </c>
      <c r="C385">
        <v>-1.3888888861401938E-3</v>
      </c>
      <c r="D385" s="86">
        <v>9.0277777777777787E-3</v>
      </c>
      <c r="E385">
        <v>-2.7777777722803876E-3</v>
      </c>
      <c r="F385" s="86">
        <v>4.1666666666666666E-3</v>
      </c>
      <c r="G385" t="s">
        <v>75</v>
      </c>
      <c r="H385" t="s">
        <v>373</v>
      </c>
      <c r="I385">
        <v>1</v>
      </c>
    </row>
    <row r="386" spans="1:10" x14ac:dyDescent="0.35">
      <c r="A386">
        <v>10</v>
      </c>
      <c r="B386" s="86">
        <v>2.7777777777777779E-3</v>
      </c>
      <c r="C386" s="86">
        <v>2.0833333333333333E-3</v>
      </c>
      <c r="D386" s="86">
        <v>1.2499999999999999E-2</v>
      </c>
      <c r="E386" s="86">
        <v>1.3888888888888889E-3</v>
      </c>
      <c r="F386" s="86">
        <v>8.3333333333333332E-3</v>
      </c>
      <c r="G386" t="s">
        <v>76</v>
      </c>
      <c r="H386" t="s">
        <v>373</v>
      </c>
      <c r="I386">
        <v>1</v>
      </c>
    </row>
    <row r="387" spans="1:10" x14ac:dyDescent="0.35">
      <c r="A387">
        <v>10</v>
      </c>
      <c r="B387">
        <v>-1.3888888861401938E-3</v>
      </c>
      <c r="C387">
        <v>-2.0833333328482695E-3</v>
      </c>
      <c r="D387" s="86">
        <v>8.3333333333333332E-3</v>
      </c>
      <c r="E387">
        <v>-2.7777777722803876E-3</v>
      </c>
      <c r="F387" s="86">
        <v>4.1666666666666666E-3</v>
      </c>
      <c r="G387" t="s">
        <v>76</v>
      </c>
      <c r="H387" t="s">
        <v>373</v>
      </c>
      <c r="I387">
        <v>1</v>
      </c>
    </row>
    <row r="388" spans="1:10" x14ac:dyDescent="0.35">
      <c r="A388">
        <v>10</v>
      </c>
      <c r="B388" s="86">
        <v>4.8611111111111112E-3</v>
      </c>
      <c r="C388">
        <v>-2.7777777795563452E-3</v>
      </c>
      <c r="D388" s="86">
        <v>7.6388888888888886E-3</v>
      </c>
      <c r="E388">
        <v>-6.944444467080757E-4</v>
      </c>
      <c r="F388" s="86">
        <v>6.2499999999999995E-3</v>
      </c>
      <c r="G388" t="s">
        <v>75</v>
      </c>
      <c r="H388" t="s">
        <v>373</v>
      </c>
      <c r="I388">
        <v>1</v>
      </c>
    </row>
    <row r="389" spans="1:10" x14ac:dyDescent="0.35">
      <c r="A389">
        <v>10</v>
      </c>
      <c r="B389" s="86">
        <v>1.8055555555555557E-2</v>
      </c>
      <c r="C389" s="86">
        <v>1.1805555555555555E-2</v>
      </c>
      <c r="D389" s="86">
        <v>2.2222222222222223E-2</v>
      </c>
      <c r="E389" s="86">
        <v>1.0416666666666666E-2</v>
      </c>
      <c r="F389" s="86">
        <v>1.7361111111111112E-2</v>
      </c>
      <c r="G389" t="s">
        <v>75</v>
      </c>
      <c r="H389" t="s">
        <v>373</v>
      </c>
      <c r="I389">
        <v>1</v>
      </c>
    </row>
    <row r="390" spans="1:10" x14ac:dyDescent="0.35">
      <c r="A390">
        <v>10</v>
      </c>
      <c r="B390" s="86">
        <v>1.0763888888888891E-2</v>
      </c>
      <c r="C390" s="86">
        <v>7.6388888888888886E-3</v>
      </c>
      <c r="D390" s="86">
        <v>1.8055555555555557E-2</v>
      </c>
      <c r="E390" s="86">
        <v>1.0416666666666666E-2</v>
      </c>
      <c r="F390" s="86">
        <v>1.7361111111111112E-2</v>
      </c>
      <c r="G390" t="s">
        <v>75</v>
      </c>
      <c r="H390" t="s">
        <v>373</v>
      </c>
      <c r="I390">
        <v>1</v>
      </c>
    </row>
    <row r="391" spans="1:10" x14ac:dyDescent="0.35">
      <c r="A391">
        <v>10</v>
      </c>
      <c r="B391" s="86">
        <v>1.7361111111111112E-2</v>
      </c>
      <c r="C391" s="86">
        <v>1.1805555555555555E-2</v>
      </c>
      <c r="D391" s="86">
        <v>2.2222222222222223E-2</v>
      </c>
      <c r="E391" s="86">
        <v>1.0416666666666666E-2</v>
      </c>
      <c r="F391" s="86">
        <v>1.7361111111111112E-2</v>
      </c>
      <c r="G391" t="s">
        <v>76</v>
      </c>
      <c r="H391" t="s">
        <v>373</v>
      </c>
      <c r="I391">
        <v>1</v>
      </c>
    </row>
    <row r="392" spans="1:10" x14ac:dyDescent="0.35">
      <c r="A392">
        <v>10</v>
      </c>
      <c r="B392" s="86">
        <v>2.5694444444444447E-2</v>
      </c>
      <c r="C392" s="86">
        <v>1.8055555555555557E-2</v>
      </c>
      <c r="D392" s="86">
        <v>2.8472222222222222E-2</v>
      </c>
      <c r="E392" s="86">
        <v>1.7361111111111112E-2</v>
      </c>
      <c r="F392" s="86">
        <v>2.4305555555555556E-2</v>
      </c>
      <c r="G392" t="s">
        <v>77</v>
      </c>
      <c r="H392" t="s">
        <v>373</v>
      </c>
      <c r="I392">
        <v>1</v>
      </c>
    </row>
    <row r="393" spans="1:10" x14ac:dyDescent="0.35">
      <c r="A393">
        <v>10</v>
      </c>
      <c r="B393" t="s">
        <v>374</v>
      </c>
      <c r="C393" t="s">
        <v>374</v>
      </c>
      <c r="D393" t="s">
        <v>374</v>
      </c>
      <c r="E393" t="s">
        <v>374</v>
      </c>
      <c r="F393" t="s">
        <v>374</v>
      </c>
      <c r="H393" t="s">
        <v>377</v>
      </c>
      <c r="J393">
        <v>1</v>
      </c>
    </row>
    <row r="394" spans="1:10" x14ac:dyDescent="0.35">
      <c r="A394">
        <v>10</v>
      </c>
      <c r="B394" s="86">
        <v>4.8611111111111112E-3</v>
      </c>
      <c r="C394" s="86">
        <v>1.3888888888888889E-3</v>
      </c>
      <c r="D394" s="86">
        <v>1.1805555555555555E-2</v>
      </c>
      <c r="E394" s="86">
        <v>3.472222222222222E-3</v>
      </c>
      <c r="F394" s="86">
        <v>1.0416666666666666E-2</v>
      </c>
      <c r="G394" t="s">
        <v>76</v>
      </c>
      <c r="H394" t="s">
        <v>376</v>
      </c>
      <c r="I394">
        <v>1</v>
      </c>
    </row>
    <row r="395" spans="1:10" x14ac:dyDescent="0.35">
      <c r="A395">
        <v>10</v>
      </c>
      <c r="B395" s="86">
        <v>2.0833333333333333E-3</v>
      </c>
      <c r="C395">
        <v>-4.166666665696539E-3</v>
      </c>
      <c r="D395" s="86">
        <v>6.2499999999999995E-3</v>
      </c>
      <c r="E395">
        <v>-4.166666665696539E-3</v>
      </c>
      <c r="F395" s="86">
        <v>2.7777777777777779E-3</v>
      </c>
      <c r="G395" t="s">
        <v>75</v>
      </c>
      <c r="H395" t="s">
        <v>376</v>
      </c>
      <c r="I395">
        <v>1</v>
      </c>
    </row>
    <row r="396" spans="1:10" x14ac:dyDescent="0.35">
      <c r="A396">
        <v>10</v>
      </c>
      <c r="B396" s="86">
        <v>4.1666666666666666E-3</v>
      </c>
      <c r="C396" s="86">
        <v>2.0833333333333333E-3</v>
      </c>
      <c r="D396" s="86">
        <v>1.2499999999999999E-2</v>
      </c>
      <c r="E396" s="86">
        <v>2.7777777777777779E-3</v>
      </c>
      <c r="F396" s="86">
        <v>9.7222222222222224E-3</v>
      </c>
      <c r="G396" t="s">
        <v>76</v>
      </c>
      <c r="H396" t="s">
        <v>373</v>
      </c>
      <c r="I396">
        <v>1</v>
      </c>
    </row>
    <row r="397" spans="1:10" x14ac:dyDescent="0.35">
      <c r="A397">
        <v>10</v>
      </c>
      <c r="B397" t="s">
        <v>374</v>
      </c>
      <c r="C397" t="s">
        <v>374</v>
      </c>
      <c r="D397" t="s">
        <v>374</v>
      </c>
      <c r="E397" t="s">
        <v>374</v>
      </c>
      <c r="F397" t="s">
        <v>374</v>
      </c>
      <c r="H397" t="s">
        <v>377</v>
      </c>
      <c r="J397">
        <v>1</v>
      </c>
    </row>
    <row r="398" spans="1:10" x14ac:dyDescent="0.35">
      <c r="A398">
        <v>10</v>
      </c>
      <c r="B398" t="s">
        <v>374</v>
      </c>
      <c r="C398" t="s">
        <v>374</v>
      </c>
      <c r="D398" t="s">
        <v>374</v>
      </c>
      <c r="E398" t="s">
        <v>374</v>
      </c>
      <c r="F398" t="s">
        <v>374</v>
      </c>
      <c r="H398" t="s">
        <v>377</v>
      </c>
      <c r="J398">
        <v>1</v>
      </c>
    </row>
    <row r="399" spans="1:10" x14ac:dyDescent="0.35">
      <c r="A399">
        <v>11</v>
      </c>
      <c r="B399" t="s">
        <v>374</v>
      </c>
      <c r="C399" t="s">
        <v>374</v>
      </c>
      <c r="D399" t="s">
        <v>374</v>
      </c>
      <c r="E399" t="s">
        <v>374</v>
      </c>
      <c r="F399" t="s">
        <v>374</v>
      </c>
      <c r="H399" t="s">
        <v>377</v>
      </c>
    </row>
    <row r="400" spans="1:10" x14ac:dyDescent="0.35">
      <c r="A400">
        <v>11</v>
      </c>
      <c r="B400" t="s">
        <v>374</v>
      </c>
      <c r="C400" t="s">
        <v>374</v>
      </c>
      <c r="D400" t="s">
        <v>374</v>
      </c>
      <c r="E400" t="s">
        <v>374</v>
      </c>
      <c r="F400" t="s">
        <v>374</v>
      </c>
      <c r="H400" t="s">
        <v>377</v>
      </c>
    </row>
    <row r="401" spans="1:11" x14ac:dyDescent="0.35">
      <c r="A401">
        <v>11</v>
      </c>
      <c r="B401">
        <v>-1.5277777776645962E-2</v>
      </c>
      <c r="C401">
        <v>-1.7361111109494232E-2</v>
      </c>
      <c r="D401">
        <v>-6.9444444428275656E-3</v>
      </c>
      <c r="E401">
        <v>-2.4305555554747116E-2</v>
      </c>
      <c r="F401">
        <v>-1.7361111110302672E-2</v>
      </c>
      <c r="G401" t="s">
        <v>76</v>
      </c>
      <c r="H401" t="s">
        <v>373</v>
      </c>
      <c r="I401">
        <v>1</v>
      </c>
    </row>
    <row r="402" spans="1:11" x14ac:dyDescent="0.35">
      <c r="A402">
        <v>11</v>
      </c>
      <c r="B402">
        <v>-6.9444444452528842E-3</v>
      </c>
      <c r="C402">
        <v>-1.3194444443797693E-2</v>
      </c>
      <c r="D402">
        <v>-2.7777777771310266E-3</v>
      </c>
      <c r="E402">
        <v>-1.7361111109494232E-2</v>
      </c>
      <c r="F402">
        <v>-1.0416666665049788E-2</v>
      </c>
      <c r="G402" t="s">
        <v>75</v>
      </c>
      <c r="H402" t="s">
        <v>373</v>
      </c>
      <c r="I402">
        <v>1</v>
      </c>
    </row>
    <row r="403" spans="1:11" x14ac:dyDescent="0.35">
      <c r="A403">
        <v>11</v>
      </c>
      <c r="B403">
        <v>-1.0416666664241347E-2</v>
      </c>
      <c r="C403">
        <v>-1.5277777776645962E-2</v>
      </c>
      <c r="D403">
        <v>-4.8611111099792961E-3</v>
      </c>
      <c r="E403">
        <v>-1.7361111109494232E-2</v>
      </c>
      <c r="F403">
        <v>-1.0416666665049788E-2</v>
      </c>
      <c r="G403" t="s">
        <v>75</v>
      </c>
      <c r="H403" t="s">
        <v>373</v>
      </c>
      <c r="I403">
        <v>1</v>
      </c>
    </row>
    <row r="404" spans="1:11" x14ac:dyDescent="0.35">
      <c r="A404">
        <v>11</v>
      </c>
      <c r="B404">
        <v>-9.7222222248092294E-3</v>
      </c>
      <c r="C404">
        <v>-1.1805555557657499E-2</v>
      </c>
      <c r="D404">
        <v>-1.3888888909908328E-3</v>
      </c>
      <c r="E404">
        <v>-1.1805555557657499E-2</v>
      </c>
      <c r="F404">
        <v>-4.8611111132130539E-3</v>
      </c>
      <c r="G404" t="s">
        <v>76</v>
      </c>
      <c r="H404" t="s">
        <v>373</v>
      </c>
      <c r="I404">
        <v>1</v>
      </c>
    </row>
    <row r="405" spans="1:11" x14ac:dyDescent="0.35">
      <c r="A405">
        <v>11</v>
      </c>
      <c r="B405">
        <v>-6.9444444452528842E-3</v>
      </c>
      <c r="C405" t="s">
        <v>374</v>
      </c>
      <c r="D405" t="s">
        <v>374</v>
      </c>
      <c r="E405">
        <v>-6.9444444452528842E-3</v>
      </c>
      <c r="F405">
        <v>-8.0843925304163733E-13</v>
      </c>
      <c r="G405" t="s">
        <v>76</v>
      </c>
      <c r="H405" t="s">
        <v>373</v>
      </c>
      <c r="I405">
        <v>1</v>
      </c>
    </row>
    <row r="406" spans="1:11" x14ac:dyDescent="0.35">
      <c r="A406">
        <v>11</v>
      </c>
      <c r="B406" s="86">
        <v>0</v>
      </c>
      <c r="C406">
        <v>-3.4722222189884633E-3</v>
      </c>
      <c r="D406" s="86">
        <v>6.9444444444444441E-3</v>
      </c>
      <c r="E406">
        <v>-3.4722222189884633E-3</v>
      </c>
      <c r="F406" s="86">
        <v>3.472222222222222E-3</v>
      </c>
      <c r="G406" t="s">
        <v>75</v>
      </c>
      <c r="H406" t="s">
        <v>373</v>
      </c>
      <c r="I406">
        <v>1</v>
      </c>
    </row>
    <row r="407" spans="1:11" x14ac:dyDescent="0.35">
      <c r="A407">
        <v>11</v>
      </c>
      <c r="B407" t="s">
        <v>374</v>
      </c>
      <c r="C407" t="s">
        <v>374</v>
      </c>
      <c r="D407" t="s">
        <v>374</v>
      </c>
      <c r="E407" t="s">
        <v>374</v>
      </c>
      <c r="F407" t="s">
        <v>374</v>
      </c>
      <c r="G407" t="s">
        <v>76</v>
      </c>
      <c r="H407" t="s">
        <v>375</v>
      </c>
      <c r="K407">
        <v>1</v>
      </c>
    </row>
    <row r="408" spans="1:11" x14ac:dyDescent="0.35">
      <c r="A408">
        <v>11</v>
      </c>
      <c r="B408" t="s">
        <v>374</v>
      </c>
      <c r="C408" t="s">
        <v>374</v>
      </c>
      <c r="D408" t="s">
        <v>374</v>
      </c>
      <c r="E408" t="s">
        <v>374</v>
      </c>
      <c r="F408" t="s">
        <v>374</v>
      </c>
      <c r="G408" t="s">
        <v>76</v>
      </c>
      <c r="H408" t="s">
        <v>375</v>
      </c>
      <c r="K408">
        <v>1</v>
      </c>
    </row>
    <row r="409" spans="1:11" x14ac:dyDescent="0.35">
      <c r="A409">
        <v>11</v>
      </c>
      <c r="B409" t="s">
        <v>374</v>
      </c>
      <c r="C409" t="s">
        <v>374</v>
      </c>
      <c r="D409" t="s">
        <v>374</v>
      </c>
      <c r="E409" t="s">
        <v>374</v>
      </c>
      <c r="F409" t="s">
        <v>374</v>
      </c>
      <c r="G409" t="s">
        <v>76</v>
      </c>
      <c r="H409" t="s">
        <v>375</v>
      </c>
      <c r="K409">
        <v>1</v>
      </c>
    </row>
    <row r="410" spans="1:11" x14ac:dyDescent="0.35">
      <c r="A410">
        <v>11</v>
      </c>
      <c r="B410">
        <v>-3.4722222262644209E-3</v>
      </c>
      <c r="C410">
        <v>-1.1111111110949423E-2</v>
      </c>
      <c r="D410">
        <v>-6.9444444428275708E-4</v>
      </c>
      <c r="E410">
        <v>-9.7222222248092294E-3</v>
      </c>
      <c r="F410">
        <v>-2.7777777803647844E-3</v>
      </c>
      <c r="G410" t="s">
        <v>75</v>
      </c>
      <c r="H410" t="s">
        <v>373</v>
      </c>
      <c r="I410">
        <v>1</v>
      </c>
    </row>
    <row r="411" spans="1:11" x14ac:dyDescent="0.35">
      <c r="A411">
        <v>11</v>
      </c>
      <c r="B411">
        <v>-5.5555555518367328E-3</v>
      </c>
      <c r="C411">
        <v>-6.9444444452528842E-3</v>
      </c>
      <c r="D411" s="86">
        <v>3.472222222222222E-3</v>
      </c>
      <c r="E411">
        <v>-7.6388888846850023E-3</v>
      </c>
      <c r="F411">
        <v>-6.9444444024055734E-4</v>
      </c>
      <c r="G411" t="s">
        <v>76</v>
      </c>
      <c r="H411" t="s">
        <v>373</v>
      </c>
      <c r="I411">
        <v>1</v>
      </c>
    </row>
    <row r="412" spans="1:11" x14ac:dyDescent="0.35">
      <c r="A412">
        <v>11</v>
      </c>
      <c r="B412" s="86">
        <v>1.7361111111111112E-2</v>
      </c>
      <c r="C412" s="86">
        <v>1.5277777777777777E-2</v>
      </c>
      <c r="D412" s="86">
        <v>2.5694444444444447E-2</v>
      </c>
      <c r="E412" s="86">
        <v>1.0416666666666666E-2</v>
      </c>
      <c r="F412" s="86">
        <v>1.7361111111111112E-2</v>
      </c>
      <c r="G412" t="s">
        <v>76</v>
      </c>
      <c r="H412" t="s">
        <v>373</v>
      </c>
      <c r="I412">
        <v>1</v>
      </c>
    </row>
    <row r="413" spans="1:11" x14ac:dyDescent="0.35">
      <c r="A413">
        <v>11</v>
      </c>
      <c r="B413" s="86">
        <v>2.2222222222222223E-2</v>
      </c>
      <c r="C413" s="86">
        <v>2.1527777777777781E-2</v>
      </c>
      <c r="D413" s="86">
        <v>3.1944444444444449E-2</v>
      </c>
      <c r="E413" s="86">
        <v>1.7361111111111112E-2</v>
      </c>
      <c r="F413" s="86">
        <v>2.4305555555555556E-2</v>
      </c>
      <c r="G413" t="s">
        <v>76</v>
      </c>
      <c r="H413" t="s">
        <v>373</v>
      </c>
      <c r="I413">
        <v>1</v>
      </c>
    </row>
    <row r="414" spans="1:11" x14ac:dyDescent="0.35">
      <c r="A414">
        <v>11</v>
      </c>
      <c r="B414" t="s">
        <v>374</v>
      </c>
      <c r="C414" t="s">
        <v>374</v>
      </c>
      <c r="D414" t="s">
        <v>374</v>
      </c>
      <c r="E414" t="s">
        <v>374</v>
      </c>
      <c r="F414" t="s">
        <v>374</v>
      </c>
      <c r="H414" t="s">
        <v>377</v>
      </c>
    </row>
    <row r="415" spans="1:11" x14ac:dyDescent="0.35">
      <c r="A415">
        <v>11</v>
      </c>
      <c r="B415" t="s">
        <v>374</v>
      </c>
      <c r="C415" t="s">
        <v>374</v>
      </c>
      <c r="D415" t="s">
        <v>374</v>
      </c>
      <c r="E415" t="s">
        <v>374</v>
      </c>
      <c r="F415" t="s">
        <v>374</v>
      </c>
      <c r="H415" t="s">
        <v>377</v>
      </c>
    </row>
    <row r="416" spans="1:11" x14ac:dyDescent="0.35">
      <c r="A416">
        <v>11</v>
      </c>
      <c r="B416" t="s">
        <v>374</v>
      </c>
      <c r="C416" t="s">
        <v>374</v>
      </c>
      <c r="D416" t="s">
        <v>374</v>
      </c>
      <c r="E416" t="s">
        <v>374</v>
      </c>
      <c r="F416" t="s">
        <v>374</v>
      </c>
      <c r="H416" t="s">
        <v>377</v>
      </c>
    </row>
    <row r="417" spans="1:11" x14ac:dyDescent="0.35">
      <c r="A417">
        <v>11</v>
      </c>
      <c r="B417" t="s">
        <v>374</v>
      </c>
      <c r="C417" t="s">
        <v>374</v>
      </c>
      <c r="D417" t="s">
        <v>374</v>
      </c>
      <c r="E417" t="s">
        <v>374</v>
      </c>
      <c r="F417" t="s">
        <v>374</v>
      </c>
      <c r="H417" t="s">
        <v>377</v>
      </c>
    </row>
    <row r="418" spans="1:11" x14ac:dyDescent="0.35">
      <c r="A418">
        <v>11</v>
      </c>
      <c r="B418">
        <v>-4.8611111124046147E-3</v>
      </c>
      <c r="C418">
        <v>-8.3333333386690356E-3</v>
      </c>
      <c r="D418" s="86">
        <v>2.0833333333333333E-3</v>
      </c>
      <c r="E418">
        <v>-6.9444444452528842E-3</v>
      </c>
      <c r="F418">
        <v>-8.0843925304163733E-13</v>
      </c>
      <c r="G418" t="s">
        <v>76</v>
      </c>
      <c r="H418" t="s">
        <v>373</v>
      </c>
      <c r="I418">
        <v>1</v>
      </c>
    </row>
    <row r="419" spans="1:11" x14ac:dyDescent="0.35">
      <c r="A419">
        <v>11</v>
      </c>
      <c r="B419">
        <v>-1.2499999997089617E-2</v>
      </c>
      <c r="C419">
        <v>-1.9444444442342501E-2</v>
      </c>
      <c r="D419">
        <v>-9.027777775675835E-3</v>
      </c>
      <c r="E419">
        <v>-1.5277777776645962E-2</v>
      </c>
      <c r="F419">
        <v>-8.3333333322015181E-3</v>
      </c>
      <c r="G419" t="s">
        <v>75</v>
      </c>
      <c r="H419" t="s">
        <v>373</v>
      </c>
      <c r="I419">
        <v>1</v>
      </c>
    </row>
    <row r="420" spans="1:11" x14ac:dyDescent="0.35">
      <c r="A420">
        <v>11</v>
      </c>
      <c r="B420" t="s">
        <v>374</v>
      </c>
      <c r="C420" t="s">
        <v>374</v>
      </c>
      <c r="D420" t="s">
        <v>374</v>
      </c>
      <c r="E420" t="s">
        <v>374</v>
      </c>
      <c r="F420" t="s">
        <v>374</v>
      </c>
      <c r="H420" t="s">
        <v>377</v>
      </c>
    </row>
    <row r="421" spans="1:11" x14ac:dyDescent="0.35">
      <c r="A421">
        <v>11</v>
      </c>
      <c r="B421" s="86">
        <v>2.7777777777777779E-3</v>
      </c>
      <c r="C421">
        <v>-3.4722222189884633E-3</v>
      </c>
      <c r="D421" s="86">
        <v>6.9444444444444441E-3</v>
      </c>
      <c r="E421">
        <v>-6.9444444379769266E-3</v>
      </c>
      <c r="F421" s="86">
        <v>0</v>
      </c>
      <c r="G421" t="s">
        <v>75</v>
      </c>
      <c r="H421" t="s">
        <v>373</v>
      </c>
      <c r="I421">
        <v>1</v>
      </c>
    </row>
    <row r="422" spans="1:11" x14ac:dyDescent="0.35">
      <c r="A422">
        <v>11</v>
      </c>
      <c r="B422" s="86">
        <v>2.013888888888889E-2</v>
      </c>
      <c r="C422" s="86">
        <v>4.8611111111111112E-3</v>
      </c>
      <c r="D422" s="86">
        <v>1.5277777777777777E-2</v>
      </c>
      <c r="E422" s="86">
        <v>3.472222222222222E-3</v>
      </c>
      <c r="F422" s="86">
        <v>1.0416666666666666E-2</v>
      </c>
      <c r="G422" t="s">
        <v>75</v>
      </c>
      <c r="H422" t="s">
        <v>373</v>
      </c>
      <c r="I422">
        <v>1</v>
      </c>
    </row>
    <row r="423" spans="1:11" x14ac:dyDescent="0.35">
      <c r="A423">
        <v>11</v>
      </c>
      <c r="B423" t="s">
        <v>374</v>
      </c>
      <c r="C423" t="s">
        <v>374</v>
      </c>
      <c r="D423" t="s">
        <v>374</v>
      </c>
      <c r="E423" t="s">
        <v>374</v>
      </c>
      <c r="F423" t="s">
        <v>374</v>
      </c>
      <c r="G423" t="s">
        <v>76</v>
      </c>
      <c r="H423" t="s">
        <v>378</v>
      </c>
      <c r="K423">
        <v>1</v>
      </c>
    </row>
    <row r="424" spans="1:11" x14ac:dyDescent="0.35">
      <c r="A424">
        <v>11</v>
      </c>
      <c r="B424" t="s">
        <v>374</v>
      </c>
      <c r="C424" t="s">
        <v>374</v>
      </c>
      <c r="D424" t="s">
        <v>374</v>
      </c>
      <c r="E424" t="s">
        <v>374</v>
      </c>
      <c r="F424" t="s">
        <v>374</v>
      </c>
      <c r="G424" t="s">
        <v>76</v>
      </c>
      <c r="H424" t="s">
        <v>375</v>
      </c>
      <c r="K424">
        <v>1</v>
      </c>
    </row>
    <row r="425" spans="1:11" x14ac:dyDescent="0.35">
      <c r="A425">
        <v>11</v>
      </c>
      <c r="B425">
        <v>-1.0416666671517305E-2</v>
      </c>
      <c r="C425">
        <v>-8.3333333386690356E-3</v>
      </c>
      <c r="D425" s="86">
        <v>2.0833333333333333E-3</v>
      </c>
      <c r="E425">
        <v>-1.1111111110949423E-2</v>
      </c>
      <c r="F425">
        <v>-4.1666666665049782E-3</v>
      </c>
      <c r="G425" t="s">
        <v>76</v>
      </c>
      <c r="H425" t="s">
        <v>373</v>
      </c>
      <c r="I425">
        <v>1</v>
      </c>
    </row>
    <row r="426" spans="1:11" x14ac:dyDescent="0.35">
      <c r="A426">
        <v>11</v>
      </c>
      <c r="B426" s="86">
        <v>2.2222222222222223E-2</v>
      </c>
      <c r="C426" s="86">
        <v>1.8749999999999999E-2</v>
      </c>
      <c r="D426" s="86">
        <v>2.9166666666666664E-2</v>
      </c>
      <c r="E426" s="86">
        <v>1.6666666666666666E-2</v>
      </c>
      <c r="F426" s="86">
        <v>2.361111111111111E-2</v>
      </c>
      <c r="G426" t="s">
        <v>75</v>
      </c>
      <c r="H426" t="s">
        <v>373</v>
      </c>
      <c r="I426">
        <v>1</v>
      </c>
    </row>
    <row r="427" spans="1:11" x14ac:dyDescent="0.35">
      <c r="A427">
        <v>11</v>
      </c>
      <c r="B427" s="86">
        <v>1.8055555555555557E-2</v>
      </c>
      <c r="C427" s="86">
        <v>1.2499999999999999E-2</v>
      </c>
      <c r="D427" s="86">
        <v>2.2916666666666669E-2</v>
      </c>
      <c r="E427" s="86">
        <v>1.3888888888888888E-2</v>
      </c>
      <c r="F427" s="86">
        <v>2.0833333333333332E-2</v>
      </c>
      <c r="G427" t="s">
        <v>77</v>
      </c>
      <c r="H427" t="s">
        <v>373</v>
      </c>
      <c r="I427">
        <v>1</v>
      </c>
    </row>
    <row r="428" spans="1:11" x14ac:dyDescent="0.35">
      <c r="A428">
        <v>11</v>
      </c>
      <c r="B428" s="86">
        <v>2.1527777777777781E-2</v>
      </c>
      <c r="C428" s="86">
        <v>2.013888888888889E-2</v>
      </c>
      <c r="D428" s="86">
        <v>3.0555555555555555E-2</v>
      </c>
      <c r="E428" s="86">
        <v>2.0833333333333332E-2</v>
      </c>
      <c r="F428" s="86">
        <v>2.7777777777777776E-2</v>
      </c>
      <c r="G428" t="s">
        <v>76</v>
      </c>
      <c r="H428" t="s">
        <v>373</v>
      </c>
      <c r="I428">
        <v>1</v>
      </c>
    </row>
    <row r="429" spans="1:11" x14ac:dyDescent="0.35">
      <c r="A429">
        <v>11</v>
      </c>
      <c r="B429" t="s">
        <v>374</v>
      </c>
      <c r="C429" t="s">
        <v>374</v>
      </c>
      <c r="D429" t="s">
        <v>374</v>
      </c>
      <c r="E429" t="s">
        <v>374</v>
      </c>
      <c r="F429" t="s">
        <v>374</v>
      </c>
      <c r="H429" t="s">
        <v>377</v>
      </c>
    </row>
    <row r="430" spans="1:11" x14ac:dyDescent="0.35">
      <c r="A430">
        <v>11</v>
      </c>
      <c r="B430" t="s">
        <v>374</v>
      </c>
      <c r="C430" t="s">
        <v>374</v>
      </c>
      <c r="D430" t="s">
        <v>374</v>
      </c>
      <c r="E430" t="s">
        <v>374</v>
      </c>
      <c r="F430" t="s">
        <v>374</v>
      </c>
      <c r="H430" t="s">
        <v>377</v>
      </c>
    </row>
    <row r="431" spans="1:11" x14ac:dyDescent="0.35">
      <c r="A431">
        <v>11</v>
      </c>
      <c r="B431" t="s">
        <v>374</v>
      </c>
      <c r="C431" t="s">
        <v>374</v>
      </c>
      <c r="D431" t="s">
        <v>374</v>
      </c>
      <c r="E431" t="s">
        <v>374</v>
      </c>
      <c r="F431" t="s">
        <v>374</v>
      </c>
      <c r="H431" t="s">
        <v>377</v>
      </c>
    </row>
    <row r="432" spans="1:11" x14ac:dyDescent="0.35">
      <c r="A432">
        <v>11</v>
      </c>
      <c r="B432" t="s">
        <v>374</v>
      </c>
      <c r="C432" t="s">
        <v>374</v>
      </c>
      <c r="D432" t="s">
        <v>374</v>
      </c>
      <c r="E432" t="s">
        <v>374</v>
      </c>
      <c r="F432" t="s">
        <v>374</v>
      </c>
      <c r="H432" t="s">
        <v>377</v>
      </c>
    </row>
    <row r="433" spans="1:12" x14ac:dyDescent="0.35">
      <c r="A433">
        <v>11</v>
      </c>
      <c r="B433" t="s">
        <v>149</v>
      </c>
      <c r="C433">
        <v>-8.333333331393078E-3</v>
      </c>
      <c r="D433" s="86">
        <v>2.0833333333333333E-3</v>
      </c>
      <c r="E433">
        <v>-6.9444444452528842E-3</v>
      </c>
      <c r="F433">
        <v>-8.0843925304163733E-13</v>
      </c>
      <c r="G433" t="s">
        <v>149</v>
      </c>
      <c r="H433" t="s">
        <v>78</v>
      </c>
      <c r="L433">
        <v>1</v>
      </c>
    </row>
    <row r="434" spans="1:12" x14ac:dyDescent="0.35">
      <c r="A434">
        <v>11</v>
      </c>
      <c r="B434" s="86">
        <v>1.3888888888888889E-3</v>
      </c>
      <c r="C434">
        <v>-1.3888888934161514E-3</v>
      </c>
      <c r="D434" s="86">
        <v>9.0277777777777787E-3</v>
      </c>
      <c r="E434">
        <v>-2.0833333328482695E-3</v>
      </c>
      <c r="F434" s="86">
        <v>4.8611111111111112E-3</v>
      </c>
      <c r="G434" t="s">
        <v>77</v>
      </c>
      <c r="H434" t="s">
        <v>373</v>
      </c>
      <c r="I434">
        <v>1</v>
      </c>
    </row>
    <row r="435" spans="1:12" x14ac:dyDescent="0.35">
      <c r="A435">
        <v>11</v>
      </c>
      <c r="B435" t="s">
        <v>374</v>
      </c>
      <c r="C435" t="s">
        <v>374</v>
      </c>
      <c r="D435" t="s">
        <v>374</v>
      </c>
      <c r="E435" t="s">
        <v>374</v>
      </c>
      <c r="F435" t="s">
        <v>374</v>
      </c>
      <c r="G435" t="s">
        <v>77</v>
      </c>
      <c r="H435" t="s">
        <v>375</v>
      </c>
      <c r="K435">
        <v>1</v>
      </c>
    </row>
    <row r="436" spans="1:12" x14ac:dyDescent="0.35">
      <c r="A436">
        <v>11</v>
      </c>
      <c r="B436" t="s">
        <v>374</v>
      </c>
      <c r="C436" t="s">
        <v>374</v>
      </c>
      <c r="D436" t="s">
        <v>374</v>
      </c>
      <c r="E436" t="s">
        <v>374</v>
      </c>
      <c r="F436" t="s">
        <v>374</v>
      </c>
      <c r="G436" t="s">
        <v>76</v>
      </c>
      <c r="H436" t="s">
        <v>375</v>
      </c>
      <c r="K436">
        <v>1</v>
      </c>
    </row>
    <row r="437" spans="1:12" x14ac:dyDescent="0.35">
      <c r="A437">
        <v>11</v>
      </c>
      <c r="B437" t="s">
        <v>374</v>
      </c>
      <c r="C437" t="s">
        <v>374</v>
      </c>
      <c r="D437" t="s">
        <v>374</v>
      </c>
      <c r="E437" t="s">
        <v>374</v>
      </c>
      <c r="F437" t="s">
        <v>374</v>
      </c>
      <c r="G437" t="s">
        <v>76</v>
      </c>
      <c r="H437" t="s">
        <v>375</v>
      </c>
      <c r="K437">
        <v>1</v>
      </c>
    </row>
    <row r="438" spans="1:12" x14ac:dyDescent="0.35">
      <c r="A438">
        <v>11</v>
      </c>
      <c r="B438" t="s">
        <v>374</v>
      </c>
      <c r="C438" t="s">
        <v>374</v>
      </c>
      <c r="D438" t="s">
        <v>374</v>
      </c>
      <c r="E438" t="s">
        <v>374</v>
      </c>
      <c r="F438" t="s">
        <v>374</v>
      </c>
      <c r="G438" t="s">
        <v>76</v>
      </c>
      <c r="H438" t="s">
        <v>375</v>
      </c>
      <c r="K438">
        <v>1</v>
      </c>
    </row>
    <row r="439" spans="1:12" x14ac:dyDescent="0.35">
      <c r="A439">
        <v>11</v>
      </c>
      <c r="B439" t="s">
        <v>374</v>
      </c>
      <c r="C439">
        <v>-2.5694444448163267E-2</v>
      </c>
      <c r="D439">
        <v>-1.5277777781496601E-2</v>
      </c>
      <c r="E439" t="s">
        <v>374</v>
      </c>
      <c r="F439" t="s">
        <v>374</v>
      </c>
      <c r="H439" t="s">
        <v>377</v>
      </c>
    </row>
    <row r="440" spans="1:12" x14ac:dyDescent="0.35">
      <c r="A440">
        <v>11</v>
      </c>
      <c r="B440" s="86">
        <v>9.7222222222222224E-3</v>
      </c>
      <c r="C440" s="86">
        <v>4.1666666666666666E-3</v>
      </c>
      <c r="D440" s="86">
        <v>1.4583333333333332E-2</v>
      </c>
      <c r="E440" t="s">
        <v>374</v>
      </c>
      <c r="F440" t="s">
        <v>374</v>
      </c>
      <c r="H440" t="s">
        <v>377</v>
      </c>
    </row>
    <row r="441" spans="1:12" x14ac:dyDescent="0.35">
      <c r="A441">
        <v>11</v>
      </c>
      <c r="B441" t="s">
        <v>374</v>
      </c>
      <c r="C441" t="s">
        <v>374</v>
      </c>
      <c r="D441" t="s">
        <v>374</v>
      </c>
      <c r="E441" t="s">
        <v>374</v>
      </c>
      <c r="F441" t="s">
        <v>374</v>
      </c>
      <c r="H441" t="s">
        <v>377</v>
      </c>
    </row>
    <row r="442" spans="1:12" x14ac:dyDescent="0.35">
      <c r="A442">
        <v>11</v>
      </c>
      <c r="B442" t="s">
        <v>374</v>
      </c>
      <c r="C442" t="s">
        <v>374</v>
      </c>
      <c r="D442" t="s">
        <v>374</v>
      </c>
      <c r="E442" t="s">
        <v>374</v>
      </c>
      <c r="F442" t="s">
        <v>374</v>
      </c>
      <c r="H442" t="s">
        <v>377</v>
      </c>
    </row>
    <row r="443" spans="1:12" x14ac:dyDescent="0.35">
      <c r="A443">
        <v>11</v>
      </c>
      <c r="B443" t="s">
        <v>374</v>
      </c>
      <c r="C443" t="s">
        <v>374</v>
      </c>
      <c r="D443" t="s">
        <v>374</v>
      </c>
      <c r="E443" t="s">
        <v>374</v>
      </c>
      <c r="F443" t="s">
        <v>374</v>
      </c>
      <c r="H443" t="s">
        <v>377</v>
      </c>
    </row>
    <row r="444" spans="1:12" x14ac:dyDescent="0.35">
      <c r="A444">
        <v>11</v>
      </c>
      <c r="B444" t="s">
        <v>374</v>
      </c>
      <c r="C444" t="s">
        <v>374</v>
      </c>
      <c r="D444" t="s">
        <v>374</v>
      </c>
      <c r="E444" t="s">
        <v>374</v>
      </c>
      <c r="F444" t="s">
        <v>374</v>
      </c>
      <c r="H444" t="s">
        <v>377</v>
      </c>
    </row>
    <row r="445" spans="1:12" x14ac:dyDescent="0.35">
      <c r="A445">
        <v>11</v>
      </c>
      <c r="B445" s="86">
        <v>2.7777777777777779E-3</v>
      </c>
      <c r="C445">
        <v>-4.8611111124046147E-3</v>
      </c>
      <c r="D445" s="86">
        <v>5.5555555555555558E-3</v>
      </c>
      <c r="E445" t="s">
        <v>374</v>
      </c>
      <c r="F445" t="s">
        <v>374</v>
      </c>
      <c r="H445" t="s">
        <v>377</v>
      </c>
    </row>
    <row r="446" spans="1:12" x14ac:dyDescent="0.35">
      <c r="A446">
        <v>11</v>
      </c>
      <c r="B446" t="s">
        <v>374</v>
      </c>
      <c r="C446" t="s">
        <v>374</v>
      </c>
      <c r="D446" t="s">
        <v>374</v>
      </c>
      <c r="E446" t="s">
        <v>374</v>
      </c>
      <c r="F446" t="s">
        <v>374</v>
      </c>
      <c r="H446" t="e">
        <v>#N/A</v>
      </c>
    </row>
    <row r="447" spans="1:12" x14ac:dyDescent="0.35">
      <c r="A447">
        <v>11</v>
      </c>
      <c r="B447" t="s">
        <v>374</v>
      </c>
      <c r="C447" t="s">
        <v>374</v>
      </c>
      <c r="D447" t="s">
        <v>374</v>
      </c>
      <c r="E447" t="s">
        <v>374</v>
      </c>
      <c r="F447" t="s">
        <v>374</v>
      </c>
      <c r="H447" t="e">
        <v>#N/A</v>
      </c>
    </row>
    <row r="448" spans="1:12" x14ac:dyDescent="0.35">
      <c r="A448">
        <v>11</v>
      </c>
      <c r="B448" t="s">
        <v>374</v>
      </c>
      <c r="C448" t="s">
        <v>374</v>
      </c>
      <c r="D448" t="s">
        <v>374</v>
      </c>
      <c r="E448" t="s">
        <v>374</v>
      </c>
      <c r="F448" t="s">
        <v>374</v>
      </c>
      <c r="H448" t="e">
        <v>#N/A</v>
      </c>
    </row>
    <row r="449" spans="1:8" x14ac:dyDescent="0.35">
      <c r="A449">
        <v>11</v>
      </c>
      <c r="B449" t="s">
        <v>374</v>
      </c>
      <c r="C449" t="s">
        <v>374</v>
      </c>
      <c r="D449" t="s">
        <v>374</v>
      </c>
      <c r="E449" t="s">
        <v>374</v>
      </c>
      <c r="F449" t="s">
        <v>374</v>
      </c>
      <c r="H449" t="e">
        <v>#N/A</v>
      </c>
    </row>
    <row r="450" spans="1:8" x14ac:dyDescent="0.35">
      <c r="A450">
        <v>11</v>
      </c>
      <c r="B450" s="86">
        <v>1.8749999999999999E-2</v>
      </c>
      <c r="C450" s="86">
        <v>1.1805555555555555E-2</v>
      </c>
      <c r="D450" s="86">
        <v>2.2222222222222223E-2</v>
      </c>
      <c r="E450" t="s">
        <v>374</v>
      </c>
      <c r="F450" t="s">
        <v>374</v>
      </c>
      <c r="H450" t="s">
        <v>377</v>
      </c>
    </row>
    <row r="451" spans="1:8" x14ac:dyDescent="0.35">
      <c r="A451">
        <v>11</v>
      </c>
      <c r="B451" s="86">
        <v>2.7777777777777776E-2</v>
      </c>
      <c r="C451" s="86">
        <v>1.9444444444444445E-2</v>
      </c>
      <c r="D451" s="86">
        <v>2.9861111111111113E-2</v>
      </c>
      <c r="E451" t="s">
        <v>374</v>
      </c>
      <c r="F451" t="s">
        <v>374</v>
      </c>
      <c r="H451" t="s">
        <v>377</v>
      </c>
    </row>
    <row r="452" spans="1:8" x14ac:dyDescent="0.35">
      <c r="A452">
        <v>11</v>
      </c>
      <c r="B452">
        <v>-1.8750000002910383E-2</v>
      </c>
      <c r="C452">
        <v>-2.1527777775190771E-2</v>
      </c>
      <c r="D452">
        <v>-1.1111111108524105E-2</v>
      </c>
      <c r="E452" t="s">
        <v>374</v>
      </c>
      <c r="F452" t="s">
        <v>374</v>
      </c>
      <c r="H452" t="s">
        <v>377</v>
      </c>
    </row>
    <row r="453" spans="1:8" x14ac:dyDescent="0.35">
      <c r="A453">
        <v>11</v>
      </c>
      <c r="B453">
        <v>-9.0277777781011537E-3</v>
      </c>
      <c r="C453">
        <v>-1.4583333337213844E-2</v>
      </c>
      <c r="D453">
        <v>-4.166666670547178E-3</v>
      </c>
      <c r="E453" t="s">
        <v>374</v>
      </c>
      <c r="F453" t="s">
        <v>374</v>
      </c>
      <c r="H453" t="s">
        <v>377</v>
      </c>
    </row>
    <row r="454" spans="1:8" x14ac:dyDescent="0.35">
      <c r="A454">
        <v>11</v>
      </c>
      <c r="B454" t="s">
        <v>374</v>
      </c>
      <c r="C454" t="s">
        <v>374</v>
      </c>
      <c r="D454" t="s">
        <v>374</v>
      </c>
      <c r="E454" t="s">
        <v>374</v>
      </c>
      <c r="F454" t="s">
        <v>374</v>
      </c>
      <c r="H454" t="s">
        <v>377</v>
      </c>
    </row>
    <row r="455" spans="1:8" x14ac:dyDescent="0.35">
      <c r="A455">
        <v>11</v>
      </c>
      <c r="B455" t="s">
        <v>374</v>
      </c>
      <c r="C455" t="s">
        <v>374</v>
      </c>
      <c r="D455" t="s">
        <v>374</v>
      </c>
      <c r="E455" t="s">
        <v>374</v>
      </c>
      <c r="F455" t="s">
        <v>374</v>
      </c>
      <c r="H455" t="s">
        <v>377</v>
      </c>
    </row>
    <row r="456" spans="1:8" x14ac:dyDescent="0.35">
      <c r="A456">
        <v>11</v>
      </c>
      <c r="B456" t="s">
        <v>374</v>
      </c>
      <c r="C456" s="86">
        <v>0</v>
      </c>
      <c r="D456" s="86">
        <v>1.0416666666666666E-2</v>
      </c>
      <c r="E456" t="s">
        <v>374</v>
      </c>
      <c r="F456" t="s">
        <v>374</v>
      </c>
      <c r="H456" t="s">
        <v>377</v>
      </c>
    </row>
    <row r="457" spans="1:8" x14ac:dyDescent="0.35">
      <c r="A457">
        <v>11</v>
      </c>
      <c r="B457" s="86">
        <v>7.6388888888888886E-3</v>
      </c>
      <c r="C457" s="86">
        <v>6.9444444444444447E-4</v>
      </c>
      <c r="D457" s="86">
        <v>1.1111111111111112E-2</v>
      </c>
      <c r="E457" t="s">
        <v>374</v>
      </c>
      <c r="F457" t="s">
        <v>374</v>
      </c>
      <c r="H457" t="s">
        <v>377</v>
      </c>
    </row>
    <row r="458" spans="1:8" x14ac:dyDescent="0.35">
      <c r="A458">
        <v>11</v>
      </c>
      <c r="B458" s="86">
        <v>4.3055555555555562E-2</v>
      </c>
      <c r="C458" s="86">
        <v>3.3333333333333333E-2</v>
      </c>
      <c r="D458" s="86">
        <v>4.3750000000000004E-2</v>
      </c>
      <c r="E458" t="s">
        <v>374</v>
      </c>
      <c r="F458" t="s">
        <v>374</v>
      </c>
      <c r="H458" t="s">
        <v>377</v>
      </c>
    </row>
    <row r="459" spans="1:8" x14ac:dyDescent="0.35">
      <c r="A459">
        <v>11</v>
      </c>
      <c r="B459" s="86">
        <v>4.6527777777777779E-2</v>
      </c>
      <c r="C459" s="86">
        <v>4.3055555555555562E-2</v>
      </c>
      <c r="D459" s="86">
        <v>5.347222222222222E-2</v>
      </c>
      <c r="E459" t="s">
        <v>374</v>
      </c>
      <c r="F459" t="s">
        <v>374</v>
      </c>
      <c r="H459" t="s">
        <v>377</v>
      </c>
    </row>
    <row r="460" spans="1:8" x14ac:dyDescent="0.35">
      <c r="A460">
        <v>11</v>
      </c>
      <c r="B460" t="s">
        <v>374</v>
      </c>
      <c r="C460" t="s">
        <v>374</v>
      </c>
      <c r="D460" t="s">
        <v>374</v>
      </c>
      <c r="E460" t="s">
        <v>374</v>
      </c>
      <c r="F460" t="s">
        <v>374</v>
      </c>
      <c r="H460" t="e">
        <v>#N/A</v>
      </c>
    </row>
    <row r="461" spans="1:8" x14ac:dyDescent="0.35">
      <c r="A461">
        <v>11</v>
      </c>
      <c r="B461" t="s">
        <v>374</v>
      </c>
      <c r="C461" t="s">
        <v>374</v>
      </c>
      <c r="D461" t="s">
        <v>374</v>
      </c>
      <c r="E461" t="s">
        <v>374</v>
      </c>
      <c r="F461" t="s">
        <v>374</v>
      </c>
      <c r="H461" t="e">
        <v>#N/A</v>
      </c>
    </row>
    <row r="462" spans="1:8" x14ac:dyDescent="0.35">
      <c r="A462">
        <v>11</v>
      </c>
      <c r="B462" t="s">
        <v>374</v>
      </c>
      <c r="C462" t="s">
        <v>374</v>
      </c>
      <c r="D462" t="s">
        <v>374</v>
      </c>
      <c r="E462" t="s">
        <v>374</v>
      </c>
      <c r="F462" t="s">
        <v>374</v>
      </c>
      <c r="H462" t="e">
        <v>#N/A</v>
      </c>
    </row>
    <row r="463" spans="1:8" x14ac:dyDescent="0.35">
      <c r="A463">
        <v>11</v>
      </c>
      <c r="B463">
        <v>-1.3888888890505768E-2</v>
      </c>
      <c r="C463">
        <v>-1.8750000002910383E-2</v>
      </c>
      <c r="D463">
        <v>-8.333333336243717E-3</v>
      </c>
      <c r="E463" t="s">
        <v>374</v>
      </c>
      <c r="F463" t="s">
        <v>374</v>
      </c>
      <c r="H463" t="s">
        <v>377</v>
      </c>
    </row>
    <row r="464" spans="1:8" x14ac:dyDescent="0.35">
      <c r="A464">
        <v>11</v>
      </c>
      <c r="B464">
        <v>-1.0416666664241347E-2</v>
      </c>
      <c r="C464">
        <v>-1.1805555557657499E-2</v>
      </c>
      <c r="D464">
        <v>-1.3888888909908328E-3</v>
      </c>
      <c r="E464" t="s">
        <v>374</v>
      </c>
      <c r="F464" t="s">
        <v>374</v>
      </c>
      <c r="H464" t="s">
        <v>377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D418-E4BB-44B7-BEFA-4041D3227DFA}">
  <sheetPr codeName="Sheet22"/>
  <dimension ref="A1:G40"/>
  <sheetViews>
    <sheetView workbookViewId="0"/>
  </sheetViews>
  <sheetFormatPr defaultRowHeight="14.5" x14ac:dyDescent="0.35"/>
  <cols>
    <col min="2" max="2" width="19.36328125" customWidth="1"/>
    <col min="3" max="3" width="17.453125" customWidth="1"/>
    <col min="4" max="4" width="18.90625" customWidth="1"/>
    <col min="5" max="5" width="16.36328125" customWidth="1"/>
    <col min="6" max="6" width="18.08984375" customWidth="1"/>
    <col min="7" max="7" width="10.90625" customWidth="1"/>
  </cols>
  <sheetData>
    <row r="1" spans="1:7" x14ac:dyDescent="0.35">
      <c r="A1" t="s">
        <v>372</v>
      </c>
      <c r="B1" t="s">
        <v>86</v>
      </c>
      <c r="C1" t="s">
        <v>87</v>
      </c>
      <c r="D1" t="s">
        <v>88</v>
      </c>
      <c r="E1" t="s">
        <v>316</v>
      </c>
      <c r="F1" t="s">
        <v>315</v>
      </c>
      <c r="G1" t="s">
        <v>379</v>
      </c>
    </row>
    <row r="2" spans="1:7" x14ac:dyDescent="0.35">
      <c r="A2">
        <v>2</v>
      </c>
      <c r="B2" s="86">
        <v>6.2037037037037036E-2</v>
      </c>
      <c r="C2" s="86">
        <v>5.347222222222222E-2</v>
      </c>
      <c r="D2" s="86">
        <v>6.3888888888888884E-2</v>
      </c>
      <c r="E2" s="86">
        <v>5.4166666666666669E-2</v>
      </c>
      <c r="F2" s="86">
        <v>6.1111111111111116E-2</v>
      </c>
      <c r="G2">
        <v>0</v>
      </c>
    </row>
    <row r="3" spans="1:7" x14ac:dyDescent="0.35">
      <c r="A3">
        <v>2</v>
      </c>
      <c r="B3" s="86">
        <v>5.4386574074074073E-2</v>
      </c>
      <c r="C3" s="86">
        <v>4.5833333333333337E-2</v>
      </c>
      <c r="D3" s="86">
        <v>5.6250000000000001E-2</v>
      </c>
      <c r="E3" s="86">
        <v>4.7222222222222221E-2</v>
      </c>
      <c r="F3" s="86">
        <v>5.4166666666666669E-2</v>
      </c>
      <c r="G3">
        <v>0</v>
      </c>
    </row>
    <row r="4" spans="1:7" x14ac:dyDescent="0.35">
      <c r="A4">
        <v>2</v>
      </c>
      <c r="B4">
        <v>-5.7870370073942468E-4</v>
      </c>
      <c r="C4">
        <v>-3.4722222189884633E-3</v>
      </c>
      <c r="D4" s="86">
        <v>6.9444444444444441E-3</v>
      </c>
      <c r="E4">
        <v>-2.0833333328482695E-3</v>
      </c>
      <c r="F4" s="86">
        <v>4.8611111111111112E-3</v>
      </c>
      <c r="G4">
        <v>1</v>
      </c>
    </row>
    <row r="5" spans="1:7" x14ac:dyDescent="0.35">
      <c r="A5">
        <v>2</v>
      </c>
      <c r="B5">
        <v>-1.8483796295186039E-2</v>
      </c>
      <c r="C5">
        <v>-2.1527777782466728E-2</v>
      </c>
      <c r="D5">
        <v>-1.1111111115800062E-2</v>
      </c>
      <c r="E5">
        <v>-2.0833333335758653E-2</v>
      </c>
      <c r="F5">
        <v>-1.3888888891314208E-2</v>
      </c>
      <c r="G5">
        <v>0</v>
      </c>
    </row>
    <row r="6" spans="1:7" x14ac:dyDescent="0.35">
      <c r="A6">
        <v>2</v>
      </c>
      <c r="B6" s="86">
        <v>2.361111111111111E-2</v>
      </c>
      <c r="C6" s="86">
        <v>2.0833333333333332E-2</v>
      </c>
      <c r="D6" s="86">
        <v>3.125E-2</v>
      </c>
      <c r="E6" s="86">
        <v>2.0833333333333332E-2</v>
      </c>
      <c r="F6" s="86">
        <v>2.7777777777777776E-2</v>
      </c>
      <c r="G6">
        <v>0</v>
      </c>
    </row>
    <row r="7" spans="1:7" x14ac:dyDescent="0.35">
      <c r="A7">
        <v>2</v>
      </c>
      <c r="B7" s="86">
        <v>1.3888888888888888E-2</v>
      </c>
      <c r="C7" s="86">
        <v>1.0416666666666666E-2</v>
      </c>
      <c r="D7" s="86">
        <v>2.0833333333333332E-2</v>
      </c>
      <c r="E7" s="86">
        <v>1.0416666666666666E-2</v>
      </c>
      <c r="F7" s="86">
        <v>1.7361111111111112E-2</v>
      </c>
      <c r="G7">
        <v>0</v>
      </c>
    </row>
    <row r="8" spans="1:7" x14ac:dyDescent="0.35">
      <c r="A8">
        <v>2</v>
      </c>
      <c r="B8">
        <v>-3.6111111112404615E-2</v>
      </c>
      <c r="C8">
        <v>-4.0972222224809229E-2</v>
      </c>
      <c r="D8">
        <v>-3.0555555558142565E-2</v>
      </c>
      <c r="E8">
        <v>-4.0277777778101154E-2</v>
      </c>
      <c r="F8">
        <v>-3.3333333333656706E-2</v>
      </c>
      <c r="G8">
        <v>0</v>
      </c>
    </row>
    <row r="9" spans="1:7" x14ac:dyDescent="0.35">
      <c r="A9">
        <v>2</v>
      </c>
      <c r="B9">
        <v>-1.1111111110949423E-2</v>
      </c>
      <c r="C9">
        <v>-2.0833333335758653E-2</v>
      </c>
      <c r="D9">
        <v>-1.0416666669091986E-2</v>
      </c>
      <c r="E9">
        <v>-1.8750000002910383E-2</v>
      </c>
      <c r="F9">
        <v>-1.1805555558465939E-2</v>
      </c>
      <c r="G9">
        <v>0</v>
      </c>
    </row>
    <row r="10" spans="1:7" x14ac:dyDescent="0.35">
      <c r="A10">
        <v>2</v>
      </c>
      <c r="B10" s="86">
        <v>1.7361111111111112E-2</v>
      </c>
      <c r="C10" s="86">
        <v>1.3194444444444444E-2</v>
      </c>
      <c r="D10" s="86">
        <v>2.361111111111111E-2</v>
      </c>
      <c r="E10" s="86">
        <v>1.4583333333333332E-2</v>
      </c>
      <c r="F10" s="86">
        <v>2.1527777777777781E-2</v>
      </c>
      <c r="G10">
        <v>0</v>
      </c>
    </row>
    <row r="11" spans="1:7" x14ac:dyDescent="0.35">
      <c r="A11">
        <v>2</v>
      </c>
      <c r="B11" s="86">
        <v>1.3888888888888889E-3</v>
      </c>
      <c r="C11" s="86">
        <v>6.9444444444444447E-4</v>
      </c>
      <c r="D11" s="86">
        <v>1.1111111111111112E-2</v>
      </c>
      <c r="E11" s="86">
        <v>1.3888888888888889E-3</v>
      </c>
      <c r="F11" s="86">
        <v>8.3333333333333332E-3</v>
      </c>
      <c r="G11">
        <v>1</v>
      </c>
    </row>
    <row r="12" spans="1:7" x14ac:dyDescent="0.35">
      <c r="A12">
        <v>2</v>
      </c>
      <c r="B12" t="s">
        <v>374</v>
      </c>
      <c r="C12" t="s">
        <v>374</v>
      </c>
      <c r="D12" t="s">
        <v>374</v>
      </c>
      <c r="E12" t="s">
        <v>374</v>
      </c>
      <c r="F12" t="s">
        <v>374</v>
      </c>
      <c r="G12" t="s">
        <v>382</v>
      </c>
    </row>
    <row r="13" spans="1:7" x14ac:dyDescent="0.35">
      <c r="A13">
        <v>2</v>
      </c>
      <c r="B13" s="86">
        <v>2.7777777777777779E-3</v>
      </c>
      <c r="C13" t="s">
        <v>374</v>
      </c>
      <c r="D13" t="s">
        <v>374</v>
      </c>
      <c r="E13">
        <v>-2.0833333328482695E-3</v>
      </c>
      <c r="F13" s="86">
        <v>4.8611111111111112E-3</v>
      </c>
      <c r="G13">
        <v>1</v>
      </c>
    </row>
    <row r="14" spans="1:7" x14ac:dyDescent="0.35">
      <c r="A14">
        <v>2</v>
      </c>
      <c r="B14">
        <v>-2.0833333328482695E-3</v>
      </c>
      <c r="C14" t="s">
        <v>374</v>
      </c>
      <c r="D14" t="s">
        <v>374</v>
      </c>
      <c r="E14">
        <v>-6.2500000058207661E-3</v>
      </c>
      <c r="F14" s="86">
        <v>6.9444444444444447E-4</v>
      </c>
      <c r="G14">
        <v>1</v>
      </c>
    </row>
    <row r="15" spans="1:7" x14ac:dyDescent="0.35">
      <c r="A15">
        <v>2</v>
      </c>
      <c r="B15">
        <v>-2.0833333328482695E-3</v>
      </c>
      <c r="C15">
        <v>-4.8611111124046147E-3</v>
      </c>
      <c r="D15" s="86">
        <v>5.5555555555555558E-3</v>
      </c>
      <c r="E15">
        <v>-4.8611111124046147E-3</v>
      </c>
      <c r="F15" s="86">
        <v>2.0833333333333333E-3</v>
      </c>
      <c r="G15">
        <v>1</v>
      </c>
    </row>
    <row r="16" spans="1:7" x14ac:dyDescent="0.35">
      <c r="A16">
        <v>2</v>
      </c>
      <c r="B16">
        <v>-6.9444444452528842E-3</v>
      </c>
      <c r="C16">
        <v>-1.8055555556202307E-2</v>
      </c>
      <c r="D16">
        <v>-7.6388888895356413E-3</v>
      </c>
      <c r="E16">
        <v>-1.4583333329937886E-2</v>
      </c>
      <c r="F16">
        <v>-7.6388888854934415E-3</v>
      </c>
      <c r="G16">
        <v>1</v>
      </c>
    </row>
    <row r="17" spans="1:7" x14ac:dyDescent="0.35">
      <c r="A17">
        <v>2</v>
      </c>
      <c r="B17" s="86">
        <v>9.7222222222222224E-3</v>
      </c>
      <c r="C17" s="86">
        <v>7.6388888888888886E-3</v>
      </c>
      <c r="D17" s="86">
        <v>1.8055555555555557E-2</v>
      </c>
      <c r="E17" s="86">
        <v>2.7777777777777779E-3</v>
      </c>
      <c r="F17" s="86">
        <v>9.7222222222222224E-3</v>
      </c>
      <c r="G17">
        <v>1</v>
      </c>
    </row>
    <row r="18" spans="1:7" x14ac:dyDescent="0.35">
      <c r="A18">
        <v>2</v>
      </c>
      <c r="B18" s="86">
        <v>9.0277777777777787E-3</v>
      </c>
      <c r="C18" s="86">
        <v>1.3888888888888889E-3</v>
      </c>
      <c r="D18" s="86">
        <v>1.1805555555555555E-2</v>
      </c>
      <c r="E18" s="86">
        <v>5.5555555555555558E-3</v>
      </c>
      <c r="F18" s="86">
        <v>1.2499999999999999E-2</v>
      </c>
      <c r="G18">
        <v>0</v>
      </c>
    </row>
    <row r="19" spans="1:7" x14ac:dyDescent="0.35">
      <c r="A19">
        <v>2</v>
      </c>
      <c r="B19" s="86">
        <v>3.472222222222222E-3</v>
      </c>
      <c r="C19">
        <v>-2.7777777722803876E-3</v>
      </c>
      <c r="D19" s="86">
        <v>7.6388888888888886E-3</v>
      </c>
      <c r="E19">
        <v>-1.7361111109494232E-2</v>
      </c>
      <c r="F19">
        <v>-1.0416666665049788E-2</v>
      </c>
      <c r="G19">
        <v>1</v>
      </c>
    </row>
    <row r="20" spans="1:7" x14ac:dyDescent="0.35">
      <c r="A20">
        <v>2</v>
      </c>
      <c r="B20" s="86">
        <v>2.2916666666666669E-2</v>
      </c>
      <c r="C20" s="86">
        <v>1.5972222222222224E-2</v>
      </c>
      <c r="D20" s="86">
        <v>2.6388888888888889E-2</v>
      </c>
      <c r="E20" s="86">
        <v>1.7361111111111112E-2</v>
      </c>
      <c r="F20" s="86">
        <v>2.4305555555555556E-2</v>
      </c>
      <c r="G20">
        <v>0</v>
      </c>
    </row>
    <row r="21" spans="1:7" x14ac:dyDescent="0.35">
      <c r="A21">
        <v>2</v>
      </c>
      <c r="B21">
        <v>-5.5555555518367328E-3</v>
      </c>
      <c r="C21">
        <v>-7.6388888846850023E-3</v>
      </c>
      <c r="D21" s="86">
        <v>2.7777777777777779E-3</v>
      </c>
      <c r="E21">
        <v>-6.2499999985448085E-3</v>
      </c>
      <c r="F21" s="86">
        <v>6.9444444444444447E-4</v>
      </c>
      <c r="G21">
        <v>1</v>
      </c>
    </row>
    <row r="22" spans="1:7" x14ac:dyDescent="0.35">
      <c r="A22">
        <v>2</v>
      </c>
      <c r="B22" s="86">
        <v>2.2916666666666669E-2</v>
      </c>
      <c r="C22" s="86">
        <v>1.8749999999999999E-2</v>
      </c>
      <c r="D22" s="86">
        <v>2.9166666666666664E-2</v>
      </c>
      <c r="E22" s="86">
        <v>1.9444444444444445E-2</v>
      </c>
      <c r="F22" s="86">
        <v>2.6388888888888889E-2</v>
      </c>
      <c r="G22">
        <v>0</v>
      </c>
    </row>
    <row r="23" spans="1:7" x14ac:dyDescent="0.35">
      <c r="A23">
        <v>2</v>
      </c>
      <c r="B23" s="86">
        <v>1.3888888888888889E-3</v>
      </c>
      <c r="C23">
        <v>-2.0833333328482695E-3</v>
      </c>
      <c r="D23" s="86">
        <v>8.3333333333333332E-3</v>
      </c>
      <c r="E23">
        <v>-2.0833333328482695E-3</v>
      </c>
      <c r="F23" s="86">
        <v>4.8611111111111112E-3</v>
      </c>
      <c r="G23">
        <v>1</v>
      </c>
    </row>
    <row r="24" spans="1:7" x14ac:dyDescent="0.35">
      <c r="A24">
        <v>2</v>
      </c>
      <c r="B24">
        <v>-1.5277777776645962E-2</v>
      </c>
      <c r="C24">
        <v>-1.7361111109494232E-2</v>
      </c>
      <c r="D24">
        <v>-6.9444444428275656E-3</v>
      </c>
      <c r="E24">
        <v>-1.7361111109494232E-2</v>
      </c>
      <c r="F24">
        <v>-1.0416666665049788E-2</v>
      </c>
      <c r="G24">
        <v>1</v>
      </c>
    </row>
    <row r="25" spans="1:7" x14ac:dyDescent="0.35">
      <c r="A25">
        <v>2</v>
      </c>
      <c r="B25" t="s">
        <v>374</v>
      </c>
      <c r="C25" t="s">
        <v>374</v>
      </c>
      <c r="D25" t="s">
        <v>374</v>
      </c>
      <c r="E25" t="s">
        <v>374</v>
      </c>
      <c r="F25" t="s">
        <v>374</v>
      </c>
      <c r="G25" t="s">
        <v>382</v>
      </c>
    </row>
    <row r="26" spans="1:7" x14ac:dyDescent="0.35">
      <c r="A26">
        <v>2</v>
      </c>
      <c r="B26" t="s">
        <v>374</v>
      </c>
      <c r="C26" t="s">
        <v>374</v>
      </c>
      <c r="D26" t="s">
        <v>374</v>
      </c>
      <c r="E26" t="s">
        <v>374</v>
      </c>
      <c r="F26" t="s">
        <v>374</v>
      </c>
      <c r="G26" t="s">
        <v>382</v>
      </c>
    </row>
    <row r="27" spans="1:7" x14ac:dyDescent="0.35">
      <c r="A27">
        <v>2</v>
      </c>
      <c r="B27" s="86">
        <v>4.8611111111111112E-3</v>
      </c>
      <c r="C27" s="86">
        <v>2.0833333333333333E-3</v>
      </c>
      <c r="D27" s="86">
        <v>1.2499999999999999E-2</v>
      </c>
      <c r="E27" s="86">
        <v>6.9444444444444447E-4</v>
      </c>
      <c r="F27" s="86">
        <v>7.6388888888888886E-3</v>
      </c>
      <c r="G27">
        <v>1</v>
      </c>
    </row>
    <row r="28" spans="1:7" x14ac:dyDescent="0.35">
      <c r="A28">
        <v>2</v>
      </c>
      <c r="B28">
        <v>-4.8611111124046147E-3</v>
      </c>
      <c r="C28">
        <v>-1.4583333329937886E-2</v>
      </c>
      <c r="D28">
        <v>-4.1666666632712204E-3</v>
      </c>
      <c r="E28">
        <v>-1.3194444443797693E-2</v>
      </c>
      <c r="F28">
        <v>-6.2499999993532477E-3</v>
      </c>
      <c r="G28">
        <v>1</v>
      </c>
    </row>
    <row r="29" spans="1:7" x14ac:dyDescent="0.35">
      <c r="A29">
        <v>2</v>
      </c>
      <c r="B29" t="s">
        <v>374</v>
      </c>
      <c r="C29" t="s">
        <v>374</v>
      </c>
      <c r="D29" t="s">
        <v>374</v>
      </c>
      <c r="E29" t="s">
        <v>374</v>
      </c>
      <c r="F29" t="s">
        <v>374</v>
      </c>
      <c r="G29" t="s">
        <v>382</v>
      </c>
    </row>
    <row r="30" spans="1:7" x14ac:dyDescent="0.35">
      <c r="A30">
        <v>2</v>
      </c>
      <c r="B30" t="s">
        <v>374</v>
      </c>
      <c r="C30" t="s">
        <v>374</v>
      </c>
      <c r="D30" t="s">
        <v>374</v>
      </c>
      <c r="E30" t="s">
        <v>374</v>
      </c>
      <c r="F30" t="s">
        <v>374</v>
      </c>
      <c r="G30" t="s">
        <v>382</v>
      </c>
    </row>
    <row r="31" spans="1:7" x14ac:dyDescent="0.35">
      <c r="A31">
        <v>2</v>
      </c>
      <c r="B31" t="s">
        <v>374</v>
      </c>
      <c r="C31" t="s">
        <v>374</v>
      </c>
      <c r="D31" t="s">
        <v>374</v>
      </c>
      <c r="E31" t="s">
        <v>374</v>
      </c>
      <c r="F31" t="s">
        <v>374</v>
      </c>
      <c r="G31" t="s">
        <v>382</v>
      </c>
    </row>
    <row r="32" spans="1:7" x14ac:dyDescent="0.35">
      <c r="A32">
        <v>2</v>
      </c>
      <c r="B32" t="s">
        <v>374</v>
      </c>
      <c r="C32" t="s">
        <v>374</v>
      </c>
      <c r="D32" t="s">
        <v>374</v>
      </c>
      <c r="E32" t="s">
        <v>374</v>
      </c>
      <c r="F32" t="s">
        <v>374</v>
      </c>
      <c r="G32" t="s">
        <v>382</v>
      </c>
    </row>
    <row r="33" spans="1:7" x14ac:dyDescent="0.35">
      <c r="A33">
        <v>2</v>
      </c>
      <c r="B33">
        <v>-2.0833333335758653E-2</v>
      </c>
      <c r="C33">
        <v>-2.4305555554747116E-2</v>
      </c>
      <c r="D33">
        <v>-1.388888888808045E-2</v>
      </c>
      <c r="E33">
        <v>-2.5000000001455192E-2</v>
      </c>
      <c r="F33">
        <v>-1.8055555557010747E-2</v>
      </c>
      <c r="G33">
        <v>0</v>
      </c>
    </row>
    <row r="34" spans="1:7" x14ac:dyDescent="0.35">
      <c r="A34">
        <v>2</v>
      </c>
      <c r="B34" s="86">
        <v>0</v>
      </c>
      <c r="C34">
        <v>-2.7777777722803876E-3</v>
      </c>
      <c r="D34" s="86">
        <v>7.6388888888888886E-3</v>
      </c>
      <c r="E34">
        <v>-4.166666665696539E-3</v>
      </c>
      <c r="F34" s="86">
        <v>2.7777777777777779E-3</v>
      </c>
      <c r="G34">
        <v>1</v>
      </c>
    </row>
    <row r="35" spans="1:7" x14ac:dyDescent="0.35">
      <c r="A35">
        <v>2</v>
      </c>
      <c r="B35">
        <v>-1.2499999997089617E-2</v>
      </c>
      <c r="C35">
        <v>-1.8750000002910383E-2</v>
      </c>
      <c r="D35">
        <v>-8.333333336243717E-3</v>
      </c>
      <c r="E35">
        <v>-1.4583333329937886E-2</v>
      </c>
      <c r="F35">
        <v>-7.6388888854934415E-3</v>
      </c>
      <c r="G35">
        <v>1</v>
      </c>
    </row>
    <row r="36" spans="1:7" x14ac:dyDescent="0.35">
      <c r="A36">
        <v>2</v>
      </c>
      <c r="B36">
        <v>-4.166666665696539E-3</v>
      </c>
      <c r="C36">
        <v>-1.5972222223354038E-2</v>
      </c>
      <c r="D36">
        <v>-5.5555555566873718E-3</v>
      </c>
      <c r="E36">
        <v>-1.3194444443797693E-2</v>
      </c>
      <c r="F36">
        <v>-6.2499999993532477E-3</v>
      </c>
      <c r="G36">
        <v>1</v>
      </c>
    </row>
    <row r="37" spans="1:7" x14ac:dyDescent="0.35">
      <c r="A37">
        <v>2</v>
      </c>
      <c r="B37" s="86">
        <v>3.472222222222222E-3</v>
      </c>
      <c r="C37">
        <v>-4.166666665696539E-3</v>
      </c>
      <c r="D37" s="86">
        <v>6.2499999999999995E-3</v>
      </c>
      <c r="E37">
        <v>-2.0833333328482695E-3</v>
      </c>
      <c r="F37" s="86">
        <v>4.8611111111111112E-3</v>
      </c>
      <c r="G37">
        <v>1</v>
      </c>
    </row>
    <row r="38" spans="1:7" x14ac:dyDescent="0.35">
      <c r="A38">
        <v>2</v>
      </c>
      <c r="B38" s="86">
        <v>6.2499999999999995E-3</v>
      </c>
      <c r="C38" s="86">
        <v>0</v>
      </c>
      <c r="D38" s="86">
        <v>1.0416666666666666E-2</v>
      </c>
      <c r="E38" s="86">
        <v>1.3888888888888889E-3</v>
      </c>
      <c r="F38" s="86">
        <v>8.3333333333333332E-3</v>
      </c>
      <c r="G38">
        <v>1</v>
      </c>
    </row>
    <row r="39" spans="1:7" x14ac:dyDescent="0.35">
      <c r="A39">
        <v>2</v>
      </c>
      <c r="B39">
        <v>-4.8611111051286571E-3</v>
      </c>
      <c r="C39">
        <v>-1.0416666664241347E-2</v>
      </c>
      <c r="D39" s="86">
        <v>0</v>
      </c>
      <c r="E39">
        <v>-1.0416666664241347E-2</v>
      </c>
      <c r="F39">
        <v>-3.4722222197969025E-3</v>
      </c>
      <c r="G39">
        <v>1</v>
      </c>
    </row>
    <row r="40" spans="1:7" x14ac:dyDescent="0.35">
      <c r="A40">
        <v>2</v>
      </c>
      <c r="B40">
        <v>-6.944444467080757E-4</v>
      </c>
      <c r="C40">
        <v>-4.8611111124046147E-3</v>
      </c>
      <c r="D40" s="86">
        <v>5.5555555555555558E-3</v>
      </c>
      <c r="E40">
        <v>-6.9444444452528842E-3</v>
      </c>
      <c r="F40">
        <v>-8.0843925304163733E-13</v>
      </c>
      <c r="G40">
        <v>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4512D-48EC-45F8-A378-784666AC388D}">
  <sheetPr codeName="Sheet23"/>
  <dimension ref="A1:G40"/>
  <sheetViews>
    <sheetView workbookViewId="0"/>
  </sheetViews>
  <sheetFormatPr defaultRowHeight="14.5" x14ac:dyDescent="0.35"/>
  <cols>
    <col min="2" max="2" width="19.36328125" customWidth="1"/>
    <col min="3" max="3" width="17.453125" customWidth="1"/>
    <col min="4" max="4" width="18.90625" customWidth="1"/>
    <col min="5" max="5" width="16.36328125" customWidth="1"/>
    <col min="6" max="6" width="18.08984375" customWidth="1"/>
    <col min="7" max="7" width="10.90625" customWidth="1"/>
  </cols>
  <sheetData>
    <row r="1" spans="1:7" x14ac:dyDescent="0.35">
      <c r="A1" t="s">
        <v>372</v>
      </c>
      <c r="B1" t="s">
        <v>86</v>
      </c>
      <c r="C1" t="s">
        <v>87</v>
      </c>
      <c r="D1" t="s">
        <v>88</v>
      </c>
      <c r="E1" t="s">
        <v>316</v>
      </c>
      <c r="F1" t="s">
        <v>315</v>
      </c>
      <c r="G1" t="s">
        <v>379</v>
      </c>
    </row>
    <row r="2" spans="1:7" x14ac:dyDescent="0.35">
      <c r="A2">
        <v>2</v>
      </c>
      <c r="B2" s="86">
        <v>6.2037037037037036E-2</v>
      </c>
      <c r="C2" s="86">
        <v>5.347222222222222E-2</v>
      </c>
      <c r="D2" s="86">
        <v>6.3888888888888884E-2</v>
      </c>
      <c r="E2" s="86">
        <v>5.4166666666666669E-2</v>
      </c>
      <c r="F2" s="86">
        <v>6.1111111111111116E-2</v>
      </c>
      <c r="G2">
        <v>0</v>
      </c>
    </row>
    <row r="3" spans="1:7" x14ac:dyDescent="0.35">
      <c r="A3">
        <v>2</v>
      </c>
      <c r="B3" s="86">
        <v>5.4386574074074073E-2</v>
      </c>
      <c r="C3" s="86">
        <v>4.5833333333333337E-2</v>
      </c>
      <c r="D3" s="86">
        <v>5.6250000000000001E-2</v>
      </c>
      <c r="E3" s="86">
        <v>4.7222222222222221E-2</v>
      </c>
      <c r="F3" s="86">
        <v>5.4166666666666669E-2</v>
      </c>
      <c r="G3">
        <v>0</v>
      </c>
    </row>
    <row r="4" spans="1:7" x14ac:dyDescent="0.35">
      <c r="A4">
        <v>2</v>
      </c>
      <c r="B4">
        <v>-5.7870370073942468E-4</v>
      </c>
      <c r="C4">
        <v>-3.4722222189884633E-3</v>
      </c>
      <c r="D4" s="86">
        <v>6.9444444444444441E-3</v>
      </c>
      <c r="E4">
        <v>-2.0833333328482695E-3</v>
      </c>
      <c r="F4" s="86">
        <v>4.8611111111111112E-3</v>
      </c>
      <c r="G4">
        <v>1</v>
      </c>
    </row>
    <row r="5" spans="1:7" x14ac:dyDescent="0.35">
      <c r="A5">
        <v>2</v>
      </c>
      <c r="B5">
        <v>-1.8483796295186039E-2</v>
      </c>
      <c r="C5">
        <v>-2.1527777782466728E-2</v>
      </c>
      <c r="D5">
        <v>-1.1111111115800062E-2</v>
      </c>
      <c r="E5">
        <v>-2.0833333335758653E-2</v>
      </c>
      <c r="F5">
        <v>-1.3888888891314208E-2</v>
      </c>
      <c r="G5">
        <v>0</v>
      </c>
    </row>
    <row r="6" spans="1:7" x14ac:dyDescent="0.35">
      <c r="A6">
        <v>2</v>
      </c>
      <c r="B6" s="86">
        <v>2.361111111111111E-2</v>
      </c>
      <c r="C6" s="86">
        <v>2.0833333333333332E-2</v>
      </c>
      <c r="D6" s="86">
        <v>3.125E-2</v>
      </c>
      <c r="E6" s="86">
        <v>2.0833333333333332E-2</v>
      </c>
      <c r="F6" s="86">
        <v>2.7777777777777776E-2</v>
      </c>
      <c r="G6">
        <v>0</v>
      </c>
    </row>
    <row r="7" spans="1:7" x14ac:dyDescent="0.35">
      <c r="A7">
        <v>2</v>
      </c>
      <c r="B7" s="86">
        <v>1.3888888888888888E-2</v>
      </c>
      <c r="C7" s="86">
        <v>1.0416666666666666E-2</v>
      </c>
      <c r="D7" s="86">
        <v>2.0833333333333332E-2</v>
      </c>
      <c r="E7" s="86">
        <v>1.0416666666666666E-2</v>
      </c>
      <c r="F7" s="86">
        <v>1.7361111111111112E-2</v>
      </c>
      <c r="G7">
        <v>0</v>
      </c>
    </row>
    <row r="8" spans="1:7" x14ac:dyDescent="0.35">
      <c r="A8">
        <v>2</v>
      </c>
      <c r="B8">
        <v>-3.6111111112404615E-2</v>
      </c>
      <c r="C8">
        <v>-4.0972222224809229E-2</v>
      </c>
      <c r="D8">
        <v>-3.0555555558142565E-2</v>
      </c>
      <c r="E8">
        <v>-4.0277777778101154E-2</v>
      </c>
      <c r="F8">
        <v>-3.3333333333656706E-2</v>
      </c>
      <c r="G8">
        <v>0</v>
      </c>
    </row>
    <row r="9" spans="1:7" x14ac:dyDescent="0.35">
      <c r="A9">
        <v>2</v>
      </c>
      <c r="B9">
        <v>-1.1111111110949423E-2</v>
      </c>
      <c r="C9">
        <v>-2.0833333335758653E-2</v>
      </c>
      <c r="D9">
        <v>-1.0416666669091986E-2</v>
      </c>
      <c r="E9">
        <v>-1.8750000002910383E-2</v>
      </c>
      <c r="F9">
        <v>-1.1805555558465939E-2</v>
      </c>
      <c r="G9">
        <v>0</v>
      </c>
    </row>
    <row r="10" spans="1:7" x14ac:dyDescent="0.35">
      <c r="A10">
        <v>2</v>
      </c>
      <c r="B10" s="86">
        <v>1.7361111111111112E-2</v>
      </c>
      <c r="C10" s="86">
        <v>1.3194444444444444E-2</v>
      </c>
      <c r="D10" s="86">
        <v>2.361111111111111E-2</v>
      </c>
      <c r="E10" s="86">
        <v>1.4583333333333332E-2</v>
      </c>
      <c r="F10" s="86">
        <v>2.1527777777777781E-2</v>
      </c>
      <c r="G10">
        <v>0</v>
      </c>
    </row>
    <row r="11" spans="1:7" x14ac:dyDescent="0.35">
      <c r="A11">
        <v>2</v>
      </c>
      <c r="B11" s="86">
        <v>1.3888888888888889E-3</v>
      </c>
      <c r="C11" s="86">
        <v>6.9444444444444447E-4</v>
      </c>
      <c r="D11" s="86">
        <v>1.1111111111111112E-2</v>
      </c>
      <c r="E11" s="86">
        <v>1.3888888888888889E-3</v>
      </c>
      <c r="F11" s="86">
        <v>8.3333333333333332E-3</v>
      </c>
      <c r="G11">
        <v>1</v>
      </c>
    </row>
    <row r="12" spans="1:7" x14ac:dyDescent="0.35">
      <c r="A12">
        <v>2</v>
      </c>
      <c r="B12" t="s">
        <v>374</v>
      </c>
      <c r="C12" t="s">
        <v>374</v>
      </c>
      <c r="D12" t="s">
        <v>374</v>
      </c>
      <c r="E12" t="s">
        <v>374</v>
      </c>
      <c r="F12" t="s">
        <v>374</v>
      </c>
      <c r="G12" t="s">
        <v>382</v>
      </c>
    </row>
    <row r="13" spans="1:7" x14ac:dyDescent="0.35">
      <c r="A13">
        <v>2</v>
      </c>
      <c r="B13" s="86">
        <v>2.7777777777777779E-3</v>
      </c>
      <c r="C13" t="s">
        <v>374</v>
      </c>
      <c r="D13" t="s">
        <v>374</v>
      </c>
      <c r="E13">
        <v>-2.0833333328482695E-3</v>
      </c>
      <c r="F13" s="86">
        <v>4.8611111111111112E-3</v>
      </c>
      <c r="G13">
        <v>1</v>
      </c>
    </row>
    <row r="14" spans="1:7" x14ac:dyDescent="0.35">
      <c r="A14">
        <v>2</v>
      </c>
      <c r="B14">
        <v>-2.0833333328482695E-3</v>
      </c>
      <c r="C14" t="s">
        <v>374</v>
      </c>
      <c r="D14" t="s">
        <v>374</v>
      </c>
      <c r="E14">
        <v>-6.2500000058207661E-3</v>
      </c>
      <c r="F14" s="86">
        <v>6.9444444444444447E-4</v>
      </c>
      <c r="G14">
        <v>1</v>
      </c>
    </row>
    <row r="15" spans="1:7" x14ac:dyDescent="0.35">
      <c r="A15">
        <v>2</v>
      </c>
      <c r="B15">
        <v>-2.0833333328482695E-3</v>
      </c>
      <c r="C15">
        <v>-4.8611111124046147E-3</v>
      </c>
      <c r="D15" s="86">
        <v>5.5555555555555558E-3</v>
      </c>
      <c r="E15">
        <v>-4.8611111124046147E-3</v>
      </c>
      <c r="F15" s="86">
        <v>2.0833333333333333E-3</v>
      </c>
      <c r="G15">
        <v>1</v>
      </c>
    </row>
    <row r="16" spans="1:7" x14ac:dyDescent="0.35">
      <c r="A16">
        <v>2</v>
      </c>
      <c r="B16">
        <v>-6.9444444452528842E-3</v>
      </c>
      <c r="C16">
        <v>-1.8055555556202307E-2</v>
      </c>
      <c r="D16">
        <v>-7.6388888895356413E-3</v>
      </c>
      <c r="E16">
        <v>-1.4583333329937886E-2</v>
      </c>
      <c r="F16">
        <v>-7.6388888854934415E-3</v>
      </c>
      <c r="G16">
        <v>1</v>
      </c>
    </row>
    <row r="17" spans="1:7" x14ac:dyDescent="0.35">
      <c r="A17">
        <v>2</v>
      </c>
      <c r="B17" s="86">
        <v>9.7222222222222224E-3</v>
      </c>
      <c r="C17" s="86">
        <v>7.6388888888888886E-3</v>
      </c>
      <c r="D17" s="86">
        <v>1.8055555555555557E-2</v>
      </c>
      <c r="E17" s="86">
        <v>2.7777777777777779E-3</v>
      </c>
      <c r="F17" s="86">
        <v>9.7222222222222224E-3</v>
      </c>
      <c r="G17">
        <v>1</v>
      </c>
    </row>
    <row r="18" spans="1:7" x14ac:dyDescent="0.35">
      <c r="A18">
        <v>2</v>
      </c>
      <c r="B18" s="86">
        <v>9.0277777777777787E-3</v>
      </c>
      <c r="C18" s="86">
        <v>1.3888888888888889E-3</v>
      </c>
      <c r="D18" s="86">
        <v>1.1805555555555555E-2</v>
      </c>
      <c r="E18" s="86">
        <v>5.5555555555555558E-3</v>
      </c>
      <c r="F18" t="s">
        <v>430</v>
      </c>
      <c r="G18" t="e">
        <v>#VALUE!</v>
      </c>
    </row>
    <row r="19" spans="1:7" x14ac:dyDescent="0.35">
      <c r="A19">
        <v>2</v>
      </c>
      <c r="B19" s="86">
        <v>3.472222222222222E-3</v>
      </c>
      <c r="C19">
        <v>-2.7777777722803876E-3</v>
      </c>
      <c r="D19" s="86">
        <v>7.6388888888888886E-3</v>
      </c>
      <c r="E19">
        <v>-1.7361111109494232E-2</v>
      </c>
      <c r="F19">
        <v>-1.0416666665049788E-2</v>
      </c>
      <c r="G19">
        <v>1</v>
      </c>
    </row>
    <row r="20" spans="1:7" x14ac:dyDescent="0.35">
      <c r="A20">
        <v>2</v>
      </c>
      <c r="B20" s="86">
        <v>2.2916666666666669E-2</v>
      </c>
      <c r="C20" s="86">
        <v>1.5972222222222224E-2</v>
      </c>
      <c r="D20" s="86">
        <v>2.6388888888888889E-2</v>
      </c>
      <c r="E20" s="86">
        <v>1.7361111111111112E-2</v>
      </c>
      <c r="F20" s="86">
        <v>2.4305555555555556E-2</v>
      </c>
      <c r="G20">
        <v>0</v>
      </c>
    </row>
    <row r="21" spans="1:7" x14ac:dyDescent="0.35">
      <c r="A21">
        <v>2</v>
      </c>
      <c r="B21">
        <v>-5.5555555518367328E-3</v>
      </c>
      <c r="C21">
        <v>-7.6388888846850023E-3</v>
      </c>
      <c r="D21" s="86">
        <v>2.7777777777777779E-3</v>
      </c>
      <c r="E21">
        <v>-6.2499999985448085E-3</v>
      </c>
      <c r="F21" s="86">
        <v>6.9444444444444447E-4</v>
      </c>
      <c r="G21">
        <v>1</v>
      </c>
    </row>
    <row r="22" spans="1:7" x14ac:dyDescent="0.35">
      <c r="A22">
        <v>2</v>
      </c>
      <c r="B22" s="86">
        <v>2.2916666666666669E-2</v>
      </c>
      <c r="C22" s="86">
        <v>1.8749999999999999E-2</v>
      </c>
      <c r="D22" s="86">
        <v>2.9166666666666664E-2</v>
      </c>
      <c r="E22" s="86">
        <v>1.9444444444444445E-2</v>
      </c>
      <c r="F22" s="86">
        <v>2.6388888888888889E-2</v>
      </c>
      <c r="G22">
        <v>0</v>
      </c>
    </row>
    <row r="23" spans="1:7" x14ac:dyDescent="0.35">
      <c r="A23">
        <v>2</v>
      </c>
      <c r="B23" s="86">
        <v>1.3888888888888889E-3</v>
      </c>
      <c r="C23">
        <v>-2.0833333328482695E-3</v>
      </c>
      <c r="D23" s="86">
        <v>8.3333333333333332E-3</v>
      </c>
      <c r="E23">
        <v>-2.0833333328482695E-3</v>
      </c>
      <c r="F23" s="86">
        <v>4.8611111111111112E-3</v>
      </c>
      <c r="G23">
        <v>1</v>
      </c>
    </row>
    <row r="24" spans="1:7" x14ac:dyDescent="0.35">
      <c r="A24">
        <v>2</v>
      </c>
      <c r="B24">
        <v>-1.5277777776645962E-2</v>
      </c>
      <c r="C24">
        <v>-1.7361111109494232E-2</v>
      </c>
      <c r="D24">
        <v>-6.9444444428275656E-3</v>
      </c>
      <c r="E24">
        <v>-1.7361111109494232E-2</v>
      </c>
      <c r="F24">
        <v>-1.0416666665049788E-2</v>
      </c>
      <c r="G24">
        <v>1</v>
      </c>
    </row>
    <row r="25" spans="1:7" x14ac:dyDescent="0.35">
      <c r="A25">
        <v>2</v>
      </c>
      <c r="B25" t="s">
        <v>374</v>
      </c>
      <c r="C25" t="s">
        <v>374</v>
      </c>
      <c r="D25" t="s">
        <v>374</v>
      </c>
      <c r="E25" t="s">
        <v>374</v>
      </c>
      <c r="F25" t="s">
        <v>374</v>
      </c>
      <c r="G25" t="s">
        <v>382</v>
      </c>
    </row>
    <row r="26" spans="1:7" x14ac:dyDescent="0.35">
      <c r="A26">
        <v>2</v>
      </c>
      <c r="B26" t="s">
        <v>374</v>
      </c>
      <c r="C26" t="s">
        <v>374</v>
      </c>
      <c r="D26" t="s">
        <v>374</v>
      </c>
      <c r="E26" t="s">
        <v>374</v>
      </c>
      <c r="F26" t="s">
        <v>374</v>
      </c>
      <c r="G26" t="s">
        <v>382</v>
      </c>
    </row>
    <row r="27" spans="1:7" x14ac:dyDescent="0.35">
      <c r="A27">
        <v>2</v>
      </c>
      <c r="B27" s="86">
        <v>4.8611111111111112E-3</v>
      </c>
      <c r="C27" s="86">
        <v>2.0833333333333333E-3</v>
      </c>
      <c r="D27" s="86">
        <v>1.2499999999999999E-2</v>
      </c>
      <c r="E27" s="86">
        <v>6.9444444444444447E-4</v>
      </c>
      <c r="F27" s="86">
        <v>7.6388888888888886E-3</v>
      </c>
      <c r="G27">
        <v>1</v>
      </c>
    </row>
    <row r="28" spans="1:7" x14ac:dyDescent="0.35">
      <c r="A28">
        <v>2</v>
      </c>
      <c r="B28">
        <v>-4.8611111124046147E-3</v>
      </c>
      <c r="C28">
        <v>-1.4583333329937886E-2</v>
      </c>
      <c r="D28">
        <v>-4.1666666632712204E-3</v>
      </c>
      <c r="E28">
        <v>-1.3194444443797693E-2</v>
      </c>
      <c r="F28">
        <v>-6.2499999993532477E-3</v>
      </c>
      <c r="G28">
        <v>1</v>
      </c>
    </row>
    <row r="29" spans="1:7" x14ac:dyDescent="0.35">
      <c r="A29">
        <v>2</v>
      </c>
      <c r="B29" t="s">
        <v>374</v>
      </c>
      <c r="C29" t="s">
        <v>374</v>
      </c>
      <c r="D29" t="s">
        <v>374</v>
      </c>
      <c r="E29" t="s">
        <v>374</v>
      </c>
      <c r="F29" t="s">
        <v>374</v>
      </c>
      <c r="G29" t="s">
        <v>382</v>
      </c>
    </row>
    <row r="30" spans="1:7" x14ac:dyDescent="0.35">
      <c r="A30">
        <v>2</v>
      </c>
      <c r="B30" t="s">
        <v>374</v>
      </c>
      <c r="C30" t="s">
        <v>374</v>
      </c>
      <c r="D30" t="s">
        <v>374</v>
      </c>
      <c r="E30" t="s">
        <v>374</v>
      </c>
      <c r="F30" t="s">
        <v>374</v>
      </c>
      <c r="G30" t="s">
        <v>382</v>
      </c>
    </row>
    <row r="31" spans="1:7" x14ac:dyDescent="0.35">
      <c r="A31">
        <v>2</v>
      </c>
      <c r="B31" t="s">
        <v>374</v>
      </c>
      <c r="C31" t="s">
        <v>374</v>
      </c>
      <c r="D31" t="s">
        <v>374</v>
      </c>
      <c r="E31" t="s">
        <v>374</v>
      </c>
      <c r="F31" t="s">
        <v>374</v>
      </c>
      <c r="G31" t="s">
        <v>382</v>
      </c>
    </row>
    <row r="32" spans="1:7" x14ac:dyDescent="0.35">
      <c r="A32">
        <v>2</v>
      </c>
      <c r="B32" t="s">
        <v>374</v>
      </c>
      <c r="C32" t="s">
        <v>374</v>
      </c>
      <c r="D32" t="s">
        <v>374</v>
      </c>
      <c r="E32" t="s">
        <v>374</v>
      </c>
      <c r="F32" t="s">
        <v>374</v>
      </c>
      <c r="G32" t="s">
        <v>382</v>
      </c>
    </row>
    <row r="33" spans="1:7" x14ac:dyDescent="0.35">
      <c r="A33">
        <v>2</v>
      </c>
      <c r="B33">
        <v>-2.0833333335758653E-2</v>
      </c>
      <c r="C33">
        <v>-2.4305555554747116E-2</v>
      </c>
      <c r="D33">
        <v>-1.388888888808045E-2</v>
      </c>
      <c r="E33">
        <v>-2.5000000001455192E-2</v>
      </c>
      <c r="F33">
        <v>-1.8055555557010747E-2</v>
      </c>
      <c r="G33">
        <v>0</v>
      </c>
    </row>
    <row r="34" spans="1:7" x14ac:dyDescent="0.35">
      <c r="A34">
        <v>2</v>
      </c>
      <c r="B34" s="86">
        <v>0</v>
      </c>
      <c r="C34">
        <v>-2.7777777722803876E-3</v>
      </c>
      <c r="D34" s="86">
        <v>7.6388888888888886E-3</v>
      </c>
      <c r="E34">
        <v>-4.166666665696539E-3</v>
      </c>
      <c r="F34" s="86">
        <v>2.7777777777777779E-3</v>
      </c>
      <c r="G34">
        <v>1</v>
      </c>
    </row>
    <row r="35" spans="1:7" x14ac:dyDescent="0.35">
      <c r="A35">
        <v>2</v>
      </c>
      <c r="B35">
        <v>-1.2499999997089617E-2</v>
      </c>
      <c r="C35">
        <v>-1.8750000002910383E-2</v>
      </c>
      <c r="D35">
        <v>-8.333333336243717E-3</v>
      </c>
      <c r="E35">
        <v>-1.4583333329937886E-2</v>
      </c>
      <c r="F35">
        <v>-7.6388888854934415E-3</v>
      </c>
      <c r="G35">
        <v>1</v>
      </c>
    </row>
    <row r="36" spans="1:7" x14ac:dyDescent="0.35">
      <c r="A36">
        <v>2</v>
      </c>
      <c r="B36">
        <v>-4.166666665696539E-3</v>
      </c>
      <c r="C36">
        <v>-1.5972222223354038E-2</v>
      </c>
      <c r="D36">
        <v>-5.5555555566873718E-3</v>
      </c>
      <c r="E36">
        <v>-1.3194444443797693E-2</v>
      </c>
      <c r="F36">
        <v>-6.2499999993532477E-3</v>
      </c>
      <c r="G36">
        <v>1</v>
      </c>
    </row>
    <row r="37" spans="1:7" x14ac:dyDescent="0.35">
      <c r="A37">
        <v>2</v>
      </c>
      <c r="B37" s="86">
        <v>3.472222222222222E-3</v>
      </c>
      <c r="C37">
        <v>-4.166666665696539E-3</v>
      </c>
      <c r="D37" s="86">
        <v>6.2499999999999995E-3</v>
      </c>
      <c r="E37">
        <v>-2.0833333328482695E-3</v>
      </c>
      <c r="F37" s="86">
        <v>4.8611111111111112E-3</v>
      </c>
      <c r="G37">
        <v>1</v>
      </c>
    </row>
    <row r="38" spans="1:7" x14ac:dyDescent="0.35">
      <c r="A38">
        <v>2</v>
      </c>
      <c r="B38" s="86">
        <v>6.2499999999999995E-3</v>
      </c>
      <c r="C38" s="86">
        <v>0</v>
      </c>
      <c r="D38" s="86">
        <v>1.0416666666666666E-2</v>
      </c>
      <c r="E38" s="86">
        <v>1.3888888888888889E-3</v>
      </c>
      <c r="F38" s="86">
        <v>8.3333333333333332E-3</v>
      </c>
      <c r="G38">
        <v>1</v>
      </c>
    </row>
    <row r="39" spans="1:7" x14ac:dyDescent="0.35">
      <c r="A39">
        <v>2</v>
      </c>
      <c r="B39">
        <v>-4.8611111051286571E-3</v>
      </c>
      <c r="C39">
        <v>-1.0416666664241347E-2</v>
      </c>
      <c r="D39" s="86">
        <v>0</v>
      </c>
      <c r="E39">
        <v>-1.0416666664241347E-2</v>
      </c>
      <c r="F39">
        <v>-3.4722222197969025E-3</v>
      </c>
      <c r="G39">
        <v>1</v>
      </c>
    </row>
    <row r="40" spans="1:7" x14ac:dyDescent="0.35">
      <c r="A40">
        <v>2</v>
      </c>
      <c r="B40">
        <v>-6.944444467080757E-4</v>
      </c>
      <c r="C40">
        <v>-4.8611111124046147E-3</v>
      </c>
      <c r="D40" s="86">
        <v>5.5555555555555558E-3</v>
      </c>
      <c r="E40">
        <v>-6.9444444452528842E-3</v>
      </c>
      <c r="F40">
        <v>-8.0843925304163733E-13</v>
      </c>
      <c r="G40">
        <v>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84AF5-8840-4250-81FB-AE2BF987B061}">
  <sheetPr codeName="Sheet38"/>
  <dimension ref="A1:M1258"/>
  <sheetViews>
    <sheetView workbookViewId="0"/>
  </sheetViews>
  <sheetFormatPr defaultRowHeight="14.5" x14ac:dyDescent="0.35"/>
  <cols>
    <col min="1" max="1" width="79.54296875" customWidth="1"/>
    <col min="2" max="2" width="16.54296875" bestFit="1" customWidth="1"/>
    <col min="3" max="3" width="16.54296875" customWidth="1"/>
    <col min="4" max="4" width="17.90625" style="59" customWidth="1"/>
    <col min="6" max="6" width="13.08984375" bestFit="1" customWidth="1"/>
    <col min="7" max="7" width="16.90625" bestFit="1" customWidth="1"/>
    <col min="8" max="8" width="16.453125" bestFit="1" customWidth="1"/>
  </cols>
  <sheetData>
    <row r="1" spans="1:13" ht="30.75" customHeight="1" x14ac:dyDescent="0.5">
      <c r="A1" s="109" t="s">
        <v>654</v>
      </c>
    </row>
    <row r="2" spans="1:13" ht="25.5" customHeight="1" x14ac:dyDescent="0.35">
      <c r="A2" s="7" t="s">
        <v>655</v>
      </c>
      <c r="D2" s="93">
        <v>1.3888888888888888E-2</v>
      </c>
    </row>
    <row r="3" spans="1:13" x14ac:dyDescent="0.35">
      <c r="B3" t="s">
        <v>372</v>
      </c>
      <c r="D3" s="92" t="s">
        <v>379</v>
      </c>
    </row>
    <row r="4" spans="1:13" ht="29" x14ac:dyDescent="0.35">
      <c r="D4" s="92" t="s">
        <v>431</v>
      </c>
    </row>
    <row r="5" spans="1:13" x14ac:dyDescent="0.35">
      <c r="B5" t="s">
        <v>372</v>
      </c>
      <c r="C5" t="s">
        <v>433</v>
      </c>
      <c r="D5" s="87" t="s">
        <v>379</v>
      </c>
    </row>
    <row r="7" spans="1:13" x14ac:dyDescent="0.35">
      <c r="B7" s="6"/>
      <c r="D7" s="87"/>
    </row>
    <row r="8" spans="1:13" x14ac:dyDescent="0.35">
      <c r="B8" s="6"/>
      <c r="D8" s="87"/>
    </row>
    <row r="9" spans="1:13" ht="30.75" customHeight="1" x14ac:dyDescent="0.35">
      <c r="B9" s="6"/>
      <c r="D9" s="87"/>
      <c r="F9" s="42" t="s">
        <v>319</v>
      </c>
      <c r="G9" t="s">
        <v>380</v>
      </c>
      <c r="H9" t="s">
        <v>432</v>
      </c>
      <c r="L9" t="s">
        <v>656</v>
      </c>
    </row>
    <row r="10" spans="1:13" x14ac:dyDescent="0.35">
      <c r="B10" s="6"/>
      <c r="D10" s="87"/>
      <c r="F10" s="43">
        <v>1</v>
      </c>
      <c r="G10" s="44">
        <v>26</v>
      </c>
      <c r="H10" s="44">
        <v>17</v>
      </c>
      <c r="J10" s="89" t="s">
        <v>36</v>
      </c>
      <c r="K10" s="2">
        <f>H10/G10</f>
        <v>0.65384615384615385</v>
      </c>
      <c r="L10" t="e">
        <f>GETPIVOTDATA("Count of Lifts without Notifications",#REF!,"Week",ROW()-9)</f>
        <v>#REF!</v>
      </c>
      <c r="M10" s="5" t="e">
        <f>GETPIVOTDATA("Sum of Accuracy2",$F$9,"Week New'",1)/(GETPIVOTDATA("Count of Accuracy",$F$9,"Week New'",1)+L10)</f>
        <v>#REF!</v>
      </c>
    </row>
    <row r="11" spans="1:13" x14ac:dyDescent="0.35">
      <c r="B11" s="6"/>
      <c r="D11" s="87"/>
      <c r="F11" s="43">
        <v>2</v>
      </c>
      <c r="G11" s="44">
        <v>32</v>
      </c>
      <c r="H11" s="44">
        <v>23</v>
      </c>
      <c r="J11" s="89" t="s">
        <v>42</v>
      </c>
      <c r="K11" s="2">
        <f>H11/G11</f>
        <v>0.71875</v>
      </c>
      <c r="L11" t="e">
        <f>GETPIVOTDATA("Count of Lifts without Notifications",#REF!,"Week",ROW()-9)</f>
        <v>#REF!</v>
      </c>
      <c r="M11" s="5" t="e">
        <f t="shared" ref="M11:M35" si="0">GETPIVOTDATA("Sum of Accuracy2",$F$9,"Week New'",1)/(GETPIVOTDATA("Count of Accuracy",$F$9,"Week New'",1)+L11)</f>
        <v>#REF!</v>
      </c>
    </row>
    <row r="12" spans="1:13" x14ac:dyDescent="0.35">
      <c r="B12" s="6"/>
      <c r="D12" s="87"/>
      <c r="F12" s="43">
        <v>3</v>
      </c>
      <c r="G12" s="44">
        <v>28</v>
      </c>
      <c r="H12" s="44">
        <v>18</v>
      </c>
      <c r="J12" s="89" t="s">
        <v>49</v>
      </c>
      <c r="K12" s="2">
        <f t="shared" ref="K12:K22" si="1">H12/G12</f>
        <v>0.6428571428571429</v>
      </c>
      <c r="L12" t="e">
        <f>GETPIVOTDATA("Count of Lifts without Notifications",#REF!,"Week",ROW()-9)</f>
        <v>#REF!</v>
      </c>
      <c r="M12" s="5" t="e">
        <f t="shared" si="0"/>
        <v>#REF!</v>
      </c>
    </row>
    <row r="13" spans="1:13" x14ac:dyDescent="0.35">
      <c r="B13" s="6" t="e">
        <f>Data!#REF!</f>
        <v>#REF!</v>
      </c>
      <c r="C13" t="e">
        <f>IF(D13="","",B13)</f>
        <v>#REF!</v>
      </c>
      <c r="D13" s="87" t="e">
        <f>Data!#REF!</f>
        <v>#REF!</v>
      </c>
      <c r="F13" s="43">
        <v>4</v>
      </c>
      <c r="G13" s="44">
        <v>30</v>
      </c>
      <c r="H13" s="44">
        <v>20</v>
      </c>
      <c r="J13" s="89" t="s">
        <v>56</v>
      </c>
      <c r="K13" s="2">
        <f t="shared" si="1"/>
        <v>0.66666666666666663</v>
      </c>
      <c r="L13" t="e">
        <f>GETPIVOTDATA("Count of Lifts without Notifications",#REF!,"Week",ROW()-9)</f>
        <v>#REF!</v>
      </c>
      <c r="M13" s="5" t="e">
        <f t="shared" si="0"/>
        <v>#REF!</v>
      </c>
    </row>
    <row r="14" spans="1:13" x14ac:dyDescent="0.35">
      <c r="B14" s="6" t="e">
        <f>Data!#REF!</f>
        <v>#REF!</v>
      </c>
      <c r="C14" t="e">
        <f t="shared" ref="C14:C39" si="2">IF(D14="","",B14)</f>
        <v>#REF!</v>
      </c>
      <c r="D14" s="87" t="e">
        <f>Data!#REF!</f>
        <v>#REF!</v>
      </c>
      <c r="F14" s="43">
        <v>5</v>
      </c>
      <c r="G14" s="44">
        <v>31</v>
      </c>
      <c r="H14" s="44">
        <v>27</v>
      </c>
      <c r="J14" s="89" t="s">
        <v>63</v>
      </c>
      <c r="K14" s="2">
        <f t="shared" si="1"/>
        <v>0.87096774193548387</v>
      </c>
      <c r="L14" t="e">
        <f>GETPIVOTDATA("Count of Lifts without Notifications",#REF!,"Week",ROW()-9)</f>
        <v>#REF!</v>
      </c>
      <c r="M14" s="5" t="e">
        <f t="shared" si="0"/>
        <v>#REF!</v>
      </c>
    </row>
    <row r="15" spans="1:13" x14ac:dyDescent="0.35">
      <c r="B15" s="6" t="e">
        <f>Data!#REF!</f>
        <v>#REF!</v>
      </c>
      <c r="C15" t="e">
        <f t="shared" si="2"/>
        <v>#REF!</v>
      </c>
      <c r="D15" s="87" t="e">
        <f>Data!#REF!</f>
        <v>#REF!</v>
      </c>
      <c r="F15" s="43">
        <v>6</v>
      </c>
      <c r="G15" s="44">
        <v>29</v>
      </c>
      <c r="H15" s="44">
        <v>21</v>
      </c>
      <c r="J15" s="89" t="s">
        <v>312</v>
      </c>
      <c r="K15" s="2">
        <f t="shared" si="1"/>
        <v>0.72413793103448276</v>
      </c>
      <c r="L15" t="e">
        <f>GETPIVOTDATA("Count of Lifts without Notifications",#REF!,"Week",ROW()-9)</f>
        <v>#REF!</v>
      </c>
      <c r="M15" s="5" t="e">
        <f t="shared" si="0"/>
        <v>#REF!</v>
      </c>
    </row>
    <row r="16" spans="1:13" x14ac:dyDescent="0.35">
      <c r="B16" s="6" t="e">
        <f>Data!#REF!</f>
        <v>#REF!</v>
      </c>
      <c r="C16" t="e">
        <f t="shared" si="2"/>
        <v>#REF!</v>
      </c>
      <c r="D16" s="87" t="e">
        <f>Data!#REF!</f>
        <v>#REF!</v>
      </c>
      <c r="F16" s="43">
        <v>7</v>
      </c>
      <c r="G16" s="44">
        <v>29</v>
      </c>
      <c r="H16" s="44">
        <v>25</v>
      </c>
      <c r="J16" s="89" t="s">
        <v>313</v>
      </c>
      <c r="K16" s="2">
        <f t="shared" si="1"/>
        <v>0.86206896551724133</v>
      </c>
      <c r="L16" t="e">
        <f>GETPIVOTDATA("Count of Lifts without Notifications",#REF!,"Week",ROW()-9)</f>
        <v>#REF!</v>
      </c>
      <c r="M16" s="5" t="e">
        <f t="shared" si="0"/>
        <v>#REF!</v>
      </c>
    </row>
    <row r="17" spans="2:13" x14ac:dyDescent="0.35">
      <c r="B17" s="6" t="e">
        <f>Data!#REF!</f>
        <v>#REF!</v>
      </c>
      <c r="C17" t="e">
        <f t="shared" si="2"/>
        <v>#REF!</v>
      </c>
      <c r="D17" s="87" t="e">
        <f>Data!#REF!</f>
        <v>#REF!</v>
      </c>
      <c r="F17" s="43">
        <v>8</v>
      </c>
      <c r="G17" s="44">
        <v>30</v>
      </c>
      <c r="H17" s="44">
        <v>16</v>
      </c>
      <c r="J17" s="89" t="s">
        <v>314</v>
      </c>
      <c r="K17" s="2">
        <f t="shared" si="1"/>
        <v>0.53333333333333333</v>
      </c>
      <c r="L17" t="e">
        <f>GETPIVOTDATA("Count of Lifts without Notifications",#REF!,"Week",ROW()-9)</f>
        <v>#REF!</v>
      </c>
      <c r="M17" s="5" t="e">
        <f t="shared" si="0"/>
        <v>#REF!</v>
      </c>
    </row>
    <row r="18" spans="2:13" x14ac:dyDescent="0.35">
      <c r="B18" s="6" t="e">
        <f>Data!#REF!</f>
        <v>#REF!</v>
      </c>
      <c r="C18" t="e">
        <f t="shared" si="2"/>
        <v>#REF!</v>
      </c>
      <c r="D18" s="87" t="e">
        <f>Data!#REF!</f>
        <v>#REF!</v>
      </c>
      <c r="F18" s="43">
        <v>9</v>
      </c>
      <c r="G18" s="44">
        <v>20</v>
      </c>
      <c r="H18" s="44">
        <v>13</v>
      </c>
      <c r="J18" s="89" t="s">
        <v>317</v>
      </c>
      <c r="K18" s="2">
        <f t="shared" si="1"/>
        <v>0.65</v>
      </c>
      <c r="L18" t="e">
        <f>GETPIVOTDATA("Count of Lifts without Notifications",#REF!,"Week",ROW()-9)</f>
        <v>#REF!</v>
      </c>
      <c r="M18" s="5" t="e">
        <f t="shared" si="0"/>
        <v>#REF!</v>
      </c>
    </row>
    <row r="19" spans="2:13" x14ac:dyDescent="0.35">
      <c r="B19" s="6" t="e">
        <f>Data!#REF!</f>
        <v>#REF!</v>
      </c>
      <c r="C19" t="e">
        <f t="shared" si="2"/>
        <v>#REF!</v>
      </c>
      <c r="D19" s="87" t="e">
        <f>Data!#REF!</f>
        <v>#REF!</v>
      </c>
      <c r="F19" s="43">
        <v>10</v>
      </c>
      <c r="G19" s="44">
        <v>32</v>
      </c>
      <c r="H19" s="44">
        <v>24</v>
      </c>
      <c r="J19" s="89" t="s">
        <v>358</v>
      </c>
      <c r="K19" s="2">
        <f t="shared" si="1"/>
        <v>0.75</v>
      </c>
      <c r="L19" t="e">
        <f>GETPIVOTDATA("Count of Lifts without Notifications",#REF!,"Week",ROW()-9)</f>
        <v>#REF!</v>
      </c>
      <c r="M19" s="5" t="e">
        <f t="shared" si="0"/>
        <v>#REF!</v>
      </c>
    </row>
    <row r="20" spans="2:13" x14ac:dyDescent="0.35">
      <c r="B20" s="6" t="e">
        <f>Data!#REF!</f>
        <v>#REF!</v>
      </c>
      <c r="C20" t="e">
        <f t="shared" si="2"/>
        <v>#REF!</v>
      </c>
      <c r="D20" s="87" t="e">
        <f>Data!#REF!</f>
        <v>#REF!</v>
      </c>
      <c r="F20" s="43">
        <v>11</v>
      </c>
      <c r="G20" s="44">
        <v>31</v>
      </c>
      <c r="H20" s="44">
        <v>19</v>
      </c>
      <c r="J20" s="89" t="s">
        <v>359</v>
      </c>
      <c r="K20" s="2">
        <f t="shared" si="1"/>
        <v>0.61290322580645162</v>
      </c>
      <c r="L20" t="e">
        <f>GETPIVOTDATA("Count of Lifts without Notifications",#REF!,"Week",ROW()-9)</f>
        <v>#REF!</v>
      </c>
      <c r="M20" s="5" t="e">
        <f t="shared" si="0"/>
        <v>#REF!</v>
      </c>
    </row>
    <row r="21" spans="2:13" x14ac:dyDescent="0.35">
      <c r="B21" s="6" t="e">
        <f>Data!#REF!</f>
        <v>#REF!</v>
      </c>
      <c r="C21" t="e">
        <f t="shared" si="2"/>
        <v>#REF!</v>
      </c>
      <c r="D21" s="87" t="e">
        <f>Data!#REF!</f>
        <v>#REF!</v>
      </c>
      <c r="F21" s="43">
        <v>12</v>
      </c>
      <c r="G21" s="44">
        <v>29</v>
      </c>
      <c r="H21" s="44">
        <v>18</v>
      </c>
      <c r="J21" s="89" t="s">
        <v>384</v>
      </c>
      <c r="K21" s="2">
        <f t="shared" si="1"/>
        <v>0.62068965517241381</v>
      </c>
      <c r="L21" t="e">
        <f>GETPIVOTDATA("Count of Lifts without Notifications",#REF!,"Week",ROW()-9)</f>
        <v>#REF!</v>
      </c>
      <c r="M21" s="5" t="e">
        <f t="shared" si="0"/>
        <v>#REF!</v>
      </c>
    </row>
    <row r="22" spans="2:13" x14ac:dyDescent="0.35">
      <c r="B22" s="6" t="e">
        <f>Data!#REF!</f>
        <v>#REF!</v>
      </c>
      <c r="C22" t="e">
        <f t="shared" si="2"/>
        <v>#REF!</v>
      </c>
      <c r="D22" s="87" t="e">
        <f>Data!#REF!</f>
        <v>#REF!</v>
      </c>
      <c r="F22" s="43">
        <v>13</v>
      </c>
      <c r="G22" s="44">
        <v>20</v>
      </c>
      <c r="H22" s="44">
        <v>17</v>
      </c>
      <c r="J22" s="89" t="s">
        <v>385</v>
      </c>
      <c r="K22" s="2">
        <f t="shared" si="1"/>
        <v>0.85</v>
      </c>
      <c r="L22" t="e">
        <f>GETPIVOTDATA("Count of Lifts without Notifications",#REF!,"Week",ROW()-9)</f>
        <v>#REF!</v>
      </c>
      <c r="M22" s="5" t="e">
        <f t="shared" si="0"/>
        <v>#REF!</v>
      </c>
    </row>
    <row r="23" spans="2:13" x14ac:dyDescent="0.35">
      <c r="B23" s="6" t="e">
        <f>Data!#REF!</f>
        <v>#REF!</v>
      </c>
      <c r="C23" t="e">
        <f t="shared" si="2"/>
        <v>#REF!</v>
      </c>
      <c r="D23" s="87" t="e">
        <f>Data!#REF!</f>
        <v>#REF!</v>
      </c>
      <c r="F23" s="43">
        <v>14</v>
      </c>
      <c r="G23" s="44">
        <v>41</v>
      </c>
      <c r="H23" s="44">
        <v>24</v>
      </c>
      <c r="J23" s="89" t="s">
        <v>466</v>
      </c>
      <c r="K23" s="2">
        <f>H23/G23</f>
        <v>0.58536585365853655</v>
      </c>
      <c r="L23" t="e">
        <f>GETPIVOTDATA("Count of Lifts without Notifications",#REF!,"Week",ROW()-9)</f>
        <v>#REF!</v>
      </c>
      <c r="M23" s="5" t="e">
        <f t="shared" si="0"/>
        <v>#REF!</v>
      </c>
    </row>
    <row r="24" spans="2:13" x14ac:dyDescent="0.35">
      <c r="B24" s="6" t="e">
        <f>Data!#REF!</f>
        <v>#REF!</v>
      </c>
      <c r="C24" t="e">
        <f t="shared" si="2"/>
        <v>#REF!</v>
      </c>
      <c r="D24" s="87" t="e">
        <f>Data!#REF!</f>
        <v>#REF!</v>
      </c>
      <c r="F24" s="43">
        <v>15</v>
      </c>
      <c r="G24" s="44">
        <v>20</v>
      </c>
      <c r="H24" s="44">
        <v>18</v>
      </c>
      <c r="J24" s="89" t="s">
        <v>567</v>
      </c>
      <c r="K24" s="2">
        <f t="shared" ref="K24:K35" si="3">H24/G24</f>
        <v>0.9</v>
      </c>
      <c r="L24" t="e">
        <f>GETPIVOTDATA("Count of Lifts without Notifications",#REF!,"Week",ROW()-9)</f>
        <v>#REF!</v>
      </c>
      <c r="M24" s="5" t="e">
        <f t="shared" si="0"/>
        <v>#REF!</v>
      </c>
    </row>
    <row r="25" spans="2:13" x14ac:dyDescent="0.35">
      <c r="B25" s="6" t="e">
        <f>Data!#REF!</f>
        <v>#REF!</v>
      </c>
      <c r="C25" t="e">
        <f t="shared" si="2"/>
        <v>#REF!</v>
      </c>
      <c r="D25" s="87" t="e">
        <f>Data!#REF!</f>
        <v>#REF!</v>
      </c>
      <c r="F25" s="43">
        <v>16</v>
      </c>
      <c r="G25" s="44">
        <v>44</v>
      </c>
      <c r="H25" s="44">
        <v>33</v>
      </c>
      <c r="J25" s="89" t="s">
        <v>568</v>
      </c>
      <c r="K25" s="2">
        <f t="shared" si="3"/>
        <v>0.75</v>
      </c>
      <c r="L25" t="e">
        <f>GETPIVOTDATA("Count of Lifts without Notifications",#REF!,"Week",ROW()-9)</f>
        <v>#REF!</v>
      </c>
      <c r="M25" s="5" t="e">
        <f t="shared" si="0"/>
        <v>#REF!</v>
      </c>
    </row>
    <row r="26" spans="2:13" x14ac:dyDescent="0.35">
      <c r="B26" s="6" t="e">
        <f>Data!#REF!</f>
        <v>#REF!</v>
      </c>
      <c r="C26" t="e">
        <f t="shared" si="2"/>
        <v>#REF!</v>
      </c>
      <c r="D26" s="87" t="e">
        <f>Data!#REF!</f>
        <v>#REF!</v>
      </c>
      <c r="F26" s="43">
        <v>17</v>
      </c>
      <c r="G26" s="44">
        <v>31</v>
      </c>
      <c r="H26" s="44">
        <v>21</v>
      </c>
      <c r="J26" s="89" t="s">
        <v>569</v>
      </c>
      <c r="K26" s="2">
        <f t="shared" si="3"/>
        <v>0.67741935483870963</v>
      </c>
      <c r="L26" t="e">
        <f>GETPIVOTDATA("Count of Lifts without Notifications",#REF!,"Week",ROW()-9)</f>
        <v>#REF!</v>
      </c>
      <c r="M26" s="5" t="e">
        <f t="shared" si="0"/>
        <v>#REF!</v>
      </c>
    </row>
    <row r="27" spans="2:13" x14ac:dyDescent="0.35">
      <c r="B27" s="6" t="e">
        <f>Data!#REF!</f>
        <v>#REF!</v>
      </c>
      <c r="C27" t="e">
        <f t="shared" si="2"/>
        <v>#REF!</v>
      </c>
      <c r="D27" s="87" t="e">
        <f>Data!#REF!</f>
        <v>#REF!</v>
      </c>
      <c r="F27" s="43">
        <v>18</v>
      </c>
      <c r="G27" s="44">
        <v>24</v>
      </c>
      <c r="H27" s="44">
        <v>21</v>
      </c>
      <c r="J27" s="89" t="s">
        <v>649</v>
      </c>
      <c r="K27" s="2">
        <f t="shared" si="3"/>
        <v>0.875</v>
      </c>
      <c r="L27" t="e">
        <f>GETPIVOTDATA("Count of Lifts without Notifications",#REF!,"Week",ROW()-9)</f>
        <v>#REF!</v>
      </c>
      <c r="M27" s="5" t="e">
        <f t="shared" si="0"/>
        <v>#REF!</v>
      </c>
    </row>
    <row r="28" spans="2:13" x14ac:dyDescent="0.35">
      <c r="B28" s="6" t="e">
        <f>Data!#REF!</f>
        <v>#REF!</v>
      </c>
      <c r="C28" t="e">
        <f t="shared" si="2"/>
        <v>#REF!</v>
      </c>
      <c r="D28" s="87" t="e">
        <f>Data!#REF!</f>
        <v>#REF!</v>
      </c>
      <c r="F28" s="43">
        <v>19</v>
      </c>
      <c r="G28" s="44">
        <v>40</v>
      </c>
      <c r="H28" s="44">
        <v>22</v>
      </c>
      <c r="J28" s="89" t="s">
        <v>650</v>
      </c>
      <c r="K28" s="2">
        <f t="shared" si="3"/>
        <v>0.55000000000000004</v>
      </c>
      <c r="L28" t="e">
        <f>GETPIVOTDATA("Count of Lifts without Notifications",#REF!,"Week",ROW()-9)</f>
        <v>#REF!</v>
      </c>
      <c r="M28" s="5" t="e">
        <f t="shared" si="0"/>
        <v>#REF!</v>
      </c>
    </row>
    <row r="29" spans="2:13" x14ac:dyDescent="0.35">
      <c r="B29" s="6" t="e">
        <f>Data!#REF!</f>
        <v>#REF!</v>
      </c>
      <c r="C29" t="e">
        <f t="shared" si="2"/>
        <v>#REF!</v>
      </c>
      <c r="D29" s="87" t="e">
        <f>Data!#REF!</f>
        <v>#REF!</v>
      </c>
      <c r="F29" s="43">
        <v>20</v>
      </c>
      <c r="G29" s="44">
        <v>33</v>
      </c>
      <c r="H29" s="44">
        <v>29</v>
      </c>
      <c r="J29" s="89" t="s">
        <v>651</v>
      </c>
      <c r="K29" s="2">
        <f t="shared" si="3"/>
        <v>0.87878787878787878</v>
      </c>
      <c r="L29" t="e">
        <f>GETPIVOTDATA("Count of Lifts without Notifications",#REF!,"Week",ROW()-9)</f>
        <v>#REF!</v>
      </c>
      <c r="M29" s="5" t="e">
        <f t="shared" si="0"/>
        <v>#REF!</v>
      </c>
    </row>
    <row r="30" spans="2:13" x14ac:dyDescent="0.35">
      <c r="B30" s="6" t="e">
        <f>Data!#REF!</f>
        <v>#REF!</v>
      </c>
      <c r="C30" t="e">
        <f t="shared" si="2"/>
        <v>#REF!</v>
      </c>
      <c r="D30" s="87" t="e">
        <f>Data!#REF!</f>
        <v>#REF!</v>
      </c>
      <c r="F30" s="43">
        <v>21</v>
      </c>
      <c r="G30" s="44">
        <v>26</v>
      </c>
      <c r="H30" s="44">
        <v>17</v>
      </c>
      <c r="J30" s="89" t="s">
        <v>652</v>
      </c>
      <c r="K30" s="2">
        <f t="shared" si="3"/>
        <v>0.65384615384615385</v>
      </c>
      <c r="L30" t="e">
        <f>GETPIVOTDATA("Count of Lifts without Notifications",#REF!,"Week",ROW()-9)</f>
        <v>#REF!</v>
      </c>
      <c r="M30" s="5" t="e">
        <f t="shared" si="0"/>
        <v>#REF!</v>
      </c>
    </row>
    <row r="31" spans="2:13" x14ac:dyDescent="0.35">
      <c r="B31" s="6" t="e">
        <f>Data!#REF!</f>
        <v>#REF!</v>
      </c>
      <c r="C31" t="e">
        <f t="shared" si="2"/>
        <v>#REF!</v>
      </c>
      <c r="D31" s="87" t="e">
        <f>Data!#REF!</f>
        <v>#REF!</v>
      </c>
      <c r="F31" s="43">
        <v>22</v>
      </c>
      <c r="G31" s="44">
        <v>22</v>
      </c>
      <c r="H31" s="44">
        <v>16</v>
      </c>
      <c r="J31" s="89" t="s">
        <v>653</v>
      </c>
      <c r="K31" s="2">
        <f t="shared" si="3"/>
        <v>0.72727272727272729</v>
      </c>
      <c r="L31" t="e">
        <f>GETPIVOTDATA("Count of Lifts without Notifications",#REF!,"Week",ROW()-9)</f>
        <v>#REF!</v>
      </c>
      <c r="M31" s="5" t="e">
        <f t="shared" si="0"/>
        <v>#REF!</v>
      </c>
    </row>
    <row r="32" spans="2:13" x14ac:dyDescent="0.35">
      <c r="B32" s="6" t="e">
        <f>Data!#REF!</f>
        <v>#REF!</v>
      </c>
      <c r="C32" t="e">
        <f t="shared" si="2"/>
        <v>#REF!</v>
      </c>
      <c r="D32" s="87" t="e">
        <f>Data!#REF!</f>
        <v>#REF!</v>
      </c>
      <c r="F32" s="43">
        <v>23</v>
      </c>
      <c r="G32" s="44">
        <v>26</v>
      </c>
      <c r="H32" s="44">
        <v>22</v>
      </c>
      <c r="J32" s="89" t="s">
        <v>725</v>
      </c>
      <c r="K32" s="2">
        <f t="shared" si="3"/>
        <v>0.84615384615384615</v>
      </c>
      <c r="L32" t="e">
        <f>GETPIVOTDATA("Count of Lifts without Notifications",#REF!,"Week",ROW()-9)</f>
        <v>#REF!</v>
      </c>
      <c r="M32" s="5" t="e">
        <f t="shared" si="0"/>
        <v>#REF!</v>
      </c>
    </row>
    <row r="33" spans="2:13" x14ac:dyDescent="0.35">
      <c r="B33" s="6" t="e">
        <f>Data!#REF!</f>
        <v>#REF!</v>
      </c>
      <c r="C33" t="e">
        <f t="shared" si="2"/>
        <v>#REF!</v>
      </c>
      <c r="D33" s="87" t="e">
        <f>Data!#REF!</f>
        <v>#REF!</v>
      </c>
      <c r="F33" s="43">
        <v>24</v>
      </c>
      <c r="G33" s="44">
        <v>34</v>
      </c>
      <c r="H33" s="44">
        <v>25</v>
      </c>
      <c r="J33" s="89" t="s">
        <v>726</v>
      </c>
      <c r="K33" s="2">
        <f t="shared" si="3"/>
        <v>0.73529411764705888</v>
      </c>
      <c r="L33" t="e">
        <f>GETPIVOTDATA("Count of Lifts without Notifications",#REF!,"Week",ROW()-9)</f>
        <v>#REF!</v>
      </c>
      <c r="M33" s="5" t="e">
        <f t="shared" si="0"/>
        <v>#REF!</v>
      </c>
    </row>
    <row r="34" spans="2:13" x14ac:dyDescent="0.35">
      <c r="B34" s="6" t="e">
        <f>Data!#REF!</f>
        <v>#REF!</v>
      </c>
      <c r="C34" t="e">
        <f t="shared" si="2"/>
        <v>#REF!</v>
      </c>
      <c r="D34" s="87" t="e">
        <f>Data!#REF!</f>
        <v>#REF!</v>
      </c>
      <c r="F34" s="43">
        <v>25</v>
      </c>
      <c r="G34" s="44">
        <v>26</v>
      </c>
      <c r="H34" s="44">
        <v>19</v>
      </c>
      <c r="J34" s="89" t="s">
        <v>727</v>
      </c>
      <c r="K34" s="2">
        <f t="shared" si="3"/>
        <v>0.73076923076923073</v>
      </c>
      <c r="L34" t="e">
        <f>GETPIVOTDATA("Count of Lifts without Notifications",#REF!,"Week",ROW()-9)</f>
        <v>#REF!</v>
      </c>
      <c r="M34" s="5" t="e">
        <f t="shared" si="0"/>
        <v>#REF!</v>
      </c>
    </row>
    <row r="35" spans="2:13" x14ac:dyDescent="0.35">
      <c r="B35" s="6" t="e">
        <f>Data!#REF!</f>
        <v>#REF!</v>
      </c>
      <c r="C35" t="e">
        <f t="shared" si="2"/>
        <v>#REF!</v>
      </c>
      <c r="D35" s="87" t="e">
        <f>Data!#REF!</f>
        <v>#REF!</v>
      </c>
      <c r="F35" s="43">
        <v>26</v>
      </c>
      <c r="G35" s="44">
        <v>27</v>
      </c>
      <c r="H35" s="44">
        <v>16</v>
      </c>
      <c r="J35" s="89" t="s">
        <v>728</v>
      </c>
      <c r="K35" s="2">
        <f t="shared" si="3"/>
        <v>0.59259259259259256</v>
      </c>
      <c r="L35" t="e">
        <f>GETPIVOTDATA("Count of Lifts without Notifications",#REF!,"Week",ROW()-9)</f>
        <v>#REF!</v>
      </c>
      <c r="M35" s="5" t="e">
        <f t="shared" si="0"/>
        <v>#REF!</v>
      </c>
    </row>
    <row r="36" spans="2:13" x14ac:dyDescent="0.35">
      <c r="B36" s="6" t="e">
        <f>Data!#REF!</f>
        <v>#REF!</v>
      </c>
      <c r="C36" t="e">
        <f t="shared" si="2"/>
        <v>#REF!</v>
      </c>
      <c r="D36" s="87" t="e">
        <f>Data!#REF!</f>
        <v>#REF!</v>
      </c>
      <c r="F36" s="43" t="s">
        <v>320</v>
      </c>
      <c r="G36" s="44">
        <v>761</v>
      </c>
      <c r="H36" s="44">
        <v>541</v>
      </c>
      <c r="J36" s="89" t="s">
        <v>789</v>
      </c>
      <c r="K36" s="2">
        <f t="shared" ref="K36:K38" si="4">H36/G36</f>
        <v>0.71090670170827863</v>
      </c>
      <c r="L36" t="e">
        <f>GETPIVOTDATA("Count of Lifts without Notifications",#REF!,"Week",ROW()-9)</f>
        <v>#REF!</v>
      </c>
      <c r="M36" s="5" t="e">
        <f t="shared" ref="M36:M38" si="5">GETPIVOTDATA("Sum of Accuracy2",$F$9,"Week New'",1)/(GETPIVOTDATA("Count of Accuracy",$F$9,"Week New'",1)+L36)</f>
        <v>#REF!</v>
      </c>
    </row>
    <row r="37" spans="2:13" x14ac:dyDescent="0.35">
      <c r="B37" s="6" t="e">
        <f>Data!#REF!</f>
        <v>#REF!</v>
      </c>
      <c r="C37" t="e">
        <f t="shared" si="2"/>
        <v>#REF!</v>
      </c>
      <c r="D37" s="87" t="e">
        <f>Data!#REF!</f>
        <v>#REF!</v>
      </c>
      <c r="J37" s="89" t="s">
        <v>790</v>
      </c>
      <c r="K37" s="2" t="e">
        <f t="shared" si="4"/>
        <v>#DIV/0!</v>
      </c>
      <c r="L37" t="e">
        <f>GETPIVOTDATA("Count of Lifts without Notifications",#REF!,"Week",ROW()-9)</f>
        <v>#REF!</v>
      </c>
      <c r="M37" s="5" t="e">
        <f t="shared" si="5"/>
        <v>#REF!</v>
      </c>
    </row>
    <row r="38" spans="2:13" x14ac:dyDescent="0.35">
      <c r="B38" s="6" t="e">
        <f>Data!#REF!</f>
        <v>#REF!</v>
      </c>
      <c r="C38" t="e">
        <f t="shared" si="2"/>
        <v>#REF!</v>
      </c>
      <c r="D38" s="87" t="e">
        <f>Data!#REF!</f>
        <v>#REF!</v>
      </c>
      <c r="J38" s="89" t="s">
        <v>791</v>
      </c>
      <c r="K38" s="2" t="e">
        <f t="shared" si="4"/>
        <v>#DIV/0!</v>
      </c>
      <c r="L38" t="e">
        <f>GETPIVOTDATA("Count of Lifts without Notifications",#REF!,"Week",ROW()-9)</f>
        <v>#REF!</v>
      </c>
      <c r="M38" s="5" t="e">
        <f t="shared" si="5"/>
        <v>#REF!</v>
      </c>
    </row>
    <row r="39" spans="2:13" x14ac:dyDescent="0.35">
      <c r="B39" s="6" t="e">
        <f>Data!#REF!</f>
        <v>#REF!</v>
      </c>
      <c r="C39" t="e">
        <f t="shared" si="2"/>
        <v>#REF!</v>
      </c>
      <c r="D39" s="87" t="e">
        <f>Data!#REF!</f>
        <v>#REF!</v>
      </c>
      <c r="F39" s="111"/>
      <c r="G39" s="112"/>
      <c r="H39" s="112"/>
      <c r="J39" s="89"/>
    </row>
    <row r="40" spans="2:13" x14ac:dyDescent="0.35">
      <c r="B40" s="6" t="e">
        <f>Data!#REF!</f>
        <v>#REF!</v>
      </c>
      <c r="C40" t="e">
        <f t="shared" ref="C40:C103" si="6">IF(D40="","",B40)</f>
        <v>#REF!</v>
      </c>
      <c r="D40" s="87" t="e">
        <f>Data!#REF!</f>
        <v>#REF!</v>
      </c>
    </row>
    <row r="41" spans="2:13" x14ac:dyDescent="0.35">
      <c r="B41" s="6" t="e">
        <f>Data!#REF!</f>
        <v>#REF!</v>
      </c>
      <c r="C41" t="e">
        <f t="shared" si="6"/>
        <v>#REF!</v>
      </c>
      <c r="D41" s="87" t="e">
        <f>Data!#REF!</f>
        <v>#REF!</v>
      </c>
    </row>
    <row r="42" spans="2:13" x14ac:dyDescent="0.35">
      <c r="B42" s="6" t="e">
        <f>Data!#REF!</f>
        <v>#REF!</v>
      </c>
      <c r="C42" t="e">
        <f t="shared" si="6"/>
        <v>#REF!</v>
      </c>
      <c r="D42" s="87" t="e">
        <f>Data!#REF!</f>
        <v>#REF!</v>
      </c>
    </row>
    <row r="43" spans="2:13" x14ac:dyDescent="0.35">
      <c r="B43" s="6" t="e">
        <f>Data!#REF!</f>
        <v>#REF!</v>
      </c>
      <c r="C43" t="e">
        <f t="shared" si="6"/>
        <v>#REF!</v>
      </c>
      <c r="D43" s="87" t="e">
        <f>Data!#REF!</f>
        <v>#REF!</v>
      </c>
    </row>
    <row r="44" spans="2:13" x14ac:dyDescent="0.35">
      <c r="B44" s="6" t="e">
        <f>Data!#REF!</f>
        <v>#REF!</v>
      </c>
      <c r="C44" t="e">
        <f t="shared" si="6"/>
        <v>#REF!</v>
      </c>
      <c r="D44" s="87" t="e">
        <f>Data!#REF!</f>
        <v>#REF!</v>
      </c>
    </row>
    <row r="45" spans="2:13" x14ac:dyDescent="0.35">
      <c r="B45" s="6" t="e">
        <f>Data!#REF!</f>
        <v>#REF!</v>
      </c>
      <c r="C45" t="e">
        <f t="shared" si="6"/>
        <v>#REF!</v>
      </c>
      <c r="D45" s="87" t="e">
        <f>Data!#REF!</f>
        <v>#REF!</v>
      </c>
    </row>
    <row r="46" spans="2:13" x14ac:dyDescent="0.35">
      <c r="B46" s="6" t="e">
        <f>Data!#REF!</f>
        <v>#REF!</v>
      </c>
      <c r="C46" t="e">
        <f t="shared" si="6"/>
        <v>#REF!</v>
      </c>
      <c r="D46" s="87" t="e">
        <f>Data!#REF!</f>
        <v>#REF!</v>
      </c>
    </row>
    <row r="47" spans="2:13" x14ac:dyDescent="0.35">
      <c r="B47" s="6" t="e">
        <f>Data!#REF!</f>
        <v>#REF!</v>
      </c>
      <c r="C47" t="e">
        <f t="shared" si="6"/>
        <v>#REF!</v>
      </c>
      <c r="D47" s="87" t="e">
        <f>Data!#REF!</f>
        <v>#REF!</v>
      </c>
    </row>
    <row r="48" spans="2:13" x14ac:dyDescent="0.35">
      <c r="B48" s="6" t="e">
        <f>Data!#REF!</f>
        <v>#REF!</v>
      </c>
      <c r="C48" t="e">
        <f t="shared" si="6"/>
        <v>#REF!</v>
      </c>
      <c r="D48" s="87" t="e">
        <f>Data!#REF!</f>
        <v>#REF!</v>
      </c>
    </row>
    <row r="49" spans="2:4" x14ac:dyDescent="0.35">
      <c r="B49" s="6" t="e">
        <f>Data!#REF!</f>
        <v>#REF!</v>
      </c>
      <c r="C49" t="e">
        <f t="shared" si="6"/>
        <v>#REF!</v>
      </c>
      <c r="D49" s="87" t="e">
        <f>Data!#REF!</f>
        <v>#REF!</v>
      </c>
    </row>
    <row r="50" spans="2:4" x14ac:dyDescent="0.35">
      <c r="B50" s="6" t="e">
        <f>Data!#REF!</f>
        <v>#REF!</v>
      </c>
      <c r="C50" t="e">
        <f t="shared" si="6"/>
        <v>#REF!</v>
      </c>
      <c r="D50" s="87" t="e">
        <f>Data!#REF!</f>
        <v>#REF!</v>
      </c>
    </row>
    <row r="51" spans="2:4" x14ac:dyDescent="0.35">
      <c r="B51" s="6" t="e">
        <f>Data!#REF!</f>
        <v>#REF!</v>
      </c>
      <c r="C51" t="e">
        <f t="shared" si="6"/>
        <v>#REF!</v>
      </c>
      <c r="D51" s="87" t="e">
        <f>Data!#REF!</f>
        <v>#REF!</v>
      </c>
    </row>
    <row r="52" spans="2:4" x14ac:dyDescent="0.35">
      <c r="B52" s="6" t="e">
        <f>Data!#REF!</f>
        <v>#REF!</v>
      </c>
      <c r="C52" t="e">
        <f t="shared" si="6"/>
        <v>#REF!</v>
      </c>
      <c r="D52" s="87" t="e">
        <f>Data!#REF!</f>
        <v>#REF!</v>
      </c>
    </row>
    <row r="53" spans="2:4" x14ac:dyDescent="0.35">
      <c r="B53" s="6" t="e">
        <f>Data!#REF!</f>
        <v>#REF!</v>
      </c>
      <c r="C53" t="e">
        <f t="shared" si="6"/>
        <v>#REF!</v>
      </c>
      <c r="D53" s="87" t="e">
        <f>Data!#REF!</f>
        <v>#REF!</v>
      </c>
    </row>
    <row r="54" spans="2:4" x14ac:dyDescent="0.35">
      <c r="B54" s="6" t="e">
        <f>Data!#REF!</f>
        <v>#REF!</v>
      </c>
      <c r="C54" t="e">
        <f t="shared" si="6"/>
        <v>#REF!</v>
      </c>
      <c r="D54" s="87" t="e">
        <f>Data!#REF!</f>
        <v>#REF!</v>
      </c>
    </row>
    <row r="55" spans="2:4" x14ac:dyDescent="0.35">
      <c r="B55" s="6" t="e">
        <f>Data!#REF!</f>
        <v>#REF!</v>
      </c>
      <c r="C55" t="e">
        <f t="shared" si="6"/>
        <v>#REF!</v>
      </c>
      <c r="D55" s="87" t="e">
        <f>Data!#REF!</f>
        <v>#REF!</v>
      </c>
    </row>
    <row r="56" spans="2:4" x14ac:dyDescent="0.35">
      <c r="B56" s="6" t="e">
        <f>Data!#REF!</f>
        <v>#REF!</v>
      </c>
      <c r="C56" t="e">
        <f t="shared" si="6"/>
        <v>#REF!</v>
      </c>
      <c r="D56" s="87" t="e">
        <f>Data!#REF!</f>
        <v>#REF!</v>
      </c>
    </row>
    <row r="57" spans="2:4" x14ac:dyDescent="0.35">
      <c r="B57" s="6" t="e">
        <f>Data!#REF!</f>
        <v>#REF!</v>
      </c>
      <c r="C57" t="e">
        <f t="shared" si="6"/>
        <v>#REF!</v>
      </c>
      <c r="D57" s="87" t="e">
        <f>Data!#REF!</f>
        <v>#REF!</v>
      </c>
    </row>
    <row r="58" spans="2:4" x14ac:dyDescent="0.35">
      <c r="B58" s="6" t="e">
        <f>Data!#REF!</f>
        <v>#REF!</v>
      </c>
      <c r="C58" t="e">
        <f t="shared" si="6"/>
        <v>#REF!</v>
      </c>
      <c r="D58" s="87" t="e">
        <f>Data!#REF!</f>
        <v>#REF!</v>
      </c>
    </row>
    <row r="59" spans="2:4" x14ac:dyDescent="0.35">
      <c r="B59" s="6" t="e">
        <f>Data!#REF!</f>
        <v>#REF!</v>
      </c>
      <c r="C59" t="e">
        <f t="shared" si="6"/>
        <v>#REF!</v>
      </c>
      <c r="D59" s="87" t="e">
        <f>Data!#REF!</f>
        <v>#REF!</v>
      </c>
    </row>
    <row r="60" spans="2:4" x14ac:dyDescent="0.35">
      <c r="B60" s="6" t="e">
        <f>Data!#REF!</f>
        <v>#REF!</v>
      </c>
      <c r="C60" t="e">
        <f t="shared" si="6"/>
        <v>#REF!</v>
      </c>
      <c r="D60" s="87" t="e">
        <f>Data!#REF!</f>
        <v>#REF!</v>
      </c>
    </row>
    <row r="61" spans="2:4" x14ac:dyDescent="0.35">
      <c r="B61" s="6" t="e">
        <f>Data!#REF!</f>
        <v>#REF!</v>
      </c>
      <c r="C61" t="e">
        <f t="shared" si="6"/>
        <v>#REF!</v>
      </c>
      <c r="D61" s="87" t="e">
        <f>Data!#REF!</f>
        <v>#REF!</v>
      </c>
    </row>
    <row r="62" spans="2:4" x14ac:dyDescent="0.35">
      <c r="B62" s="6" t="e">
        <f>Data!#REF!</f>
        <v>#REF!</v>
      </c>
      <c r="C62" t="e">
        <f t="shared" si="6"/>
        <v>#REF!</v>
      </c>
      <c r="D62" s="87" t="e">
        <f>Data!#REF!</f>
        <v>#REF!</v>
      </c>
    </row>
    <row r="63" spans="2:4" x14ac:dyDescent="0.35">
      <c r="B63" s="6" t="e">
        <f>Data!#REF!</f>
        <v>#REF!</v>
      </c>
      <c r="C63" t="e">
        <f t="shared" si="6"/>
        <v>#REF!</v>
      </c>
      <c r="D63" s="87" t="e">
        <f>Data!#REF!</f>
        <v>#REF!</v>
      </c>
    </row>
    <row r="64" spans="2:4" x14ac:dyDescent="0.35">
      <c r="B64" s="6" t="e">
        <f>Data!#REF!</f>
        <v>#REF!</v>
      </c>
      <c r="C64" t="e">
        <f t="shared" si="6"/>
        <v>#REF!</v>
      </c>
      <c r="D64" s="87" t="e">
        <f>Data!#REF!</f>
        <v>#REF!</v>
      </c>
    </row>
    <row r="65" spans="2:4" x14ac:dyDescent="0.35">
      <c r="B65" s="6" t="e">
        <f>Data!#REF!</f>
        <v>#REF!</v>
      </c>
      <c r="C65" t="e">
        <f t="shared" si="6"/>
        <v>#REF!</v>
      </c>
      <c r="D65" s="87" t="e">
        <f>Data!#REF!</f>
        <v>#REF!</v>
      </c>
    </row>
    <row r="66" spans="2:4" x14ac:dyDescent="0.35">
      <c r="B66" s="6" t="e">
        <f>Data!#REF!</f>
        <v>#REF!</v>
      </c>
      <c r="C66" t="e">
        <f t="shared" si="6"/>
        <v>#REF!</v>
      </c>
      <c r="D66" s="87" t="e">
        <f>Data!#REF!</f>
        <v>#REF!</v>
      </c>
    </row>
    <row r="67" spans="2:4" x14ac:dyDescent="0.35">
      <c r="B67" s="6" t="e">
        <f>Data!#REF!</f>
        <v>#REF!</v>
      </c>
      <c r="C67" t="e">
        <f t="shared" si="6"/>
        <v>#REF!</v>
      </c>
      <c r="D67" s="87" t="e">
        <f>Data!#REF!</f>
        <v>#REF!</v>
      </c>
    </row>
    <row r="68" spans="2:4" x14ac:dyDescent="0.35">
      <c r="B68" s="6" t="e">
        <f>Data!#REF!</f>
        <v>#REF!</v>
      </c>
      <c r="C68" t="e">
        <f t="shared" si="6"/>
        <v>#REF!</v>
      </c>
      <c r="D68" s="87" t="e">
        <f>Data!#REF!</f>
        <v>#REF!</v>
      </c>
    </row>
    <row r="69" spans="2:4" x14ac:dyDescent="0.35">
      <c r="B69" s="6" t="e">
        <f>Data!#REF!</f>
        <v>#REF!</v>
      </c>
      <c r="C69" t="e">
        <f t="shared" si="6"/>
        <v>#REF!</v>
      </c>
      <c r="D69" s="87" t="e">
        <f>Data!#REF!</f>
        <v>#REF!</v>
      </c>
    </row>
    <row r="70" spans="2:4" x14ac:dyDescent="0.35">
      <c r="B70" s="6" t="e">
        <f>Data!#REF!</f>
        <v>#REF!</v>
      </c>
      <c r="C70" t="e">
        <f t="shared" si="6"/>
        <v>#REF!</v>
      </c>
      <c r="D70" s="87" t="e">
        <f>Data!#REF!</f>
        <v>#REF!</v>
      </c>
    </row>
    <row r="71" spans="2:4" x14ac:dyDescent="0.35">
      <c r="B71" s="6" t="e">
        <f>Data!#REF!</f>
        <v>#REF!</v>
      </c>
      <c r="C71" t="e">
        <f t="shared" si="6"/>
        <v>#REF!</v>
      </c>
      <c r="D71" s="87" t="e">
        <f>Data!#REF!</f>
        <v>#REF!</v>
      </c>
    </row>
    <row r="72" spans="2:4" x14ac:dyDescent="0.35">
      <c r="B72" s="6" t="e">
        <f>Data!#REF!</f>
        <v>#REF!</v>
      </c>
      <c r="C72" t="e">
        <f t="shared" si="6"/>
        <v>#REF!</v>
      </c>
      <c r="D72" s="87" t="e">
        <f>Data!#REF!</f>
        <v>#REF!</v>
      </c>
    </row>
    <row r="73" spans="2:4" x14ac:dyDescent="0.35">
      <c r="B73" s="6" t="e">
        <f>Data!#REF!</f>
        <v>#REF!</v>
      </c>
      <c r="C73" t="e">
        <f t="shared" si="6"/>
        <v>#REF!</v>
      </c>
      <c r="D73" s="87" t="e">
        <f>Data!#REF!</f>
        <v>#REF!</v>
      </c>
    </row>
    <row r="74" spans="2:4" x14ac:dyDescent="0.35">
      <c r="B74" s="6" t="e">
        <f>Data!#REF!</f>
        <v>#REF!</v>
      </c>
      <c r="C74" t="e">
        <f t="shared" si="6"/>
        <v>#REF!</v>
      </c>
      <c r="D74" s="87" t="e">
        <f>Data!#REF!</f>
        <v>#REF!</v>
      </c>
    </row>
    <row r="75" spans="2:4" x14ac:dyDescent="0.35">
      <c r="B75" s="6" t="e">
        <f>Data!#REF!</f>
        <v>#REF!</v>
      </c>
      <c r="C75" t="e">
        <f t="shared" si="6"/>
        <v>#REF!</v>
      </c>
      <c r="D75" s="87" t="e">
        <f>Data!#REF!</f>
        <v>#REF!</v>
      </c>
    </row>
    <row r="76" spans="2:4" x14ac:dyDescent="0.35">
      <c r="B76" s="6" t="e">
        <f>Data!#REF!</f>
        <v>#REF!</v>
      </c>
      <c r="C76" t="e">
        <f t="shared" si="6"/>
        <v>#REF!</v>
      </c>
      <c r="D76" s="87" t="e">
        <f>Data!#REF!</f>
        <v>#REF!</v>
      </c>
    </row>
    <row r="77" spans="2:4" x14ac:dyDescent="0.35">
      <c r="B77" s="6" t="e">
        <f>Data!#REF!</f>
        <v>#REF!</v>
      </c>
      <c r="C77" t="e">
        <f t="shared" si="6"/>
        <v>#REF!</v>
      </c>
      <c r="D77" s="87" t="e">
        <f>Data!#REF!</f>
        <v>#REF!</v>
      </c>
    </row>
    <row r="78" spans="2:4" x14ac:dyDescent="0.35">
      <c r="B78" s="6" t="e">
        <f>Data!#REF!</f>
        <v>#REF!</v>
      </c>
      <c r="C78" t="e">
        <f t="shared" si="6"/>
        <v>#REF!</v>
      </c>
      <c r="D78" s="87" t="e">
        <f>Data!#REF!</f>
        <v>#REF!</v>
      </c>
    </row>
    <row r="79" spans="2:4" x14ac:dyDescent="0.35">
      <c r="B79" s="6" t="e">
        <f>Data!#REF!</f>
        <v>#REF!</v>
      </c>
      <c r="C79" t="e">
        <f t="shared" si="6"/>
        <v>#REF!</v>
      </c>
      <c r="D79" s="87" t="e">
        <f>Data!#REF!</f>
        <v>#REF!</v>
      </c>
    </row>
    <row r="80" spans="2:4" x14ac:dyDescent="0.35">
      <c r="B80" s="6" t="e">
        <f>Data!#REF!</f>
        <v>#REF!</v>
      </c>
      <c r="C80" t="e">
        <f t="shared" si="6"/>
        <v>#REF!</v>
      </c>
      <c r="D80" s="87" t="e">
        <f>Data!#REF!</f>
        <v>#REF!</v>
      </c>
    </row>
    <row r="81" spans="2:4" x14ac:dyDescent="0.35">
      <c r="B81" s="6" t="e">
        <f>Data!#REF!</f>
        <v>#REF!</v>
      </c>
      <c r="C81" t="e">
        <f t="shared" si="6"/>
        <v>#REF!</v>
      </c>
      <c r="D81" s="87" t="e">
        <f>Data!#REF!</f>
        <v>#REF!</v>
      </c>
    </row>
    <row r="82" spans="2:4" x14ac:dyDescent="0.35">
      <c r="B82" s="6" t="e">
        <f>Data!#REF!</f>
        <v>#REF!</v>
      </c>
      <c r="C82" t="e">
        <f t="shared" si="6"/>
        <v>#REF!</v>
      </c>
      <c r="D82" s="87" t="e">
        <f>Data!#REF!</f>
        <v>#REF!</v>
      </c>
    </row>
    <row r="83" spans="2:4" x14ac:dyDescent="0.35">
      <c r="B83" s="6" t="e">
        <f>Data!#REF!</f>
        <v>#REF!</v>
      </c>
      <c r="C83" t="e">
        <f t="shared" si="6"/>
        <v>#REF!</v>
      </c>
      <c r="D83" s="87" t="e">
        <f>Data!#REF!</f>
        <v>#REF!</v>
      </c>
    </row>
    <row r="84" spans="2:4" x14ac:dyDescent="0.35">
      <c r="B84" s="6" t="e">
        <f>Data!#REF!</f>
        <v>#REF!</v>
      </c>
      <c r="C84" t="e">
        <f t="shared" si="6"/>
        <v>#REF!</v>
      </c>
      <c r="D84" s="87" t="e">
        <f>Data!#REF!</f>
        <v>#REF!</v>
      </c>
    </row>
    <row r="85" spans="2:4" x14ac:dyDescent="0.35">
      <c r="B85" s="6" t="e">
        <f>Data!#REF!</f>
        <v>#REF!</v>
      </c>
      <c r="C85" t="e">
        <f t="shared" si="6"/>
        <v>#REF!</v>
      </c>
      <c r="D85" s="87" t="e">
        <f>Data!#REF!</f>
        <v>#REF!</v>
      </c>
    </row>
    <row r="86" spans="2:4" x14ac:dyDescent="0.35">
      <c r="B86" s="6" t="e">
        <f>Data!#REF!</f>
        <v>#REF!</v>
      </c>
      <c r="C86" t="e">
        <f t="shared" si="6"/>
        <v>#REF!</v>
      </c>
      <c r="D86" s="87" t="e">
        <f>Data!#REF!</f>
        <v>#REF!</v>
      </c>
    </row>
    <row r="87" spans="2:4" x14ac:dyDescent="0.35">
      <c r="B87" s="6" t="e">
        <f>Data!#REF!</f>
        <v>#REF!</v>
      </c>
      <c r="C87" t="e">
        <f t="shared" si="6"/>
        <v>#REF!</v>
      </c>
      <c r="D87" s="87" t="e">
        <f>Data!#REF!</f>
        <v>#REF!</v>
      </c>
    </row>
    <row r="88" spans="2:4" x14ac:dyDescent="0.35">
      <c r="B88" s="6" t="e">
        <f>Data!#REF!</f>
        <v>#REF!</v>
      </c>
      <c r="C88" t="e">
        <f t="shared" si="6"/>
        <v>#REF!</v>
      </c>
      <c r="D88" s="87" t="e">
        <f>Data!#REF!</f>
        <v>#REF!</v>
      </c>
    </row>
    <row r="89" spans="2:4" x14ac:dyDescent="0.35">
      <c r="B89" s="6" t="e">
        <f>Data!#REF!</f>
        <v>#REF!</v>
      </c>
      <c r="C89" t="e">
        <f t="shared" si="6"/>
        <v>#REF!</v>
      </c>
      <c r="D89" s="87" t="e">
        <f>Data!#REF!</f>
        <v>#REF!</v>
      </c>
    </row>
    <row r="90" spans="2:4" x14ac:dyDescent="0.35">
      <c r="B90" s="6" t="e">
        <f>Data!#REF!</f>
        <v>#REF!</v>
      </c>
      <c r="C90" t="e">
        <f t="shared" si="6"/>
        <v>#REF!</v>
      </c>
      <c r="D90" s="87" t="e">
        <f>Data!#REF!</f>
        <v>#REF!</v>
      </c>
    </row>
    <row r="91" spans="2:4" x14ac:dyDescent="0.35">
      <c r="B91" s="6" t="e">
        <f>Data!#REF!</f>
        <v>#REF!</v>
      </c>
      <c r="C91" t="e">
        <f t="shared" si="6"/>
        <v>#REF!</v>
      </c>
      <c r="D91" s="87" t="e">
        <f>Data!#REF!</f>
        <v>#REF!</v>
      </c>
    </row>
    <row r="92" spans="2:4" x14ac:dyDescent="0.35">
      <c r="B92" s="6" t="e">
        <f>Data!#REF!</f>
        <v>#REF!</v>
      </c>
      <c r="C92" t="e">
        <f t="shared" si="6"/>
        <v>#REF!</v>
      </c>
      <c r="D92" s="87" t="e">
        <f>Data!#REF!</f>
        <v>#REF!</v>
      </c>
    </row>
    <row r="93" spans="2:4" x14ac:dyDescent="0.35">
      <c r="B93" s="6" t="e">
        <f>Data!#REF!</f>
        <v>#REF!</v>
      </c>
      <c r="C93" t="e">
        <f t="shared" si="6"/>
        <v>#REF!</v>
      </c>
      <c r="D93" s="87" t="e">
        <f>Data!#REF!</f>
        <v>#REF!</v>
      </c>
    </row>
    <row r="94" spans="2:4" x14ac:dyDescent="0.35">
      <c r="B94" s="6" t="e">
        <f>Data!#REF!</f>
        <v>#REF!</v>
      </c>
      <c r="C94" t="e">
        <f t="shared" si="6"/>
        <v>#REF!</v>
      </c>
      <c r="D94" s="87" t="e">
        <f>Data!#REF!</f>
        <v>#REF!</v>
      </c>
    </row>
    <row r="95" spans="2:4" x14ac:dyDescent="0.35">
      <c r="B95" s="6" t="e">
        <f>Data!#REF!</f>
        <v>#REF!</v>
      </c>
      <c r="C95" t="e">
        <f t="shared" si="6"/>
        <v>#REF!</v>
      </c>
      <c r="D95" s="87" t="e">
        <f>Data!#REF!</f>
        <v>#REF!</v>
      </c>
    </row>
    <row r="96" spans="2:4" x14ac:dyDescent="0.35">
      <c r="B96" s="6" t="e">
        <f>Data!#REF!</f>
        <v>#REF!</v>
      </c>
      <c r="C96" t="e">
        <f t="shared" si="6"/>
        <v>#REF!</v>
      </c>
      <c r="D96" s="87" t="e">
        <f>Data!#REF!</f>
        <v>#REF!</v>
      </c>
    </row>
    <row r="97" spans="2:4" x14ac:dyDescent="0.35">
      <c r="B97" s="6" t="e">
        <f>Data!#REF!</f>
        <v>#REF!</v>
      </c>
      <c r="C97" t="e">
        <f t="shared" si="6"/>
        <v>#REF!</v>
      </c>
      <c r="D97" s="87" t="e">
        <f>Data!#REF!</f>
        <v>#REF!</v>
      </c>
    </row>
    <row r="98" spans="2:4" x14ac:dyDescent="0.35">
      <c r="B98" s="6" t="e">
        <f>Data!#REF!</f>
        <v>#REF!</v>
      </c>
      <c r="C98" t="e">
        <f t="shared" si="6"/>
        <v>#REF!</v>
      </c>
      <c r="D98" s="87" t="e">
        <f>Data!#REF!</f>
        <v>#REF!</v>
      </c>
    </row>
    <row r="99" spans="2:4" x14ac:dyDescent="0.35">
      <c r="B99" s="6" t="e">
        <f>Data!#REF!</f>
        <v>#REF!</v>
      </c>
      <c r="C99" t="e">
        <f t="shared" si="6"/>
        <v>#REF!</v>
      </c>
      <c r="D99" s="87" t="e">
        <f>Data!#REF!</f>
        <v>#REF!</v>
      </c>
    </row>
    <row r="100" spans="2:4" x14ac:dyDescent="0.35">
      <c r="B100" s="6" t="e">
        <f>Data!#REF!</f>
        <v>#REF!</v>
      </c>
      <c r="C100" t="e">
        <f t="shared" si="6"/>
        <v>#REF!</v>
      </c>
      <c r="D100" s="87" t="e">
        <f>Data!#REF!</f>
        <v>#REF!</v>
      </c>
    </row>
    <row r="101" spans="2:4" x14ac:dyDescent="0.35">
      <c r="B101" s="6" t="e">
        <f>Data!#REF!</f>
        <v>#REF!</v>
      </c>
      <c r="C101" t="e">
        <f t="shared" si="6"/>
        <v>#REF!</v>
      </c>
      <c r="D101" s="87" t="e">
        <f>Data!#REF!</f>
        <v>#REF!</v>
      </c>
    </row>
    <row r="102" spans="2:4" x14ac:dyDescent="0.35">
      <c r="B102" s="6" t="e">
        <f>Data!#REF!</f>
        <v>#REF!</v>
      </c>
      <c r="C102" t="e">
        <f t="shared" si="6"/>
        <v>#REF!</v>
      </c>
      <c r="D102" s="87" t="e">
        <f>Data!#REF!</f>
        <v>#REF!</v>
      </c>
    </row>
    <row r="103" spans="2:4" x14ac:dyDescent="0.35">
      <c r="B103" s="6" t="e">
        <f>Data!#REF!</f>
        <v>#REF!</v>
      </c>
      <c r="C103" t="e">
        <f t="shared" si="6"/>
        <v>#REF!</v>
      </c>
      <c r="D103" s="87" t="e">
        <f>Data!#REF!</f>
        <v>#REF!</v>
      </c>
    </row>
    <row r="104" spans="2:4" x14ac:dyDescent="0.35">
      <c r="B104" s="6" t="e">
        <f>Data!#REF!</f>
        <v>#REF!</v>
      </c>
      <c r="C104" t="e">
        <f t="shared" ref="C104:C167" si="7">IF(D104="","",B104)</f>
        <v>#REF!</v>
      </c>
      <c r="D104" s="87" t="e">
        <f>Data!#REF!</f>
        <v>#REF!</v>
      </c>
    </row>
    <row r="105" spans="2:4" x14ac:dyDescent="0.35">
      <c r="B105" s="6" t="e">
        <f>Data!#REF!</f>
        <v>#REF!</v>
      </c>
      <c r="C105" t="e">
        <f t="shared" si="7"/>
        <v>#REF!</v>
      </c>
      <c r="D105" s="87" t="e">
        <f>Data!#REF!</f>
        <v>#REF!</v>
      </c>
    </row>
    <row r="106" spans="2:4" x14ac:dyDescent="0.35">
      <c r="B106" s="6" t="e">
        <f>Data!#REF!</f>
        <v>#REF!</v>
      </c>
      <c r="C106" t="e">
        <f t="shared" si="7"/>
        <v>#REF!</v>
      </c>
      <c r="D106" s="87" t="e">
        <f>Data!#REF!</f>
        <v>#REF!</v>
      </c>
    </row>
    <row r="107" spans="2:4" x14ac:dyDescent="0.35">
      <c r="B107" s="6" t="e">
        <f>Data!#REF!</f>
        <v>#REF!</v>
      </c>
      <c r="C107" t="e">
        <f t="shared" si="7"/>
        <v>#REF!</v>
      </c>
      <c r="D107" s="87" t="e">
        <f>Data!#REF!</f>
        <v>#REF!</v>
      </c>
    </row>
    <row r="108" spans="2:4" x14ac:dyDescent="0.35">
      <c r="B108" s="6" t="e">
        <f>Data!#REF!</f>
        <v>#REF!</v>
      </c>
      <c r="C108" t="e">
        <f t="shared" si="7"/>
        <v>#REF!</v>
      </c>
      <c r="D108" s="87" t="e">
        <f>Data!#REF!</f>
        <v>#REF!</v>
      </c>
    </row>
    <row r="109" spans="2:4" x14ac:dyDescent="0.35">
      <c r="B109" s="6" t="e">
        <f>Data!#REF!</f>
        <v>#REF!</v>
      </c>
      <c r="C109" t="e">
        <f t="shared" si="7"/>
        <v>#REF!</v>
      </c>
      <c r="D109" s="87" t="e">
        <f>Data!#REF!</f>
        <v>#REF!</v>
      </c>
    </row>
    <row r="110" spans="2:4" x14ac:dyDescent="0.35">
      <c r="B110" s="6" t="e">
        <f>Data!#REF!</f>
        <v>#REF!</v>
      </c>
      <c r="C110" t="e">
        <f t="shared" si="7"/>
        <v>#REF!</v>
      </c>
      <c r="D110" s="87" t="e">
        <f>Data!#REF!</f>
        <v>#REF!</v>
      </c>
    </row>
    <row r="111" spans="2:4" x14ac:dyDescent="0.35">
      <c r="B111" s="6" t="e">
        <f>Data!#REF!</f>
        <v>#REF!</v>
      </c>
      <c r="C111" t="e">
        <f t="shared" si="7"/>
        <v>#REF!</v>
      </c>
      <c r="D111" s="87" t="e">
        <f>Data!#REF!</f>
        <v>#REF!</v>
      </c>
    </row>
    <row r="112" spans="2:4" x14ac:dyDescent="0.35">
      <c r="B112" s="6" t="e">
        <f>Data!#REF!</f>
        <v>#REF!</v>
      </c>
      <c r="C112" t="e">
        <f t="shared" si="7"/>
        <v>#REF!</v>
      </c>
      <c r="D112" s="87" t="e">
        <f>Data!#REF!</f>
        <v>#REF!</v>
      </c>
    </row>
    <row r="113" spans="2:4" x14ac:dyDescent="0.35">
      <c r="B113" s="6" t="e">
        <f>Data!#REF!</f>
        <v>#REF!</v>
      </c>
      <c r="C113" t="e">
        <f t="shared" si="7"/>
        <v>#REF!</v>
      </c>
      <c r="D113" s="87" t="e">
        <f>Data!#REF!</f>
        <v>#REF!</v>
      </c>
    </row>
    <row r="114" spans="2:4" x14ac:dyDescent="0.35">
      <c r="B114" s="6" t="e">
        <f>Data!#REF!</f>
        <v>#REF!</v>
      </c>
      <c r="C114" t="e">
        <f t="shared" si="7"/>
        <v>#REF!</v>
      </c>
      <c r="D114" s="87" t="e">
        <f>Data!#REF!</f>
        <v>#REF!</v>
      </c>
    </row>
    <row r="115" spans="2:4" x14ac:dyDescent="0.35">
      <c r="B115" s="6" t="e">
        <f>Data!#REF!</f>
        <v>#REF!</v>
      </c>
      <c r="C115" t="e">
        <f t="shared" si="7"/>
        <v>#REF!</v>
      </c>
      <c r="D115" s="87" t="e">
        <f>Data!#REF!</f>
        <v>#REF!</v>
      </c>
    </row>
    <row r="116" spans="2:4" x14ac:dyDescent="0.35">
      <c r="B116" s="6" t="e">
        <f>Data!#REF!</f>
        <v>#REF!</v>
      </c>
      <c r="C116" t="e">
        <f t="shared" si="7"/>
        <v>#REF!</v>
      </c>
      <c r="D116" s="87" t="e">
        <f>Data!#REF!</f>
        <v>#REF!</v>
      </c>
    </row>
    <row r="117" spans="2:4" x14ac:dyDescent="0.35">
      <c r="B117" s="6" t="e">
        <f>Data!#REF!</f>
        <v>#REF!</v>
      </c>
      <c r="C117" t="e">
        <f t="shared" si="7"/>
        <v>#REF!</v>
      </c>
      <c r="D117" s="87" t="e">
        <f>Data!#REF!</f>
        <v>#REF!</v>
      </c>
    </row>
    <row r="118" spans="2:4" x14ac:dyDescent="0.35">
      <c r="B118" s="6" t="e">
        <f>Data!#REF!</f>
        <v>#REF!</v>
      </c>
      <c r="C118" t="e">
        <f t="shared" si="7"/>
        <v>#REF!</v>
      </c>
      <c r="D118" s="87" t="e">
        <f>Data!#REF!</f>
        <v>#REF!</v>
      </c>
    </row>
    <row r="119" spans="2:4" x14ac:dyDescent="0.35">
      <c r="B119" s="6" t="e">
        <f>Data!#REF!</f>
        <v>#REF!</v>
      </c>
      <c r="C119" t="e">
        <f t="shared" si="7"/>
        <v>#REF!</v>
      </c>
      <c r="D119" s="87" t="e">
        <f>Data!#REF!</f>
        <v>#REF!</v>
      </c>
    </row>
    <row r="120" spans="2:4" x14ac:dyDescent="0.35">
      <c r="B120" s="6" t="e">
        <f>Data!#REF!</f>
        <v>#REF!</v>
      </c>
      <c r="C120" t="e">
        <f t="shared" si="7"/>
        <v>#REF!</v>
      </c>
      <c r="D120" s="87" t="e">
        <f>Data!#REF!</f>
        <v>#REF!</v>
      </c>
    </row>
    <row r="121" spans="2:4" x14ac:dyDescent="0.35">
      <c r="B121" s="6" t="e">
        <f>Data!#REF!</f>
        <v>#REF!</v>
      </c>
      <c r="C121" t="e">
        <f t="shared" si="7"/>
        <v>#REF!</v>
      </c>
      <c r="D121" s="87" t="e">
        <f>Data!#REF!</f>
        <v>#REF!</v>
      </c>
    </row>
    <row r="122" spans="2:4" x14ac:dyDescent="0.35">
      <c r="B122" s="6" t="e">
        <f>Data!#REF!</f>
        <v>#REF!</v>
      </c>
      <c r="C122" t="e">
        <f t="shared" si="7"/>
        <v>#REF!</v>
      </c>
      <c r="D122" s="87" t="e">
        <f>Data!#REF!</f>
        <v>#REF!</v>
      </c>
    </row>
    <row r="123" spans="2:4" x14ac:dyDescent="0.35">
      <c r="B123" s="6" t="e">
        <f>Data!#REF!</f>
        <v>#REF!</v>
      </c>
      <c r="C123" t="e">
        <f t="shared" si="7"/>
        <v>#REF!</v>
      </c>
      <c r="D123" s="87" t="e">
        <f>Data!#REF!</f>
        <v>#REF!</v>
      </c>
    </row>
    <row r="124" spans="2:4" x14ac:dyDescent="0.35">
      <c r="B124" s="6" t="e">
        <f>Data!#REF!</f>
        <v>#REF!</v>
      </c>
      <c r="C124" t="e">
        <f t="shared" si="7"/>
        <v>#REF!</v>
      </c>
      <c r="D124" s="87" t="e">
        <f>Data!#REF!</f>
        <v>#REF!</v>
      </c>
    </row>
    <row r="125" spans="2:4" x14ac:dyDescent="0.35">
      <c r="B125" s="6" t="e">
        <f>Data!#REF!</f>
        <v>#REF!</v>
      </c>
      <c r="C125" t="e">
        <f t="shared" si="7"/>
        <v>#REF!</v>
      </c>
      <c r="D125" s="87" t="e">
        <f>Data!#REF!</f>
        <v>#REF!</v>
      </c>
    </row>
    <row r="126" spans="2:4" x14ac:dyDescent="0.35">
      <c r="B126" s="6" t="e">
        <f>Data!#REF!</f>
        <v>#REF!</v>
      </c>
      <c r="C126" t="e">
        <f t="shared" si="7"/>
        <v>#REF!</v>
      </c>
      <c r="D126" s="87" t="e">
        <f>Data!#REF!</f>
        <v>#REF!</v>
      </c>
    </row>
    <row r="127" spans="2:4" x14ac:dyDescent="0.35">
      <c r="B127" s="6" t="e">
        <f>Data!#REF!</f>
        <v>#REF!</v>
      </c>
      <c r="C127" t="e">
        <f t="shared" si="7"/>
        <v>#REF!</v>
      </c>
      <c r="D127" s="87" t="e">
        <f>Data!#REF!</f>
        <v>#REF!</v>
      </c>
    </row>
    <row r="128" spans="2:4" x14ac:dyDescent="0.35">
      <c r="B128" s="6" t="e">
        <f>Data!#REF!</f>
        <v>#REF!</v>
      </c>
      <c r="C128" t="e">
        <f t="shared" si="7"/>
        <v>#REF!</v>
      </c>
      <c r="D128" s="87" t="e">
        <f>Data!#REF!</f>
        <v>#REF!</v>
      </c>
    </row>
    <row r="129" spans="2:4" x14ac:dyDescent="0.35">
      <c r="B129" s="6" t="e">
        <f>Data!#REF!</f>
        <v>#REF!</v>
      </c>
      <c r="C129" t="e">
        <f t="shared" si="7"/>
        <v>#REF!</v>
      </c>
      <c r="D129" s="87" t="e">
        <f>Data!#REF!</f>
        <v>#REF!</v>
      </c>
    </row>
    <row r="130" spans="2:4" x14ac:dyDescent="0.35">
      <c r="B130" s="6" t="e">
        <f>Data!#REF!</f>
        <v>#REF!</v>
      </c>
      <c r="C130" t="e">
        <f t="shared" si="7"/>
        <v>#REF!</v>
      </c>
      <c r="D130" s="87" t="e">
        <f>Data!#REF!</f>
        <v>#REF!</v>
      </c>
    </row>
    <row r="131" spans="2:4" x14ac:dyDescent="0.35">
      <c r="B131" s="6" t="e">
        <f>Data!#REF!</f>
        <v>#REF!</v>
      </c>
      <c r="C131" t="e">
        <f t="shared" si="7"/>
        <v>#REF!</v>
      </c>
      <c r="D131" s="87" t="e">
        <f>Data!#REF!</f>
        <v>#REF!</v>
      </c>
    </row>
    <row r="132" spans="2:4" x14ac:dyDescent="0.35">
      <c r="B132" s="6" t="e">
        <f>Data!#REF!</f>
        <v>#REF!</v>
      </c>
      <c r="C132" t="e">
        <f t="shared" si="7"/>
        <v>#REF!</v>
      </c>
      <c r="D132" s="87" t="e">
        <f>Data!#REF!</f>
        <v>#REF!</v>
      </c>
    </row>
    <row r="133" spans="2:4" x14ac:dyDescent="0.35">
      <c r="B133" s="6" t="e">
        <f>Data!#REF!</f>
        <v>#REF!</v>
      </c>
      <c r="C133" t="e">
        <f t="shared" si="7"/>
        <v>#REF!</v>
      </c>
      <c r="D133" s="87" t="e">
        <f>Data!#REF!</f>
        <v>#REF!</v>
      </c>
    </row>
    <row r="134" spans="2:4" x14ac:dyDescent="0.35">
      <c r="B134" s="6" t="e">
        <f>Data!#REF!</f>
        <v>#REF!</v>
      </c>
      <c r="C134" t="e">
        <f t="shared" si="7"/>
        <v>#REF!</v>
      </c>
      <c r="D134" s="87" t="e">
        <f>Data!#REF!</f>
        <v>#REF!</v>
      </c>
    </row>
    <row r="135" spans="2:4" x14ac:dyDescent="0.35">
      <c r="B135" s="6" t="e">
        <f>Data!#REF!</f>
        <v>#REF!</v>
      </c>
      <c r="C135" t="e">
        <f t="shared" si="7"/>
        <v>#REF!</v>
      </c>
      <c r="D135" s="87" t="e">
        <f>Data!#REF!</f>
        <v>#REF!</v>
      </c>
    </row>
    <row r="136" spans="2:4" x14ac:dyDescent="0.35">
      <c r="B136" s="6" t="e">
        <f>Data!#REF!</f>
        <v>#REF!</v>
      </c>
      <c r="C136" t="e">
        <f t="shared" si="7"/>
        <v>#REF!</v>
      </c>
      <c r="D136" s="87" t="e">
        <f>Data!#REF!</f>
        <v>#REF!</v>
      </c>
    </row>
    <row r="137" spans="2:4" x14ac:dyDescent="0.35">
      <c r="B137" s="6" t="e">
        <f>Data!#REF!</f>
        <v>#REF!</v>
      </c>
      <c r="C137" t="e">
        <f t="shared" si="7"/>
        <v>#REF!</v>
      </c>
      <c r="D137" s="87" t="e">
        <f>Data!#REF!</f>
        <v>#REF!</v>
      </c>
    </row>
    <row r="138" spans="2:4" x14ac:dyDescent="0.35">
      <c r="B138" s="6" t="e">
        <f>Data!#REF!</f>
        <v>#REF!</v>
      </c>
      <c r="C138" t="e">
        <f t="shared" si="7"/>
        <v>#REF!</v>
      </c>
      <c r="D138" s="87" t="e">
        <f>Data!#REF!</f>
        <v>#REF!</v>
      </c>
    </row>
    <row r="139" spans="2:4" x14ac:dyDescent="0.35">
      <c r="B139" s="6" t="e">
        <f>Data!#REF!</f>
        <v>#REF!</v>
      </c>
      <c r="C139" t="e">
        <f t="shared" si="7"/>
        <v>#REF!</v>
      </c>
      <c r="D139" s="87" t="e">
        <f>Data!#REF!</f>
        <v>#REF!</v>
      </c>
    </row>
    <row r="140" spans="2:4" x14ac:dyDescent="0.35">
      <c r="B140" s="6" t="e">
        <f>Data!#REF!</f>
        <v>#REF!</v>
      </c>
      <c r="C140" t="e">
        <f t="shared" si="7"/>
        <v>#REF!</v>
      </c>
      <c r="D140" s="87" t="e">
        <f>Data!#REF!</f>
        <v>#REF!</v>
      </c>
    </row>
    <row r="141" spans="2:4" x14ac:dyDescent="0.35">
      <c r="B141" s="6" t="e">
        <f>Data!#REF!</f>
        <v>#REF!</v>
      </c>
      <c r="C141" t="e">
        <f t="shared" si="7"/>
        <v>#REF!</v>
      </c>
      <c r="D141" s="87" t="e">
        <f>Data!#REF!</f>
        <v>#REF!</v>
      </c>
    </row>
    <row r="142" spans="2:4" x14ac:dyDescent="0.35">
      <c r="B142" s="6" t="e">
        <f>Data!#REF!</f>
        <v>#REF!</v>
      </c>
      <c r="C142" t="e">
        <f t="shared" si="7"/>
        <v>#REF!</v>
      </c>
      <c r="D142" s="87" t="e">
        <f>Data!#REF!</f>
        <v>#REF!</v>
      </c>
    </row>
    <row r="143" spans="2:4" x14ac:dyDescent="0.35">
      <c r="B143" s="6" t="e">
        <f>Data!#REF!</f>
        <v>#REF!</v>
      </c>
      <c r="C143" t="e">
        <f t="shared" si="7"/>
        <v>#REF!</v>
      </c>
      <c r="D143" s="87" t="e">
        <f>Data!#REF!</f>
        <v>#REF!</v>
      </c>
    </row>
    <row r="144" spans="2:4" x14ac:dyDescent="0.35">
      <c r="B144" s="6" t="e">
        <f>Data!#REF!</f>
        <v>#REF!</v>
      </c>
      <c r="C144" t="e">
        <f t="shared" si="7"/>
        <v>#REF!</v>
      </c>
      <c r="D144" s="87" t="e">
        <f>Data!#REF!</f>
        <v>#REF!</v>
      </c>
    </row>
    <row r="145" spans="2:4" x14ac:dyDescent="0.35">
      <c r="B145" s="6" t="e">
        <f>Data!#REF!</f>
        <v>#REF!</v>
      </c>
      <c r="C145" t="e">
        <f t="shared" si="7"/>
        <v>#REF!</v>
      </c>
      <c r="D145" s="87" t="e">
        <f>Data!#REF!</f>
        <v>#REF!</v>
      </c>
    </row>
    <row r="146" spans="2:4" x14ac:dyDescent="0.35">
      <c r="B146" s="6" t="e">
        <f>Data!#REF!</f>
        <v>#REF!</v>
      </c>
      <c r="C146" t="e">
        <f t="shared" si="7"/>
        <v>#REF!</v>
      </c>
      <c r="D146" s="87" t="e">
        <f>Data!#REF!</f>
        <v>#REF!</v>
      </c>
    </row>
    <row r="147" spans="2:4" x14ac:dyDescent="0.35">
      <c r="B147" s="6" t="e">
        <f>Data!#REF!</f>
        <v>#REF!</v>
      </c>
      <c r="C147" t="e">
        <f t="shared" si="7"/>
        <v>#REF!</v>
      </c>
      <c r="D147" s="87" t="e">
        <f>Data!#REF!</f>
        <v>#REF!</v>
      </c>
    </row>
    <row r="148" spans="2:4" x14ac:dyDescent="0.35">
      <c r="B148" s="6" t="e">
        <f>Data!#REF!</f>
        <v>#REF!</v>
      </c>
      <c r="C148" t="e">
        <f t="shared" si="7"/>
        <v>#REF!</v>
      </c>
      <c r="D148" s="87" t="e">
        <f>Data!#REF!</f>
        <v>#REF!</v>
      </c>
    </row>
    <row r="149" spans="2:4" x14ac:dyDescent="0.35">
      <c r="B149" s="6" t="e">
        <f>Data!#REF!</f>
        <v>#REF!</v>
      </c>
      <c r="C149" t="e">
        <f t="shared" si="7"/>
        <v>#REF!</v>
      </c>
      <c r="D149" s="87" t="e">
        <f>Data!#REF!</f>
        <v>#REF!</v>
      </c>
    </row>
    <row r="150" spans="2:4" x14ac:dyDescent="0.35">
      <c r="B150" s="6" t="e">
        <f>Data!#REF!</f>
        <v>#REF!</v>
      </c>
      <c r="C150" t="e">
        <f t="shared" si="7"/>
        <v>#REF!</v>
      </c>
      <c r="D150" s="87" t="e">
        <f>Data!#REF!</f>
        <v>#REF!</v>
      </c>
    </row>
    <row r="151" spans="2:4" x14ac:dyDescent="0.35">
      <c r="B151" s="6" t="e">
        <f>Data!#REF!</f>
        <v>#REF!</v>
      </c>
      <c r="C151" t="e">
        <f t="shared" si="7"/>
        <v>#REF!</v>
      </c>
      <c r="D151" s="87" t="e">
        <f>Data!#REF!</f>
        <v>#REF!</v>
      </c>
    </row>
    <row r="152" spans="2:4" x14ac:dyDescent="0.35">
      <c r="B152" s="6" t="e">
        <f>Data!#REF!</f>
        <v>#REF!</v>
      </c>
      <c r="C152" t="e">
        <f t="shared" si="7"/>
        <v>#REF!</v>
      </c>
      <c r="D152" s="87" t="e">
        <f>Data!#REF!</f>
        <v>#REF!</v>
      </c>
    </row>
    <row r="153" spans="2:4" x14ac:dyDescent="0.35">
      <c r="B153" s="6" t="e">
        <f>Data!#REF!</f>
        <v>#REF!</v>
      </c>
      <c r="C153" t="e">
        <f t="shared" si="7"/>
        <v>#REF!</v>
      </c>
      <c r="D153" s="87" t="e">
        <f>Data!#REF!</f>
        <v>#REF!</v>
      </c>
    </row>
    <row r="154" spans="2:4" x14ac:dyDescent="0.35">
      <c r="B154" s="6" t="e">
        <f>Data!#REF!</f>
        <v>#REF!</v>
      </c>
      <c r="C154" t="e">
        <f t="shared" si="7"/>
        <v>#REF!</v>
      </c>
      <c r="D154" s="87" t="e">
        <f>Data!#REF!</f>
        <v>#REF!</v>
      </c>
    </row>
    <row r="155" spans="2:4" x14ac:dyDescent="0.35">
      <c r="B155" s="6" t="e">
        <f>Data!#REF!</f>
        <v>#REF!</v>
      </c>
      <c r="C155" t="e">
        <f t="shared" si="7"/>
        <v>#REF!</v>
      </c>
      <c r="D155" s="87" t="e">
        <f>Data!#REF!</f>
        <v>#REF!</v>
      </c>
    </row>
    <row r="156" spans="2:4" x14ac:dyDescent="0.35">
      <c r="B156" s="6" t="e">
        <f>Data!#REF!</f>
        <v>#REF!</v>
      </c>
      <c r="C156" t="e">
        <f t="shared" si="7"/>
        <v>#REF!</v>
      </c>
      <c r="D156" s="87" t="e">
        <f>Data!#REF!</f>
        <v>#REF!</v>
      </c>
    </row>
    <row r="157" spans="2:4" x14ac:dyDescent="0.35">
      <c r="B157" s="6" t="e">
        <f>Data!#REF!</f>
        <v>#REF!</v>
      </c>
      <c r="C157" t="e">
        <f t="shared" si="7"/>
        <v>#REF!</v>
      </c>
      <c r="D157" s="87" t="e">
        <f>Data!#REF!</f>
        <v>#REF!</v>
      </c>
    </row>
    <row r="158" spans="2:4" x14ac:dyDescent="0.35">
      <c r="B158" s="6" t="e">
        <f>Data!#REF!</f>
        <v>#REF!</v>
      </c>
      <c r="C158" t="e">
        <f t="shared" si="7"/>
        <v>#REF!</v>
      </c>
      <c r="D158" s="87" t="e">
        <f>Data!#REF!</f>
        <v>#REF!</v>
      </c>
    </row>
    <row r="159" spans="2:4" x14ac:dyDescent="0.35">
      <c r="B159" s="6" t="e">
        <f>Data!#REF!</f>
        <v>#REF!</v>
      </c>
      <c r="C159" t="e">
        <f t="shared" si="7"/>
        <v>#REF!</v>
      </c>
      <c r="D159" s="87" t="e">
        <f>Data!#REF!</f>
        <v>#REF!</v>
      </c>
    </row>
    <row r="160" spans="2:4" x14ac:dyDescent="0.35">
      <c r="B160" s="6" t="e">
        <f>Data!#REF!</f>
        <v>#REF!</v>
      </c>
      <c r="C160" t="e">
        <f t="shared" si="7"/>
        <v>#REF!</v>
      </c>
      <c r="D160" s="87" t="e">
        <f>Data!#REF!</f>
        <v>#REF!</v>
      </c>
    </row>
    <row r="161" spans="2:4" x14ac:dyDescent="0.35">
      <c r="B161" s="6" t="e">
        <f>Data!#REF!</f>
        <v>#REF!</v>
      </c>
      <c r="C161" t="e">
        <f t="shared" si="7"/>
        <v>#REF!</v>
      </c>
      <c r="D161" s="87" t="e">
        <f>Data!#REF!</f>
        <v>#REF!</v>
      </c>
    </row>
    <row r="162" spans="2:4" x14ac:dyDescent="0.35">
      <c r="B162" s="6" t="e">
        <f>Data!#REF!</f>
        <v>#REF!</v>
      </c>
      <c r="C162" t="e">
        <f t="shared" si="7"/>
        <v>#REF!</v>
      </c>
      <c r="D162" s="87" t="e">
        <f>Data!#REF!</f>
        <v>#REF!</v>
      </c>
    </row>
    <row r="163" spans="2:4" x14ac:dyDescent="0.35">
      <c r="B163" s="6" t="e">
        <f>Data!#REF!</f>
        <v>#REF!</v>
      </c>
      <c r="C163" t="e">
        <f t="shared" si="7"/>
        <v>#REF!</v>
      </c>
      <c r="D163" s="87" t="e">
        <f>Data!#REF!</f>
        <v>#REF!</v>
      </c>
    </row>
    <row r="164" spans="2:4" x14ac:dyDescent="0.35">
      <c r="B164" s="6" t="e">
        <f>Data!#REF!</f>
        <v>#REF!</v>
      </c>
      <c r="C164" t="e">
        <f t="shared" si="7"/>
        <v>#REF!</v>
      </c>
      <c r="D164" s="87" t="e">
        <f>Data!#REF!</f>
        <v>#REF!</v>
      </c>
    </row>
    <row r="165" spans="2:4" x14ac:dyDescent="0.35">
      <c r="B165" s="6" t="e">
        <f>Data!#REF!</f>
        <v>#REF!</v>
      </c>
      <c r="C165" t="e">
        <f t="shared" si="7"/>
        <v>#REF!</v>
      </c>
      <c r="D165" s="87" t="e">
        <f>Data!#REF!</f>
        <v>#REF!</v>
      </c>
    </row>
    <row r="166" spans="2:4" x14ac:dyDescent="0.35">
      <c r="B166" s="6" t="e">
        <f>Data!#REF!</f>
        <v>#REF!</v>
      </c>
      <c r="C166" t="e">
        <f t="shared" si="7"/>
        <v>#REF!</v>
      </c>
      <c r="D166" s="87" t="e">
        <f>Data!#REF!</f>
        <v>#REF!</v>
      </c>
    </row>
    <row r="167" spans="2:4" x14ac:dyDescent="0.35">
      <c r="B167" s="6" t="e">
        <f>Data!#REF!</f>
        <v>#REF!</v>
      </c>
      <c r="C167" t="e">
        <f t="shared" si="7"/>
        <v>#REF!</v>
      </c>
      <c r="D167" s="87" t="e">
        <f>Data!#REF!</f>
        <v>#REF!</v>
      </c>
    </row>
    <row r="168" spans="2:4" x14ac:dyDescent="0.35">
      <c r="B168" s="6" t="e">
        <f>Data!#REF!</f>
        <v>#REF!</v>
      </c>
      <c r="C168" t="e">
        <f t="shared" ref="C168:C231" si="8">IF(D168="","",B168)</f>
        <v>#REF!</v>
      </c>
      <c r="D168" s="87" t="e">
        <f>Data!#REF!</f>
        <v>#REF!</v>
      </c>
    </row>
    <row r="169" spans="2:4" x14ac:dyDescent="0.35">
      <c r="B169" s="6" t="e">
        <f>Data!#REF!</f>
        <v>#REF!</v>
      </c>
      <c r="C169" t="e">
        <f t="shared" si="8"/>
        <v>#REF!</v>
      </c>
      <c r="D169" s="87" t="e">
        <f>Data!#REF!</f>
        <v>#REF!</v>
      </c>
    </row>
    <row r="170" spans="2:4" x14ac:dyDescent="0.35">
      <c r="B170" s="6" t="e">
        <f>Data!#REF!</f>
        <v>#REF!</v>
      </c>
      <c r="C170" t="e">
        <f t="shared" si="8"/>
        <v>#REF!</v>
      </c>
      <c r="D170" s="87" t="e">
        <f>Data!#REF!</f>
        <v>#REF!</v>
      </c>
    </row>
    <row r="171" spans="2:4" x14ac:dyDescent="0.35">
      <c r="B171" s="6" t="e">
        <f>Data!#REF!</f>
        <v>#REF!</v>
      </c>
      <c r="C171" t="e">
        <f t="shared" si="8"/>
        <v>#REF!</v>
      </c>
      <c r="D171" s="87" t="e">
        <f>Data!#REF!</f>
        <v>#REF!</v>
      </c>
    </row>
    <row r="172" spans="2:4" x14ac:dyDescent="0.35">
      <c r="B172" s="6" t="e">
        <f>Data!#REF!</f>
        <v>#REF!</v>
      </c>
      <c r="C172" t="e">
        <f t="shared" si="8"/>
        <v>#REF!</v>
      </c>
      <c r="D172" s="87" t="e">
        <f>Data!#REF!</f>
        <v>#REF!</v>
      </c>
    </row>
    <row r="173" spans="2:4" x14ac:dyDescent="0.35">
      <c r="B173" s="6" t="e">
        <f>Data!#REF!</f>
        <v>#REF!</v>
      </c>
      <c r="C173" t="e">
        <f t="shared" si="8"/>
        <v>#REF!</v>
      </c>
      <c r="D173" s="87" t="e">
        <f>Data!#REF!</f>
        <v>#REF!</v>
      </c>
    </row>
    <row r="174" spans="2:4" x14ac:dyDescent="0.35">
      <c r="B174" s="6" t="e">
        <f>Data!#REF!</f>
        <v>#REF!</v>
      </c>
      <c r="C174" t="e">
        <f t="shared" si="8"/>
        <v>#REF!</v>
      </c>
      <c r="D174" s="87" t="e">
        <f>Data!#REF!</f>
        <v>#REF!</v>
      </c>
    </row>
    <row r="175" spans="2:4" x14ac:dyDescent="0.35">
      <c r="B175" s="6" t="e">
        <f>Data!#REF!</f>
        <v>#REF!</v>
      </c>
      <c r="C175" t="e">
        <f t="shared" si="8"/>
        <v>#REF!</v>
      </c>
      <c r="D175" s="87" t="e">
        <f>Data!#REF!</f>
        <v>#REF!</v>
      </c>
    </row>
    <row r="176" spans="2:4" x14ac:dyDescent="0.35">
      <c r="B176" s="6" t="e">
        <f>Data!#REF!</f>
        <v>#REF!</v>
      </c>
      <c r="C176" t="e">
        <f t="shared" si="8"/>
        <v>#REF!</v>
      </c>
      <c r="D176" s="87" t="e">
        <f>Data!#REF!</f>
        <v>#REF!</v>
      </c>
    </row>
    <row r="177" spans="2:4" x14ac:dyDescent="0.35">
      <c r="B177" s="6" t="e">
        <f>Data!#REF!</f>
        <v>#REF!</v>
      </c>
      <c r="C177" t="e">
        <f t="shared" si="8"/>
        <v>#REF!</v>
      </c>
      <c r="D177" s="87" t="e">
        <f>Data!#REF!</f>
        <v>#REF!</v>
      </c>
    </row>
    <row r="178" spans="2:4" x14ac:dyDescent="0.35">
      <c r="B178" s="6" t="e">
        <f>Data!#REF!</f>
        <v>#REF!</v>
      </c>
      <c r="C178" t="e">
        <f t="shared" si="8"/>
        <v>#REF!</v>
      </c>
      <c r="D178" s="87" t="e">
        <f>Data!#REF!</f>
        <v>#REF!</v>
      </c>
    </row>
    <row r="179" spans="2:4" x14ac:dyDescent="0.35">
      <c r="B179" s="6" t="e">
        <f>Data!#REF!</f>
        <v>#REF!</v>
      </c>
      <c r="C179" t="e">
        <f t="shared" si="8"/>
        <v>#REF!</v>
      </c>
      <c r="D179" s="87" t="e">
        <f>Data!#REF!</f>
        <v>#REF!</v>
      </c>
    </row>
    <row r="180" spans="2:4" x14ac:dyDescent="0.35">
      <c r="B180" s="6" t="e">
        <f>Data!#REF!</f>
        <v>#REF!</v>
      </c>
      <c r="C180" t="e">
        <f t="shared" si="8"/>
        <v>#REF!</v>
      </c>
      <c r="D180" s="87" t="e">
        <f>Data!#REF!</f>
        <v>#REF!</v>
      </c>
    </row>
    <row r="181" spans="2:4" x14ac:dyDescent="0.35">
      <c r="B181" s="6" t="e">
        <f>Data!#REF!</f>
        <v>#REF!</v>
      </c>
      <c r="C181" t="e">
        <f t="shared" si="8"/>
        <v>#REF!</v>
      </c>
      <c r="D181" s="87" t="e">
        <f>Data!#REF!</f>
        <v>#REF!</v>
      </c>
    </row>
    <row r="182" spans="2:4" x14ac:dyDescent="0.35">
      <c r="B182" s="6" t="e">
        <f>Data!#REF!</f>
        <v>#REF!</v>
      </c>
      <c r="C182" t="e">
        <f t="shared" si="8"/>
        <v>#REF!</v>
      </c>
      <c r="D182" s="87" t="e">
        <f>Data!#REF!</f>
        <v>#REF!</v>
      </c>
    </row>
    <row r="183" spans="2:4" x14ac:dyDescent="0.35">
      <c r="B183" s="6" t="e">
        <f>Data!#REF!</f>
        <v>#REF!</v>
      </c>
      <c r="C183" t="e">
        <f t="shared" si="8"/>
        <v>#REF!</v>
      </c>
      <c r="D183" s="87" t="e">
        <f>Data!#REF!</f>
        <v>#REF!</v>
      </c>
    </row>
    <row r="184" spans="2:4" x14ac:dyDescent="0.35">
      <c r="B184" s="6" t="e">
        <f>Data!#REF!</f>
        <v>#REF!</v>
      </c>
      <c r="C184" t="e">
        <f t="shared" si="8"/>
        <v>#REF!</v>
      </c>
      <c r="D184" s="87" t="e">
        <f>Data!#REF!</f>
        <v>#REF!</v>
      </c>
    </row>
    <row r="185" spans="2:4" x14ac:dyDescent="0.35">
      <c r="B185" s="6" t="e">
        <f>Data!#REF!</f>
        <v>#REF!</v>
      </c>
      <c r="C185" t="e">
        <f t="shared" si="8"/>
        <v>#REF!</v>
      </c>
      <c r="D185" s="87" t="e">
        <f>Data!#REF!</f>
        <v>#REF!</v>
      </c>
    </row>
    <row r="186" spans="2:4" x14ac:dyDescent="0.35">
      <c r="B186" s="6" t="e">
        <f>Data!#REF!</f>
        <v>#REF!</v>
      </c>
      <c r="C186" t="e">
        <f t="shared" si="8"/>
        <v>#REF!</v>
      </c>
      <c r="D186" s="87" t="e">
        <f>Data!#REF!</f>
        <v>#REF!</v>
      </c>
    </row>
    <row r="187" spans="2:4" x14ac:dyDescent="0.35">
      <c r="B187" s="6" t="e">
        <f>Data!#REF!</f>
        <v>#REF!</v>
      </c>
      <c r="C187" t="e">
        <f t="shared" si="8"/>
        <v>#REF!</v>
      </c>
      <c r="D187" s="87" t="e">
        <f>Data!#REF!</f>
        <v>#REF!</v>
      </c>
    </row>
    <row r="188" spans="2:4" x14ac:dyDescent="0.35">
      <c r="B188" s="6" t="e">
        <f>Data!#REF!</f>
        <v>#REF!</v>
      </c>
      <c r="C188" t="e">
        <f t="shared" si="8"/>
        <v>#REF!</v>
      </c>
      <c r="D188" s="87" t="e">
        <f>Data!#REF!</f>
        <v>#REF!</v>
      </c>
    </row>
    <row r="189" spans="2:4" x14ac:dyDescent="0.35">
      <c r="B189" s="6" t="e">
        <f>Data!#REF!</f>
        <v>#REF!</v>
      </c>
      <c r="C189" t="e">
        <f t="shared" si="8"/>
        <v>#REF!</v>
      </c>
      <c r="D189" s="87" t="e">
        <f>Data!#REF!</f>
        <v>#REF!</v>
      </c>
    </row>
    <row r="190" spans="2:4" x14ac:dyDescent="0.35">
      <c r="B190" s="6" t="e">
        <f>Data!#REF!</f>
        <v>#REF!</v>
      </c>
      <c r="C190" t="e">
        <f t="shared" si="8"/>
        <v>#REF!</v>
      </c>
      <c r="D190" s="87" t="e">
        <f>Data!#REF!</f>
        <v>#REF!</v>
      </c>
    </row>
    <row r="191" spans="2:4" x14ac:dyDescent="0.35">
      <c r="B191" s="6" t="e">
        <f>Data!#REF!</f>
        <v>#REF!</v>
      </c>
      <c r="C191" t="e">
        <f t="shared" si="8"/>
        <v>#REF!</v>
      </c>
      <c r="D191" s="87" t="e">
        <f>Data!#REF!</f>
        <v>#REF!</v>
      </c>
    </row>
    <row r="192" spans="2:4" x14ac:dyDescent="0.35">
      <c r="B192" s="6" t="e">
        <f>Data!#REF!</f>
        <v>#REF!</v>
      </c>
      <c r="C192" t="e">
        <f t="shared" si="8"/>
        <v>#REF!</v>
      </c>
      <c r="D192" s="87" t="e">
        <f>Data!#REF!</f>
        <v>#REF!</v>
      </c>
    </row>
    <row r="193" spans="2:4" x14ac:dyDescent="0.35">
      <c r="B193" s="6" t="e">
        <f>Data!#REF!</f>
        <v>#REF!</v>
      </c>
      <c r="C193" t="e">
        <f t="shared" si="8"/>
        <v>#REF!</v>
      </c>
      <c r="D193" s="87" t="e">
        <f>Data!#REF!</f>
        <v>#REF!</v>
      </c>
    </row>
    <row r="194" spans="2:4" x14ac:dyDescent="0.35">
      <c r="B194" s="6" t="e">
        <f>Data!#REF!</f>
        <v>#REF!</v>
      </c>
      <c r="C194" t="e">
        <f t="shared" si="8"/>
        <v>#REF!</v>
      </c>
      <c r="D194" s="87" t="e">
        <f>Data!#REF!</f>
        <v>#REF!</v>
      </c>
    </row>
    <row r="195" spans="2:4" x14ac:dyDescent="0.35">
      <c r="B195" s="6" t="e">
        <f>Data!#REF!</f>
        <v>#REF!</v>
      </c>
      <c r="C195" t="e">
        <f t="shared" si="8"/>
        <v>#REF!</v>
      </c>
      <c r="D195" s="87" t="e">
        <f>Data!#REF!</f>
        <v>#REF!</v>
      </c>
    </row>
    <row r="196" spans="2:4" x14ac:dyDescent="0.35">
      <c r="B196" s="6" t="e">
        <f>Data!#REF!</f>
        <v>#REF!</v>
      </c>
      <c r="C196" t="e">
        <f t="shared" si="8"/>
        <v>#REF!</v>
      </c>
      <c r="D196" s="87" t="e">
        <f>Data!#REF!</f>
        <v>#REF!</v>
      </c>
    </row>
    <row r="197" spans="2:4" x14ac:dyDescent="0.35">
      <c r="B197" s="6" t="e">
        <f>Data!#REF!</f>
        <v>#REF!</v>
      </c>
      <c r="C197" t="e">
        <f t="shared" si="8"/>
        <v>#REF!</v>
      </c>
      <c r="D197" s="87" t="e">
        <f>Data!#REF!</f>
        <v>#REF!</v>
      </c>
    </row>
    <row r="198" spans="2:4" x14ac:dyDescent="0.35">
      <c r="B198" s="6" t="e">
        <f>Data!#REF!</f>
        <v>#REF!</v>
      </c>
      <c r="C198" t="e">
        <f t="shared" si="8"/>
        <v>#REF!</v>
      </c>
      <c r="D198" s="87" t="e">
        <f>Data!#REF!</f>
        <v>#REF!</v>
      </c>
    </row>
    <row r="199" spans="2:4" x14ac:dyDescent="0.35">
      <c r="B199" s="6" t="e">
        <f>Data!#REF!</f>
        <v>#REF!</v>
      </c>
      <c r="C199" t="e">
        <f t="shared" si="8"/>
        <v>#REF!</v>
      </c>
      <c r="D199" s="87" t="e">
        <f>Data!#REF!</f>
        <v>#REF!</v>
      </c>
    </row>
    <row r="200" spans="2:4" x14ac:dyDescent="0.35">
      <c r="B200" s="6" t="e">
        <f>Data!#REF!</f>
        <v>#REF!</v>
      </c>
      <c r="C200" t="e">
        <f t="shared" si="8"/>
        <v>#REF!</v>
      </c>
      <c r="D200" s="87" t="e">
        <f>Data!#REF!</f>
        <v>#REF!</v>
      </c>
    </row>
    <row r="201" spans="2:4" x14ac:dyDescent="0.35">
      <c r="B201" s="6" t="e">
        <f>Data!#REF!</f>
        <v>#REF!</v>
      </c>
      <c r="C201" t="e">
        <f t="shared" si="8"/>
        <v>#REF!</v>
      </c>
      <c r="D201" s="87" t="e">
        <f>Data!#REF!</f>
        <v>#REF!</v>
      </c>
    </row>
    <row r="202" spans="2:4" x14ac:dyDescent="0.35">
      <c r="B202" s="6" t="e">
        <f>Data!#REF!</f>
        <v>#REF!</v>
      </c>
      <c r="C202" t="e">
        <f t="shared" si="8"/>
        <v>#REF!</v>
      </c>
      <c r="D202" s="87" t="e">
        <f>Data!#REF!</f>
        <v>#REF!</v>
      </c>
    </row>
    <row r="203" spans="2:4" x14ac:dyDescent="0.35">
      <c r="B203" s="6" t="e">
        <f>Data!#REF!</f>
        <v>#REF!</v>
      </c>
      <c r="C203" t="e">
        <f t="shared" si="8"/>
        <v>#REF!</v>
      </c>
      <c r="D203" s="87" t="e">
        <f>Data!#REF!</f>
        <v>#REF!</v>
      </c>
    </row>
    <row r="204" spans="2:4" x14ac:dyDescent="0.35">
      <c r="B204" s="6" t="e">
        <f>Data!#REF!</f>
        <v>#REF!</v>
      </c>
      <c r="C204" t="e">
        <f t="shared" si="8"/>
        <v>#REF!</v>
      </c>
      <c r="D204" s="87" t="e">
        <f>Data!#REF!</f>
        <v>#REF!</v>
      </c>
    </row>
    <row r="205" spans="2:4" x14ac:dyDescent="0.35">
      <c r="B205" s="6" t="e">
        <f>Data!#REF!</f>
        <v>#REF!</v>
      </c>
      <c r="C205" t="e">
        <f t="shared" si="8"/>
        <v>#REF!</v>
      </c>
      <c r="D205" s="87" t="e">
        <f>Data!#REF!</f>
        <v>#REF!</v>
      </c>
    </row>
    <row r="206" spans="2:4" x14ac:dyDescent="0.35">
      <c r="B206" s="6" t="e">
        <f>Data!#REF!</f>
        <v>#REF!</v>
      </c>
      <c r="C206" t="e">
        <f t="shared" si="8"/>
        <v>#REF!</v>
      </c>
      <c r="D206" s="87" t="e">
        <f>Data!#REF!</f>
        <v>#REF!</v>
      </c>
    </row>
    <row r="207" spans="2:4" x14ac:dyDescent="0.35">
      <c r="B207" s="6" t="e">
        <f>Data!#REF!</f>
        <v>#REF!</v>
      </c>
      <c r="C207" t="e">
        <f t="shared" si="8"/>
        <v>#REF!</v>
      </c>
      <c r="D207" s="87" t="e">
        <f>Data!#REF!</f>
        <v>#REF!</v>
      </c>
    </row>
    <row r="208" spans="2:4" x14ac:dyDescent="0.35">
      <c r="B208" s="6" t="e">
        <f>Data!#REF!</f>
        <v>#REF!</v>
      </c>
      <c r="C208" t="e">
        <f t="shared" si="8"/>
        <v>#REF!</v>
      </c>
      <c r="D208" s="87" t="e">
        <f>Data!#REF!</f>
        <v>#REF!</v>
      </c>
    </row>
    <row r="209" spans="2:4" x14ac:dyDescent="0.35">
      <c r="B209" s="6" t="e">
        <f>Data!#REF!</f>
        <v>#REF!</v>
      </c>
      <c r="C209" t="e">
        <f t="shared" si="8"/>
        <v>#REF!</v>
      </c>
      <c r="D209" s="87" t="e">
        <f>Data!#REF!</f>
        <v>#REF!</v>
      </c>
    </row>
    <row r="210" spans="2:4" x14ac:dyDescent="0.35">
      <c r="B210" s="6" t="e">
        <f>Data!#REF!</f>
        <v>#REF!</v>
      </c>
      <c r="C210" t="e">
        <f t="shared" si="8"/>
        <v>#REF!</v>
      </c>
      <c r="D210" s="87" t="e">
        <f>Data!#REF!</f>
        <v>#REF!</v>
      </c>
    </row>
    <row r="211" spans="2:4" x14ac:dyDescent="0.35">
      <c r="B211" s="6" t="e">
        <f>Data!#REF!</f>
        <v>#REF!</v>
      </c>
      <c r="C211" t="e">
        <f t="shared" si="8"/>
        <v>#REF!</v>
      </c>
      <c r="D211" s="87" t="e">
        <f>Data!#REF!</f>
        <v>#REF!</v>
      </c>
    </row>
    <row r="212" spans="2:4" x14ac:dyDescent="0.35">
      <c r="B212" s="6" t="e">
        <f>Data!#REF!</f>
        <v>#REF!</v>
      </c>
      <c r="C212" t="e">
        <f t="shared" si="8"/>
        <v>#REF!</v>
      </c>
      <c r="D212" s="87" t="e">
        <f>Data!#REF!</f>
        <v>#REF!</v>
      </c>
    </row>
    <row r="213" spans="2:4" x14ac:dyDescent="0.35">
      <c r="B213" s="6" t="e">
        <f>Data!#REF!</f>
        <v>#REF!</v>
      </c>
      <c r="C213" t="e">
        <f t="shared" si="8"/>
        <v>#REF!</v>
      </c>
      <c r="D213" s="87" t="e">
        <f>Data!#REF!</f>
        <v>#REF!</v>
      </c>
    </row>
    <row r="214" spans="2:4" x14ac:dyDescent="0.35">
      <c r="B214" s="6" t="e">
        <f>Data!#REF!</f>
        <v>#REF!</v>
      </c>
      <c r="C214" t="e">
        <f t="shared" si="8"/>
        <v>#REF!</v>
      </c>
      <c r="D214" s="87" t="e">
        <f>Data!#REF!</f>
        <v>#REF!</v>
      </c>
    </row>
    <row r="215" spans="2:4" x14ac:dyDescent="0.35">
      <c r="B215" s="6" t="e">
        <f>Data!#REF!</f>
        <v>#REF!</v>
      </c>
      <c r="C215" t="e">
        <f t="shared" si="8"/>
        <v>#REF!</v>
      </c>
      <c r="D215" s="87" t="e">
        <f>Data!#REF!</f>
        <v>#REF!</v>
      </c>
    </row>
    <row r="216" spans="2:4" x14ac:dyDescent="0.35">
      <c r="B216" s="6" t="e">
        <f>Data!#REF!</f>
        <v>#REF!</v>
      </c>
      <c r="C216" t="e">
        <f t="shared" si="8"/>
        <v>#REF!</v>
      </c>
      <c r="D216" s="87" t="e">
        <f>Data!#REF!</f>
        <v>#REF!</v>
      </c>
    </row>
    <row r="217" spans="2:4" x14ac:dyDescent="0.35">
      <c r="B217" s="6" t="e">
        <f>Data!#REF!</f>
        <v>#REF!</v>
      </c>
      <c r="C217" t="e">
        <f t="shared" si="8"/>
        <v>#REF!</v>
      </c>
      <c r="D217" s="87" t="e">
        <f>Data!#REF!</f>
        <v>#REF!</v>
      </c>
    </row>
    <row r="218" spans="2:4" x14ac:dyDescent="0.35">
      <c r="B218" s="6" t="e">
        <f>Data!#REF!</f>
        <v>#REF!</v>
      </c>
      <c r="C218" t="e">
        <f t="shared" si="8"/>
        <v>#REF!</v>
      </c>
      <c r="D218" s="87" t="e">
        <f>Data!#REF!</f>
        <v>#REF!</v>
      </c>
    </row>
    <row r="219" spans="2:4" x14ac:dyDescent="0.35">
      <c r="B219" s="6" t="e">
        <f>Data!#REF!</f>
        <v>#REF!</v>
      </c>
      <c r="C219" t="e">
        <f t="shared" si="8"/>
        <v>#REF!</v>
      </c>
      <c r="D219" s="87" t="e">
        <f>Data!#REF!</f>
        <v>#REF!</v>
      </c>
    </row>
    <row r="220" spans="2:4" x14ac:dyDescent="0.35">
      <c r="B220" s="6" t="e">
        <f>Data!#REF!</f>
        <v>#REF!</v>
      </c>
      <c r="C220" t="e">
        <f t="shared" si="8"/>
        <v>#REF!</v>
      </c>
      <c r="D220" s="87" t="e">
        <f>Data!#REF!</f>
        <v>#REF!</v>
      </c>
    </row>
    <row r="221" spans="2:4" x14ac:dyDescent="0.35">
      <c r="B221" s="6" t="e">
        <f>Data!#REF!</f>
        <v>#REF!</v>
      </c>
      <c r="C221" t="e">
        <f t="shared" si="8"/>
        <v>#REF!</v>
      </c>
      <c r="D221" s="87" t="e">
        <f>Data!#REF!</f>
        <v>#REF!</v>
      </c>
    </row>
    <row r="222" spans="2:4" x14ac:dyDescent="0.35">
      <c r="B222" s="6" t="e">
        <f>Data!#REF!</f>
        <v>#REF!</v>
      </c>
      <c r="C222" t="e">
        <f t="shared" si="8"/>
        <v>#REF!</v>
      </c>
      <c r="D222" s="87" t="e">
        <f>Data!#REF!</f>
        <v>#REF!</v>
      </c>
    </row>
    <row r="223" spans="2:4" x14ac:dyDescent="0.35">
      <c r="B223" s="6" t="e">
        <f>Data!#REF!</f>
        <v>#REF!</v>
      </c>
      <c r="C223" t="e">
        <f t="shared" si="8"/>
        <v>#REF!</v>
      </c>
      <c r="D223" s="87" t="e">
        <f>Data!#REF!</f>
        <v>#REF!</v>
      </c>
    </row>
    <row r="224" spans="2:4" x14ac:dyDescent="0.35">
      <c r="B224" s="6" t="e">
        <f>Data!#REF!</f>
        <v>#REF!</v>
      </c>
      <c r="C224" t="e">
        <f t="shared" si="8"/>
        <v>#REF!</v>
      </c>
      <c r="D224" s="87" t="e">
        <f>Data!#REF!</f>
        <v>#REF!</v>
      </c>
    </row>
    <row r="225" spans="2:4" x14ac:dyDescent="0.35">
      <c r="B225" s="6" t="e">
        <f>Data!#REF!</f>
        <v>#REF!</v>
      </c>
      <c r="C225" t="e">
        <f t="shared" si="8"/>
        <v>#REF!</v>
      </c>
      <c r="D225" s="87" t="e">
        <f>Data!#REF!</f>
        <v>#REF!</v>
      </c>
    </row>
    <row r="226" spans="2:4" x14ac:dyDescent="0.35">
      <c r="B226" s="6" t="e">
        <f>Data!#REF!</f>
        <v>#REF!</v>
      </c>
      <c r="C226" t="e">
        <f t="shared" si="8"/>
        <v>#REF!</v>
      </c>
      <c r="D226" s="87" t="e">
        <f>Data!#REF!</f>
        <v>#REF!</v>
      </c>
    </row>
    <row r="227" spans="2:4" x14ac:dyDescent="0.35">
      <c r="B227" s="6" t="e">
        <f>Data!#REF!</f>
        <v>#REF!</v>
      </c>
      <c r="C227" t="e">
        <f t="shared" si="8"/>
        <v>#REF!</v>
      </c>
      <c r="D227" s="87" t="e">
        <f>Data!#REF!</f>
        <v>#REF!</v>
      </c>
    </row>
    <row r="228" spans="2:4" x14ac:dyDescent="0.35">
      <c r="B228" s="6" t="e">
        <f>Data!#REF!</f>
        <v>#REF!</v>
      </c>
      <c r="C228" t="e">
        <f t="shared" si="8"/>
        <v>#REF!</v>
      </c>
      <c r="D228" s="87" t="e">
        <f>Data!#REF!</f>
        <v>#REF!</v>
      </c>
    </row>
    <row r="229" spans="2:4" x14ac:dyDescent="0.35">
      <c r="B229" s="6" t="e">
        <f>Data!#REF!</f>
        <v>#REF!</v>
      </c>
      <c r="C229" t="e">
        <f t="shared" si="8"/>
        <v>#REF!</v>
      </c>
      <c r="D229" s="87" t="e">
        <f>Data!#REF!</f>
        <v>#REF!</v>
      </c>
    </row>
    <row r="230" spans="2:4" x14ac:dyDescent="0.35">
      <c r="B230" s="6" t="e">
        <f>Data!#REF!</f>
        <v>#REF!</v>
      </c>
      <c r="C230" t="e">
        <f t="shared" si="8"/>
        <v>#REF!</v>
      </c>
      <c r="D230" s="87" t="e">
        <f>Data!#REF!</f>
        <v>#REF!</v>
      </c>
    </row>
    <row r="231" spans="2:4" x14ac:dyDescent="0.35">
      <c r="B231" s="6" t="e">
        <f>Data!#REF!</f>
        <v>#REF!</v>
      </c>
      <c r="C231" t="e">
        <f t="shared" si="8"/>
        <v>#REF!</v>
      </c>
      <c r="D231" s="87" t="e">
        <f>Data!#REF!</f>
        <v>#REF!</v>
      </c>
    </row>
    <row r="232" spans="2:4" x14ac:dyDescent="0.35">
      <c r="B232" s="6" t="e">
        <f>Data!#REF!</f>
        <v>#REF!</v>
      </c>
      <c r="C232" t="e">
        <f t="shared" ref="C232:C295" si="9">IF(D232="","",B232)</f>
        <v>#REF!</v>
      </c>
      <c r="D232" s="87" t="e">
        <f>Data!#REF!</f>
        <v>#REF!</v>
      </c>
    </row>
    <row r="233" spans="2:4" x14ac:dyDescent="0.35">
      <c r="B233" s="6" t="e">
        <f>Data!#REF!</f>
        <v>#REF!</v>
      </c>
      <c r="C233" t="e">
        <f t="shared" si="9"/>
        <v>#REF!</v>
      </c>
      <c r="D233" s="87" t="e">
        <f>Data!#REF!</f>
        <v>#REF!</v>
      </c>
    </row>
    <row r="234" spans="2:4" x14ac:dyDescent="0.35">
      <c r="B234" s="6" t="e">
        <f>Data!#REF!</f>
        <v>#REF!</v>
      </c>
      <c r="C234" t="e">
        <f t="shared" si="9"/>
        <v>#REF!</v>
      </c>
      <c r="D234" s="87" t="e">
        <f>Data!#REF!</f>
        <v>#REF!</v>
      </c>
    </row>
    <row r="235" spans="2:4" x14ac:dyDescent="0.35">
      <c r="B235" s="6" t="e">
        <f>Data!#REF!</f>
        <v>#REF!</v>
      </c>
      <c r="C235" t="e">
        <f t="shared" si="9"/>
        <v>#REF!</v>
      </c>
      <c r="D235" s="87" t="e">
        <f>Data!#REF!</f>
        <v>#REF!</v>
      </c>
    </row>
    <row r="236" spans="2:4" x14ac:dyDescent="0.35">
      <c r="B236" s="6" t="e">
        <f>Data!#REF!</f>
        <v>#REF!</v>
      </c>
      <c r="C236" t="e">
        <f t="shared" si="9"/>
        <v>#REF!</v>
      </c>
      <c r="D236" s="87" t="e">
        <f>Data!#REF!</f>
        <v>#REF!</v>
      </c>
    </row>
    <row r="237" spans="2:4" x14ac:dyDescent="0.35">
      <c r="B237" s="6" t="e">
        <f>Data!#REF!</f>
        <v>#REF!</v>
      </c>
      <c r="C237" t="e">
        <f t="shared" si="9"/>
        <v>#REF!</v>
      </c>
      <c r="D237" s="87" t="e">
        <f>Data!#REF!</f>
        <v>#REF!</v>
      </c>
    </row>
    <row r="238" spans="2:4" x14ac:dyDescent="0.35">
      <c r="B238" s="6" t="e">
        <f>Data!#REF!</f>
        <v>#REF!</v>
      </c>
      <c r="C238" t="e">
        <f t="shared" si="9"/>
        <v>#REF!</v>
      </c>
      <c r="D238" s="87" t="e">
        <f>Data!#REF!</f>
        <v>#REF!</v>
      </c>
    </row>
    <row r="239" spans="2:4" x14ac:dyDescent="0.35">
      <c r="B239" s="6" t="e">
        <f>Data!#REF!</f>
        <v>#REF!</v>
      </c>
      <c r="C239" t="e">
        <f t="shared" si="9"/>
        <v>#REF!</v>
      </c>
      <c r="D239" s="87" t="e">
        <f>Data!#REF!</f>
        <v>#REF!</v>
      </c>
    </row>
    <row r="240" spans="2:4" x14ac:dyDescent="0.35">
      <c r="B240" s="6" t="e">
        <f>Data!#REF!</f>
        <v>#REF!</v>
      </c>
      <c r="C240" t="e">
        <f t="shared" si="9"/>
        <v>#REF!</v>
      </c>
      <c r="D240" s="87" t="e">
        <f>Data!#REF!</f>
        <v>#REF!</v>
      </c>
    </row>
    <row r="241" spans="2:4" x14ac:dyDescent="0.35">
      <c r="B241" s="6" t="e">
        <f>Data!#REF!</f>
        <v>#REF!</v>
      </c>
      <c r="C241" t="e">
        <f t="shared" si="9"/>
        <v>#REF!</v>
      </c>
      <c r="D241" s="87" t="e">
        <f>Data!#REF!</f>
        <v>#REF!</v>
      </c>
    </row>
    <row r="242" spans="2:4" x14ac:dyDescent="0.35">
      <c r="B242" s="6" t="e">
        <f>Data!#REF!</f>
        <v>#REF!</v>
      </c>
      <c r="C242" t="e">
        <f t="shared" si="9"/>
        <v>#REF!</v>
      </c>
      <c r="D242" s="87" t="e">
        <f>Data!#REF!</f>
        <v>#REF!</v>
      </c>
    </row>
    <row r="243" spans="2:4" x14ac:dyDescent="0.35">
      <c r="B243" s="6" t="e">
        <f>Data!#REF!</f>
        <v>#REF!</v>
      </c>
      <c r="C243" t="e">
        <f t="shared" si="9"/>
        <v>#REF!</v>
      </c>
      <c r="D243" s="87" t="e">
        <f>Data!#REF!</f>
        <v>#REF!</v>
      </c>
    </row>
    <row r="244" spans="2:4" x14ac:dyDescent="0.35">
      <c r="B244" s="6" t="e">
        <f>Data!#REF!</f>
        <v>#REF!</v>
      </c>
      <c r="C244" t="e">
        <f t="shared" si="9"/>
        <v>#REF!</v>
      </c>
      <c r="D244" s="87" t="e">
        <f>Data!#REF!</f>
        <v>#REF!</v>
      </c>
    </row>
    <row r="245" spans="2:4" x14ac:dyDescent="0.35">
      <c r="B245" s="6" t="e">
        <f>Data!#REF!</f>
        <v>#REF!</v>
      </c>
      <c r="C245" t="e">
        <f t="shared" si="9"/>
        <v>#REF!</v>
      </c>
      <c r="D245" s="87" t="e">
        <f>Data!#REF!</f>
        <v>#REF!</v>
      </c>
    </row>
    <row r="246" spans="2:4" x14ac:dyDescent="0.35">
      <c r="B246" s="6" t="e">
        <f>Data!#REF!</f>
        <v>#REF!</v>
      </c>
      <c r="C246" t="e">
        <f t="shared" si="9"/>
        <v>#REF!</v>
      </c>
      <c r="D246" s="87" t="e">
        <f>Data!#REF!</f>
        <v>#REF!</v>
      </c>
    </row>
    <row r="247" spans="2:4" x14ac:dyDescent="0.35">
      <c r="B247" s="6" t="e">
        <f>Data!#REF!</f>
        <v>#REF!</v>
      </c>
      <c r="C247" t="e">
        <f t="shared" si="9"/>
        <v>#REF!</v>
      </c>
      <c r="D247" s="87" t="e">
        <f>Data!#REF!</f>
        <v>#REF!</v>
      </c>
    </row>
    <row r="248" spans="2:4" x14ac:dyDescent="0.35">
      <c r="B248" s="6" t="e">
        <f>Data!#REF!</f>
        <v>#REF!</v>
      </c>
      <c r="C248" t="e">
        <f t="shared" si="9"/>
        <v>#REF!</v>
      </c>
      <c r="D248" s="87" t="e">
        <f>Data!#REF!</f>
        <v>#REF!</v>
      </c>
    </row>
    <row r="249" spans="2:4" x14ac:dyDescent="0.35">
      <c r="B249" s="6" t="e">
        <f>Data!#REF!</f>
        <v>#REF!</v>
      </c>
      <c r="C249" t="e">
        <f t="shared" si="9"/>
        <v>#REF!</v>
      </c>
      <c r="D249" s="87" t="e">
        <f>Data!#REF!</f>
        <v>#REF!</v>
      </c>
    </row>
    <row r="250" spans="2:4" x14ac:dyDescent="0.35">
      <c r="B250" s="6" t="e">
        <f>Data!#REF!</f>
        <v>#REF!</v>
      </c>
      <c r="C250" t="e">
        <f t="shared" si="9"/>
        <v>#REF!</v>
      </c>
      <c r="D250" s="87" t="e">
        <f>Data!#REF!</f>
        <v>#REF!</v>
      </c>
    </row>
    <row r="251" spans="2:4" x14ac:dyDescent="0.35">
      <c r="B251" s="6" t="e">
        <f>Data!#REF!</f>
        <v>#REF!</v>
      </c>
      <c r="C251" t="e">
        <f t="shared" si="9"/>
        <v>#REF!</v>
      </c>
      <c r="D251" s="87" t="e">
        <f>Data!#REF!</f>
        <v>#REF!</v>
      </c>
    </row>
    <row r="252" spans="2:4" x14ac:dyDescent="0.35">
      <c r="B252" s="6" t="e">
        <f>Data!#REF!</f>
        <v>#REF!</v>
      </c>
      <c r="C252" t="e">
        <f t="shared" si="9"/>
        <v>#REF!</v>
      </c>
      <c r="D252" s="87" t="e">
        <f>Data!#REF!</f>
        <v>#REF!</v>
      </c>
    </row>
    <row r="253" spans="2:4" x14ac:dyDescent="0.35">
      <c r="B253" s="6" t="e">
        <f>Data!#REF!</f>
        <v>#REF!</v>
      </c>
      <c r="C253" t="e">
        <f t="shared" si="9"/>
        <v>#REF!</v>
      </c>
      <c r="D253" s="87" t="e">
        <f>Data!#REF!</f>
        <v>#REF!</v>
      </c>
    </row>
    <row r="254" spans="2:4" x14ac:dyDescent="0.35">
      <c r="B254" s="6" t="e">
        <f>Data!#REF!</f>
        <v>#REF!</v>
      </c>
      <c r="C254" t="e">
        <f t="shared" si="9"/>
        <v>#REF!</v>
      </c>
      <c r="D254" s="87" t="e">
        <f>Data!#REF!</f>
        <v>#REF!</v>
      </c>
    </row>
    <row r="255" spans="2:4" x14ac:dyDescent="0.35">
      <c r="B255" s="6" t="e">
        <f>Data!#REF!</f>
        <v>#REF!</v>
      </c>
      <c r="C255" t="e">
        <f t="shared" si="9"/>
        <v>#REF!</v>
      </c>
      <c r="D255" s="87" t="e">
        <f>Data!#REF!</f>
        <v>#REF!</v>
      </c>
    </row>
    <row r="256" spans="2:4" x14ac:dyDescent="0.35">
      <c r="B256" s="6" t="e">
        <f>Data!#REF!</f>
        <v>#REF!</v>
      </c>
      <c r="C256" t="e">
        <f t="shared" si="9"/>
        <v>#REF!</v>
      </c>
      <c r="D256" s="87" t="e">
        <f>Data!#REF!</f>
        <v>#REF!</v>
      </c>
    </row>
    <row r="257" spans="2:4" x14ac:dyDescent="0.35">
      <c r="B257" s="6" t="e">
        <f>Data!#REF!</f>
        <v>#REF!</v>
      </c>
      <c r="C257" t="e">
        <f t="shared" si="9"/>
        <v>#REF!</v>
      </c>
      <c r="D257" s="87" t="e">
        <f>Data!#REF!</f>
        <v>#REF!</v>
      </c>
    </row>
    <row r="258" spans="2:4" x14ac:dyDescent="0.35">
      <c r="B258" s="6" t="e">
        <f>Data!#REF!</f>
        <v>#REF!</v>
      </c>
      <c r="C258" t="e">
        <f t="shared" si="9"/>
        <v>#REF!</v>
      </c>
      <c r="D258" s="87" t="e">
        <f>Data!#REF!</f>
        <v>#REF!</v>
      </c>
    </row>
    <row r="259" spans="2:4" x14ac:dyDescent="0.35">
      <c r="B259" s="6" t="e">
        <f>Data!#REF!</f>
        <v>#REF!</v>
      </c>
      <c r="C259" t="e">
        <f t="shared" si="9"/>
        <v>#REF!</v>
      </c>
      <c r="D259" s="87" t="e">
        <f>Data!#REF!</f>
        <v>#REF!</v>
      </c>
    </row>
    <row r="260" spans="2:4" x14ac:dyDescent="0.35">
      <c r="B260" s="6" t="e">
        <f>Data!#REF!</f>
        <v>#REF!</v>
      </c>
      <c r="C260" t="e">
        <f t="shared" si="9"/>
        <v>#REF!</v>
      </c>
      <c r="D260" s="87" t="e">
        <f>Data!#REF!</f>
        <v>#REF!</v>
      </c>
    </row>
    <row r="261" spans="2:4" x14ac:dyDescent="0.35">
      <c r="B261" s="6" t="e">
        <f>Data!#REF!</f>
        <v>#REF!</v>
      </c>
      <c r="C261" t="e">
        <f t="shared" si="9"/>
        <v>#REF!</v>
      </c>
      <c r="D261" s="87" t="e">
        <f>Data!#REF!</f>
        <v>#REF!</v>
      </c>
    </row>
    <row r="262" spans="2:4" x14ac:dyDescent="0.35">
      <c r="B262" s="6" t="e">
        <f>Data!#REF!</f>
        <v>#REF!</v>
      </c>
      <c r="C262" t="e">
        <f t="shared" si="9"/>
        <v>#REF!</v>
      </c>
      <c r="D262" s="87" t="e">
        <f>Data!#REF!</f>
        <v>#REF!</v>
      </c>
    </row>
    <row r="263" spans="2:4" x14ac:dyDescent="0.35">
      <c r="B263" s="6" t="e">
        <f>Data!#REF!</f>
        <v>#REF!</v>
      </c>
      <c r="C263" t="e">
        <f t="shared" si="9"/>
        <v>#REF!</v>
      </c>
      <c r="D263" s="87" t="e">
        <f>Data!#REF!</f>
        <v>#REF!</v>
      </c>
    </row>
    <row r="264" spans="2:4" x14ac:dyDescent="0.35">
      <c r="B264" s="6" t="e">
        <f>Data!#REF!</f>
        <v>#REF!</v>
      </c>
      <c r="C264" t="e">
        <f t="shared" si="9"/>
        <v>#REF!</v>
      </c>
      <c r="D264" s="87" t="e">
        <f>Data!#REF!</f>
        <v>#REF!</v>
      </c>
    </row>
    <row r="265" spans="2:4" x14ac:dyDescent="0.35">
      <c r="B265" s="6" t="e">
        <f>Data!#REF!</f>
        <v>#REF!</v>
      </c>
      <c r="C265" t="e">
        <f t="shared" si="9"/>
        <v>#REF!</v>
      </c>
      <c r="D265" s="87" t="e">
        <f>Data!#REF!</f>
        <v>#REF!</v>
      </c>
    </row>
    <row r="266" spans="2:4" x14ac:dyDescent="0.35">
      <c r="B266" s="6" t="e">
        <f>Data!#REF!</f>
        <v>#REF!</v>
      </c>
      <c r="C266" t="e">
        <f t="shared" si="9"/>
        <v>#REF!</v>
      </c>
      <c r="D266" s="87" t="e">
        <f>Data!#REF!</f>
        <v>#REF!</v>
      </c>
    </row>
    <row r="267" spans="2:4" x14ac:dyDescent="0.35">
      <c r="B267" s="6" t="e">
        <f>Data!#REF!</f>
        <v>#REF!</v>
      </c>
      <c r="C267" t="e">
        <f t="shared" si="9"/>
        <v>#REF!</v>
      </c>
      <c r="D267" s="87" t="e">
        <f>Data!#REF!</f>
        <v>#REF!</v>
      </c>
    </row>
    <row r="268" spans="2:4" x14ac:dyDescent="0.35">
      <c r="B268" s="6" t="e">
        <f>Data!#REF!</f>
        <v>#REF!</v>
      </c>
      <c r="C268" t="e">
        <f t="shared" si="9"/>
        <v>#REF!</v>
      </c>
      <c r="D268" s="87" t="e">
        <f>Data!#REF!</f>
        <v>#REF!</v>
      </c>
    </row>
    <row r="269" spans="2:4" x14ac:dyDescent="0.35">
      <c r="B269" s="6" t="e">
        <f>Data!#REF!</f>
        <v>#REF!</v>
      </c>
      <c r="C269" t="e">
        <f t="shared" si="9"/>
        <v>#REF!</v>
      </c>
      <c r="D269" s="87" t="e">
        <f>Data!#REF!</f>
        <v>#REF!</v>
      </c>
    </row>
    <row r="270" spans="2:4" x14ac:dyDescent="0.35">
      <c r="B270" s="6" t="e">
        <f>Data!#REF!</f>
        <v>#REF!</v>
      </c>
      <c r="C270" t="e">
        <f t="shared" si="9"/>
        <v>#REF!</v>
      </c>
      <c r="D270" s="87" t="e">
        <f>Data!#REF!</f>
        <v>#REF!</v>
      </c>
    </row>
    <row r="271" spans="2:4" x14ac:dyDescent="0.35">
      <c r="B271" s="6" t="e">
        <f>Data!#REF!</f>
        <v>#REF!</v>
      </c>
      <c r="C271" t="e">
        <f t="shared" si="9"/>
        <v>#REF!</v>
      </c>
      <c r="D271" s="87" t="e">
        <f>Data!#REF!</f>
        <v>#REF!</v>
      </c>
    </row>
    <row r="272" spans="2:4" x14ac:dyDescent="0.35">
      <c r="B272" s="6" t="e">
        <f>Data!#REF!</f>
        <v>#REF!</v>
      </c>
      <c r="C272" t="e">
        <f t="shared" si="9"/>
        <v>#REF!</v>
      </c>
      <c r="D272" s="87" t="e">
        <f>Data!#REF!</f>
        <v>#REF!</v>
      </c>
    </row>
    <row r="273" spans="2:4" x14ac:dyDescent="0.35">
      <c r="B273" s="6" t="e">
        <f>Data!#REF!</f>
        <v>#REF!</v>
      </c>
      <c r="C273" t="e">
        <f t="shared" si="9"/>
        <v>#REF!</v>
      </c>
      <c r="D273" s="87" t="e">
        <f>Data!#REF!</f>
        <v>#REF!</v>
      </c>
    </row>
    <row r="274" spans="2:4" x14ac:dyDescent="0.35">
      <c r="B274" s="6" t="e">
        <f>Data!#REF!</f>
        <v>#REF!</v>
      </c>
      <c r="C274" t="e">
        <f t="shared" si="9"/>
        <v>#REF!</v>
      </c>
      <c r="D274" s="87" t="e">
        <f>Data!#REF!</f>
        <v>#REF!</v>
      </c>
    </row>
    <row r="275" spans="2:4" x14ac:dyDescent="0.35">
      <c r="B275" s="6" t="e">
        <f>Data!#REF!</f>
        <v>#REF!</v>
      </c>
      <c r="C275" t="e">
        <f t="shared" si="9"/>
        <v>#REF!</v>
      </c>
      <c r="D275" s="87" t="e">
        <f>Data!#REF!</f>
        <v>#REF!</v>
      </c>
    </row>
    <row r="276" spans="2:4" x14ac:dyDescent="0.35">
      <c r="B276" s="6" t="e">
        <f>Data!#REF!</f>
        <v>#REF!</v>
      </c>
      <c r="C276" t="e">
        <f t="shared" si="9"/>
        <v>#REF!</v>
      </c>
      <c r="D276" s="87" t="e">
        <f>Data!#REF!</f>
        <v>#REF!</v>
      </c>
    </row>
    <row r="277" spans="2:4" x14ac:dyDescent="0.35">
      <c r="B277" s="6" t="e">
        <f>Data!#REF!</f>
        <v>#REF!</v>
      </c>
      <c r="C277" t="e">
        <f t="shared" si="9"/>
        <v>#REF!</v>
      </c>
      <c r="D277" s="87" t="e">
        <f>Data!#REF!</f>
        <v>#REF!</v>
      </c>
    </row>
    <row r="278" spans="2:4" x14ac:dyDescent="0.35">
      <c r="B278" s="6" t="e">
        <f>Data!#REF!</f>
        <v>#REF!</v>
      </c>
      <c r="C278" t="e">
        <f t="shared" si="9"/>
        <v>#REF!</v>
      </c>
      <c r="D278" s="87" t="e">
        <f>Data!#REF!</f>
        <v>#REF!</v>
      </c>
    </row>
    <row r="279" spans="2:4" x14ac:dyDescent="0.35">
      <c r="B279" s="6" t="e">
        <f>Data!#REF!</f>
        <v>#REF!</v>
      </c>
      <c r="C279" t="e">
        <f t="shared" si="9"/>
        <v>#REF!</v>
      </c>
      <c r="D279" s="87" t="e">
        <f>Data!#REF!</f>
        <v>#REF!</v>
      </c>
    </row>
    <row r="280" spans="2:4" x14ac:dyDescent="0.35">
      <c r="B280" s="6" t="e">
        <f>Data!#REF!</f>
        <v>#REF!</v>
      </c>
      <c r="C280" t="e">
        <f t="shared" si="9"/>
        <v>#REF!</v>
      </c>
      <c r="D280" s="87" t="e">
        <f>Data!#REF!</f>
        <v>#REF!</v>
      </c>
    </row>
    <row r="281" spans="2:4" x14ac:dyDescent="0.35">
      <c r="B281" s="6" t="e">
        <f>Data!#REF!</f>
        <v>#REF!</v>
      </c>
      <c r="C281" t="e">
        <f t="shared" si="9"/>
        <v>#REF!</v>
      </c>
      <c r="D281" s="87" t="e">
        <f>Data!#REF!</f>
        <v>#REF!</v>
      </c>
    </row>
    <row r="282" spans="2:4" x14ac:dyDescent="0.35">
      <c r="B282" s="6" t="e">
        <f>Data!#REF!</f>
        <v>#REF!</v>
      </c>
      <c r="C282" t="e">
        <f t="shared" si="9"/>
        <v>#REF!</v>
      </c>
      <c r="D282" s="87" t="e">
        <f>Data!#REF!</f>
        <v>#REF!</v>
      </c>
    </row>
    <row r="283" spans="2:4" x14ac:dyDescent="0.35">
      <c r="B283" s="6" t="e">
        <f>Data!#REF!</f>
        <v>#REF!</v>
      </c>
      <c r="C283" t="e">
        <f t="shared" si="9"/>
        <v>#REF!</v>
      </c>
      <c r="D283" s="87" t="e">
        <f>Data!#REF!</f>
        <v>#REF!</v>
      </c>
    </row>
    <row r="284" spans="2:4" x14ac:dyDescent="0.35">
      <c r="B284" s="6" t="e">
        <f>Data!#REF!</f>
        <v>#REF!</v>
      </c>
      <c r="C284" t="e">
        <f t="shared" si="9"/>
        <v>#REF!</v>
      </c>
      <c r="D284" s="87" t="e">
        <f>Data!#REF!</f>
        <v>#REF!</v>
      </c>
    </row>
    <row r="285" spans="2:4" x14ac:dyDescent="0.35">
      <c r="B285" s="6" t="e">
        <f>Data!#REF!</f>
        <v>#REF!</v>
      </c>
      <c r="C285" t="e">
        <f t="shared" si="9"/>
        <v>#REF!</v>
      </c>
      <c r="D285" s="87" t="e">
        <f>Data!#REF!</f>
        <v>#REF!</v>
      </c>
    </row>
    <row r="286" spans="2:4" x14ac:dyDescent="0.35">
      <c r="B286" s="6" t="e">
        <f>Data!#REF!</f>
        <v>#REF!</v>
      </c>
      <c r="C286" t="e">
        <f t="shared" si="9"/>
        <v>#REF!</v>
      </c>
      <c r="D286" s="87" t="e">
        <f>Data!#REF!</f>
        <v>#REF!</v>
      </c>
    </row>
    <row r="287" spans="2:4" x14ac:dyDescent="0.35">
      <c r="B287" s="6" t="e">
        <f>Data!#REF!</f>
        <v>#REF!</v>
      </c>
      <c r="C287" t="e">
        <f t="shared" si="9"/>
        <v>#REF!</v>
      </c>
      <c r="D287" s="87" t="e">
        <f>Data!#REF!</f>
        <v>#REF!</v>
      </c>
    </row>
    <row r="288" spans="2:4" x14ac:dyDescent="0.35">
      <c r="B288" s="6" t="e">
        <f>Data!#REF!</f>
        <v>#REF!</v>
      </c>
      <c r="C288" t="e">
        <f t="shared" si="9"/>
        <v>#REF!</v>
      </c>
      <c r="D288" s="87" t="e">
        <f>Data!#REF!</f>
        <v>#REF!</v>
      </c>
    </row>
    <row r="289" spans="2:4" x14ac:dyDescent="0.35">
      <c r="B289" s="6" t="e">
        <f>Data!#REF!</f>
        <v>#REF!</v>
      </c>
      <c r="C289" t="e">
        <f t="shared" si="9"/>
        <v>#REF!</v>
      </c>
      <c r="D289" s="87" t="e">
        <f>Data!#REF!</f>
        <v>#REF!</v>
      </c>
    </row>
    <row r="290" spans="2:4" x14ac:dyDescent="0.35">
      <c r="B290" s="6" t="e">
        <f>Data!#REF!</f>
        <v>#REF!</v>
      </c>
      <c r="C290" t="e">
        <f t="shared" si="9"/>
        <v>#REF!</v>
      </c>
      <c r="D290" s="87" t="e">
        <f>Data!#REF!</f>
        <v>#REF!</v>
      </c>
    </row>
    <row r="291" spans="2:4" x14ac:dyDescent="0.35">
      <c r="B291" s="6" t="e">
        <f>Data!#REF!</f>
        <v>#REF!</v>
      </c>
      <c r="C291" t="e">
        <f t="shared" si="9"/>
        <v>#REF!</v>
      </c>
      <c r="D291" s="87" t="e">
        <f>Data!#REF!</f>
        <v>#REF!</v>
      </c>
    </row>
    <row r="292" spans="2:4" x14ac:dyDescent="0.35">
      <c r="B292" s="6" t="e">
        <f>Data!#REF!</f>
        <v>#REF!</v>
      </c>
      <c r="C292" t="e">
        <f t="shared" si="9"/>
        <v>#REF!</v>
      </c>
      <c r="D292" s="87" t="e">
        <f>Data!#REF!</f>
        <v>#REF!</v>
      </c>
    </row>
    <row r="293" spans="2:4" x14ac:dyDescent="0.35">
      <c r="B293" s="6" t="e">
        <f>Data!#REF!</f>
        <v>#REF!</v>
      </c>
      <c r="C293" t="e">
        <f t="shared" si="9"/>
        <v>#REF!</v>
      </c>
      <c r="D293" s="87" t="e">
        <f>Data!#REF!</f>
        <v>#REF!</v>
      </c>
    </row>
    <row r="294" spans="2:4" x14ac:dyDescent="0.35">
      <c r="B294" s="6" t="e">
        <f>Data!#REF!</f>
        <v>#REF!</v>
      </c>
      <c r="C294" t="e">
        <f t="shared" si="9"/>
        <v>#REF!</v>
      </c>
      <c r="D294" s="87" t="e">
        <f>Data!#REF!</f>
        <v>#REF!</v>
      </c>
    </row>
    <row r="295" spans="2:4" x14ac:dyDescent="0.35">
      <c r="B295" s="6" t="e">
        <f>Data!#REF!</f>
        <v>#REF!</v>
      </c>
      <c r="C295" t="e">
        <f t="shared" si="9"/>
        <v>#REF!</v>
      </c>
      <c r="D295" s="87" t="e">
        <f>Data!#REF!</f>
        <v>#REF!</v>
      </c>
    </row>
    <row r="296" spans="2:4" x14ac:dyDescent="0.35">
      <c r="B296" s="6" t="e">
        <f>Data!#REF!</f>
        <v>#REF!</v>
      </c>
      <c r="C296" t="e">
        <f t="shared" ref="C296:C359" si="10">IF(D296="","",B296)</f>
        <v>#REF!</v>
      </c>
      <c r="D296" s="87" t="e">
        <f>Data!#REF!</f>
        <v>#REF!</v>
      </c>
    </row>
    <row r="297" spans="2:4" x14ac:dyDescent="0.35">
      <c r="B297" s="6" t="e">
        <f>Data!#REF!</f>
        <v>#REF!</v>
      </c>
      <c r="C297" t="e">
        <f t="shared" si="10"/>
        <v>#REF!</v>
      </c>
      <c r="D297" s="87" t="e">
        <f>Data!#REF!</f>
        <v>#REF!</v>
      </c>
    </row>
    <row r="298" spans="2:4" x14ac:dyDescent="0.35">
      <c r="B298" s="6" t="e">
        <f>Data!#REF!</f>
        <v>#REF!</v>
      </c>
      <c r="C298" t="e">
        <f t="shared" si="10"/>
        <v>#REF!</v>
      </c>
      <c r="D298" s="87" t="e">
        <f>Data!#REF!</f>
        <v>#REF!</v>
      </c>
    </row>
    <row r="299" spans="2:4" x14ac:dyDescent="0.35">
      <c r="B299" s="6" t="e">
        <f>Data!#REF!</f>
        <v>#REF!</v>
      </c>
      <c r="C299" t="e">
        <f t="shared" si="10"/>
        <v>#REF!</v>
      </c>
      <c r="D299" s="87" t="e">
        <f>Data!#REF!</f>
        <v>#REF!</v>
      </c>
    </row>
    <row r="300" spans="2:4" x14ac:dyDescent="0.35">
      <c r="B300" s="6" t="e">
        <f>Data!#REF!</f>
        <v>#REF!</v>
      </c>
      <c r="C300" t="e">
        <f t="shared" si="10"/>
        <v>#REF!</v>
      </c>
      <c r="D300" s="87" t="e">
        <f>Data!#REF!</f>
        <v>#REF!</v>
      </c>
    </row>
    <row r="301" spans="2:4" x14ac:dyDescent="0.35">
      <c r="B301" s="6" t="e">
        <f>Data!#REF!</f>
        <v>#REF!</v>
      </c>
      <c r="C301" t="e">
        <f t="shared" si="10"/>
        <v>#REF!</v>
      </c>
      <c r="D301" s="87" t="e">
        <f>Data!#REF!</f>
        <v>#REF!</v>
      </c>
    </row>
    <row r="302" spans="2:4" x14ac:dyDescent="0.35">
      <c r="B302" s="6" t="e">
        <f>Data!#REF!</f>
        <v>#REF!</v>
      </c>
      <c r="C302" t="e">
        <f t="shared" si="10"/>
        <v>#REF!</v>
      </c>
      <c r="D302" s="87" t="e">
        <f>Data!#REF!</f>
        <v>#REF!</v>
      </c>
    </row>
    <row r="303" spans="2:4" x14ac:dyDescent="0.35">
      <c r="B303" s="6" t="e">
        <f>Data!#REF!</f>
        <v>#REF!</v>
      </c>
      <c r="C303" t="e">
        <f t="shared" si="10"/>
        <v>#REF!</v>
      </c>
      <c r="D303" s="87" t="e">
        <f>Data!#REF!</f>
        <v>#REF!</v>
      </c>
    </row>
    <row r="304" spans="2:4" x14ac:dyDescent="0.35">
      <c r="B304" s="6" t="e">
        <f>Data!#REF!</f>
        <v>#REF!</v>
      </c>
      <c r="C304" t="e">
        <f t="shared" si="10"/>
        <v>#REF!</v>
      </c>
      <c r="D304" s="87" t="e">
        <f>Data!#REF!</f>
        <v>#REF!</v>
      </c>
    </row>
    <row r="305" spans="2:4" x14ac:dyDescent="0.35">
      <c r="B305" s="6" t="e">
        <f>Data!#REF!</f>
        <v>#REF!</v>
      </c>
      <c r="C305" t="e">
        <f t="shared" si="10"/>
        <v>#REF!</v>
      </c>
      <c r="D305" s="87" t="e">
        <f>Data!#REF!</f>
        <v>#REF!</v>
      </c>
    </row>
    <row r="306" spans="2:4" x14ac:dyDescent="0.35">
      <c r="B306" s="6" t="e">
        <f>Data!#REF!</f>
        <v>#REF!</v>
      </c>
      <c r="C306" t="e">
        <f t="shared" si="10"/>
        <v>#REF!</v>
      </c>
      <c r="D306" s="87" t="e">
        <f>Data!#REF!</f>
        <v>#REF!</v>
      </c>
    </row>
    <row r="307" spans="2:4" x14ac:dyDescent="0.35">
      <c r="B307" s="6" t="e">
        <f>Data!#REF!</f>
        <v>#REF!</v>
      </c>
      <c r="C307" t="e">
        <f t="shared" si="10"/>
        <v>#REF!</v>
      </c>
      <c r="D307" s="87" t="e">
        <f>Data!#REF!</f>
        <v>#REF!</v>
      </c>
    </row>
    <row r="308" spans="2:4" x14ac:dyDescent="0.35">
      <c r="B308" s="6" t="e">
        <f>Data!#REF!</f>
        <v>#REF!</v>
      </c>
      <c r="C308" t="e">
        <f t="shared" si="10"/>
        <v>#REF!</v>
      </c>
      <c r="D308" s="87" t="e">
        <f>Data!#REF!</f>
        <v>#REF!</v>
      </c>
    </row>
    <row r="309" spans="2:4" x14ac:dyDescent="0.35">
      <c r="B309" s="6" t="e">
        <f>Data!#REF!</f>
        <v>#REF!</v>
      </c>
      <c r="C309" t="e">
        <f t="shared" si="10"/>
        <v>#REF!</v>
      </c>
      <c r="D309" s="87" t="e">
        <f>Data!#REF!</f>
        <v>#REF!</v>
      </c>
    </row>
    <row r="310" spans="2:4" x14ac:dyDescent="0.35">
      <c r="B310" s="6" t="e">
        <f>Data!#REF!</f>
        <v>#REF!</v>
      </c>
      <c r="C310" t="e">
        <f t="shared" si="10"/>
        <v>#REF!</v>
      </c>
      <c r="D310" s="87" t="e">
        <f>Data!#REF!</f>
        <v>#REF!</v>
      </c>
    </row>
    <row r="311" spans="2:4" x14ac:dyDescent="0.35">
      <c r="B311" s="6" t="e">
        <f>Data!#REF!</f>
        <v>#REF!</v>
      </c>
      <c r="C311" t="e">
        <f t="shared" si="10"/>
        <v>#REF!</v>
      </c>
      <c r="D311" s="87" t="e">
        <f>Data!#REF!</f>
        <v>#REF!</v>
      </c>
    </row>
    <row r="312" spans="2:4" x14ac:dyDescent="0.35">
      <c r="B312" s="6" t="e">
        <f>Data!#REF!</f>
        <v>#REF!</v>
      </c>
      <c r="C312" t="e">
        <f t="shared" si="10"/>
        <v>#REF!</v>
      </c>
      <c r="D312" s="87" t="e">
        <f>Data!#REF!</f>
        <v>#REF!</v>
      </c>
    </row>
    <row r="313" spans="2:4" x14ac:dyDescent="0.35">
      <c r="B313" s="6" t="e">
        <f>Data!#REF!</f>
        <v>#REF!</v>
      </c>
      <c r="C313" t="e">
        <f t="shared" si="10"/>
        <v>#REF!</v>
      </c>
      <c r="D313" s="87" t="e">
        <f>Data!#REF!</f>
        <v>#REF!</v>
      </c>
    </row>
    <row r="314" spans="2:4" x14ac:dyDescent="0.35">
      <c r="B314" s="6" t="e">
        <f>Data!#REF!</f>
        <v>#REF!</v>
      </c>
      <c r="C314" t="e">
        <f t="shared" si="10"/>
        <v>#REF!</v>
      </c>
      <c r="D314" s="87" t="e">
        <f>Data!#REF!</f>
        <v>#REF!</v>
      </c>
    </row>
    <row r="315" spans="2:4" x14ac:dyDescent="0.35">
      <c r="B315" s="6" t="e">
        <f>Data!#REF!</f>
        <v>#REF!</v>
      </c>
      <c r="C315" t="e">
        <f t="shared" si="10"/>
        <v>#REF!</v>
      </c>
      <c r="D315" s="87" t="e">
        <f>Data!#REF!</f>
        <v>#REF!</v>
      </c>
    </row>
    <row r="316" spans="2:4" x14ac:dyDescent="0.35">
      <c r="B316" s="6" t="e">
        <f>Data!#REF!</f>
        <v>#REF!</v>
      </c>
      <c r="C316" t="e">
        <f t="shared" si="10"/>
        <v>#REF!</v>
      </c>
      <c r="D316" s="87" t="e">
        <f>Data!#REF!</f>
        <v>#REF!</v>
      </c>
    </row>
    <row r="317" spans="2:4" x14ac:dyDescent="0.35">
      <c r="B317" s="6" t="e">
        <f>Data!#REF!</f>
        <v>#REF!</v>
      </c>
      <c r="C317" t="e">
        <f t="shared" si="10"/>
        <v>#REF!</v>
      </c>
      <c r="D317" s="87" t="e">
        <f>Data!#REF!</f>
        <v>#REF!</v>
      </c>
    </row>
    <row r="318" spans="2:4" x14ac:dyDescent="0.35">
      <c r="B318" s="6" t="e">
        <f>Data!#REF!</f>
        <v>#REF!</v>
      </c>
      <c r="C318" t="e">
        <f t="shared" si="10"/>
        <v>#REF!</v>
      </c>
      <c r="D318" s="87" t="e">
        <f>Data!#REF!</f>
        <v>#REF!</v>
      </c>
    </row>
    <row r="319" spans="2:4" x14ac:dyDescent="0.35">
      <c r="B319" s="6" t="e">
        <f>Data!#REF!</f>
        <v>#REF!</v>
      </c>
      <c r="C319" t="e">
        <f t="shared" si="10"/>
        <v>#REF!</v>
      </c>
      <c r="D319" s="87" t="e">
        <f>Data!#REF!</f>
        <v>#REF!</v>
      </c>
    </row>
    <row r="320" spans="2:4" x14ac:dyDescent="0.35">
      <c r="B320" s="6" t="e">
        <f>Data!#REF!</f>
        <v>#REF!</v>
      </c>
      <c r="C320" t="e">
        <f t="shared" si="10"/>
        <v>#REF!</v>
      </c>
      <c r="D320" s="87" t="e">
        <f>Data!#REF!</f>
        <v>#REF!</v>
      </c>
    </row>
    <row r="321" spans="2:4" x14ac:dyDescent="0.35">
      <c r="B321" s="6" t="e">
        <f>Data!#REF!</f>
        <v>#REF!</v>
      </c>
      <c r="C321" t="e">
        <f t="shared" si="10"/>
        <v>#REF!</v>
      </c>
      <c r="D321" s="87" t="e">
        <f>Data!#REF!</f>
        <v>#REF!</v>
      </c>
    </row>
    <row r="322" spans="2:4" x14ac:dyDescent="0.35">
      <c r="B322" s="6" t="e">
        <f>Data!#REF!</f>
        <v>#REF!</v>
      </c>
      <c r="C322" t="e">
        <f t="shared" si="10"/>
        <v>#REF!</v>
      </c>
      <c r="D322" s="87" t="e">
        <f>Data!#REF!</f>
        <v>#REF!</v>
      </c>
    </row>
    <row r="323" spans="2:4" x14ac:dyDescent="0.35">
      <c r="B323" s="6" t="e">
        <f>Data!#REF!</f>
        <v>#REF!</v>
      </c>
      <c r="C323" t="e">
        <f t="shared" si="10"/>
        <v>#REF!</v>
      </c>
      <c r="D323" s="87" t="e">
        <f>Data!#REF!</f>
        <v>#REF!</v>
      </c>
    </row>
    <row r="324" spans="2:4" x14ac:dyDescent="0.35">
      <c r="B324" s="6" t="e">
        <f>Data!#REF!</f>
        <v>#REF!</v>
      </c>
      <c r="C324" t="e">
        <f t="shared" si="10"/>
        <v>#REF!</v>
      </c>
      <c r="D324" s="87" t="e">
        <f>Data!#REF!</f>
        <v>#REF!</v>
      </c>
    </row>
    <row r="325" spans="2:4" x14ac:dyDescent="0.35">
      <c r="B325" s="6" t="e">
        <f>Data!#REF!</f>
        <v>#REF!</v>
      </c>
      <c r="C325" t="e">
        <f t="shared" si="10"/>
        <v>#REF!</v>
      </c>
      <c r="D325" s="87" t="e">
        <f>Data!#REF!</f>
        <v>#REF!</v>
      </c>
    </row>
    <row r="326" spans="2:4" x14ac:dyDescent="0.35">
      <c r="B326" s="6" t="e">
        <f>Data!#REF!</f>
        <v>#REF!</v>
      </c>
      <c r="C326" t="e">
        <f t="shared" si="10"/>
        <v>#REF!</v>
      </c>
      <c r="D326" s="87" t="e">
        <f>Data!#REF!</f>
        <v>#REF!</v>
      </c>
    </row>
    <row r="327" spans="2:4" x14ac:dyDescent="0.35">
      <c r="B327" s="6" t="e">
        <f>Data!#REF!</f>
        <v>#REF!</v>
      </c>
      <c r="C327" t="e">
        <f t="shared" si="10"/>
        <v>#REF!</v>
      </c>
      <c r="D327" s="87" t="e">
        <f>Data!#REF!</f>
        <v>#REF!</v>
      </c>
    </row>
    <row r="328" spans="2:4" x14ac:dyDescent="0.35">
      <c r="B328" s="6" t="e">
        <f>Data!#REF!</f>
        <v>#REF!</v>
      </c>
      <c r="C328" t="e">
        <f t="shared" si="10"/>
        <v>#REF!</v>
      </c>
      <c r="D328" s="87" t="e">
        <f>Data!#REF!</f>
        <v>#REF!</v>
      </c>
    </row>
    <row r="329" spans="2:4" x14ac:dyDescent="0.35">
      <c r="B329" s="6" t="e">
        <f>Data!#REF!</f>
        <v>#REF!</v>
      </c>
      <c r="C329" t="e">
        <f t="shared" si="10"/>
        <v>#REF!</v>
      </c>
      <c r="D329" s="87" t="e">
        <f>Data!#REF!</f>
        <v>#REF!</v>
      </c>
    </row>
    <row r="330" spans="2:4" x14ac:dyDescent="0.35">
      <c r="B330" s="6" t="e">
        <f>Data!#REF!</f>
        <v>#REF!</v>
      </c>
      <c r="C330" t="e">
        <f t="shared" si="10"/>
        <v>#REF!</v>
      </c>
      <c r="D330" s="87" t="e">
        <f>Data!#REF!</f>
        <v>#REF!</v>
      </c>
    </row>
    <row r="331" spans="2:4" x14ac:dyDescent="0.35">
      <c r="B331" s="6" t="e">
        <f>Data!#REF!</f>
        <v>#REF!</v>
      </c>
      <c r="C331" t="e">
        <f t="shared" si="10"/>
        <v>#REF!</v>
      </c>
      <c r="D331" s="87" t="e">
        <f>Data!#REF!</f>
        <v>#REF!</v>
      </c>
    </row>
    <row r="332" spans="2:4" x14ac:dyDescent="0.35">
      <c r="B332" s="6" t="e">
        <f>Data!#REF!</f>
        <v>#REF!</v>
      </c>
      <c r="C332" t="e">
        <f t="shared" si="10"/>
        <v>#REF!</v>
      </c>
      <c r="D332" s="87" t="e">
        <f>Data!#REF!</f>
        <v>#REF!</v>
      </c>
    </row>
    <row r="333" spans="2:4" x14ac:dyDescent="0.35">
      <c r="B333" s="6" t="e">
        <f>Data!#REF!</f>
        <v>#REF!</v>
      </c>
      <c r="C333" t="e">
        <f t="shared" si="10"/>
        <v>#REF!</v>
      </c>
      <c r="D333" s="87" t="e">
        <f>Data!#REF!</f>
        <v>#REF!</v>
      </c>
    </row>
    <row r="334" spans="2:4" x14ac:dyDescent="0.35">
      <c r="B334" s="6" t="e">
        <f>Data!#REF!</f>
        <v>#REF!</v>
      </c>
      <c r="C334" t="e">
        <f t="shared" si="10"/>
        <v>#REF!</v>
      </c>
      <c r="D334" s="87" t="e">
        <f>Data!#REF!</f>
        <v>#REF!</v>
      </c>
    </row>
    <row r="335" spans="2:4" x14ac:dyDescent="0.35">
      <c r="B335" s="6" t="e">
        <f>Data!#REF!</f>
        <v>#REF!</v>
      </c>
      <c r="C335" t="e">
        <f t="shared" si="10"/>
        <v>#REF!</v>
      </c>
      <c r="D335" s="87" t="e">
        <f>Data!#REF!</f>
        <v>#REF!</v>
      </c>
    </row>
    <row r="336" spans="2:4" x14ac:dyDescent="0.35">
      <c r="B336" s="6" t="e">
        <f>Data!#REF!</f>
        <v>#REF!</v>
      </c>
      <c r="C336" t="e">
        <f t="shared" si="10"/>
        <v>#REF!</v>
      </c>
      <c r="D336" s="87" t="e">
        <f>Data!#REF!</f>
        <v>#REF!</v>
      </c>
    </row>
    <row r="337" spans="2:4" x14ac:dyDescent="0.35">
      <c r="B337" s="6" t="e">
        <f>Data!#REF!</f>
        <v>#REF!</v>
      </c>
      <c r="C337" t="e">
        <f t="shared" si="10"/>
        <v>#REF!</v>
      </c>
      <c r="D337" s="87" t="e">
        <f>Data!#REF!</f>
        <v>#REF!</v>
      </c>
    </row>
    <row r="338" spans="2:4" x14ac:dyDescent="0.35">
      <c r="B338" s="6" t="e">
        <f>Data!#REF!</f>
        <v>#REF!</v>
      </c>
      <c r="C338" t="e">
        <f t="shared" si="10"/>
        <v>#REF!</v>
      </c>
      <c r="D338" s="87" t="e">
        <f>Data!#REF!</f>
        <v>#REF!</v>
      </c>
    </row>
    <row r="339" spans="2:4" x14ac:dyDescent="0.35">
      <c r="B339" s="6" t="e">
        <f>Data!#REF!</f>
        <v>#REF!</v>
      </c>
      <c r="C339" t="e">
        <f t="shared" si="10"/>
        <v>#REF!</v>
      </c>
      <c r="D339" s="87" t="e">
        <f>Data!#REF!</f>
        <v>#REF!</v>
      </c>
    </row>
    <row r="340" spans="2:4" x14ac:dyDescent="0.35">
      <c r="B340" s="6" t="e">
        <f>Data!#REF!</f>
        <v>#REF!</v>
      </c>
      <c r="C340" t="e">
        <f t="shared" si="10"/>
        <v>#REF!</v>
      </c>
      <c r="D340" s="87" t="e">
        <f>Data!#REF!</f>
        <v>#REF!</v>
      </c>
    </row>
    <row r="341" spans="2:4" x14ac:dyDescent="0.35">
      <c r="B341" s="6" t="e">
        <f>Data!#REF!</f>
        <v>#REF!</v>
      </c>
      <c r="C341" t="e">
        <f t="shared" si="10"/>
        <v>#REF!</v>
      </c>
      <c r="D341" s="87" t="e">
        <f>Data!#REF!</f>
        <v>#REF!</v>
      </c>
    </row>
    <row r="342" spans="2:4" x14ac:dyDescent="0.35">
      <c r="B342" s="6" t="e">
        <f>Data!#REF!</f>
        <v>#REF!</v>
      </c>
      <c r="C342" t="e">
        <f t="shared" si="10"/>
        <v>#REF!</v>
      </c>
      <c r="D342" s="87" t="e">
        <f>Data!#REF!</f>
        <v>#REF!</v>
      </c>
    </row>
    <row r="343" spans="2:4" x14ac:dyDescent="0.35">
      <c r="B343" s="6" t="e">
        <f>Data!#REF!</f>
        <v>#REF!</v>
      </c>
      <c r="C343" t="e">
        <f t="shared" si="10"/>
        <v>#REF!</v>
      </c>
      <c r="D343" s="87" t="e">
        <f>Data!#REF!</f>
        <v>#REF!</v>
      </c>
    </row>
    <row r="344" spans="2:4" x14ac:dyDescent="0.35">
      <c r="B344" s="6" t="e">
        <f>Data!#REF!</f>
        <v>#REF!</v>
      </c>
      <c r="C344" t="e">
        <f t="shared" si="10"/>
        <v>#REF!</v>
      </c>
      <c r="D344" s="87" t="e">
        <f>Data!#REF!</f>
        <v>#REF!</v>
      </c>
    </row>
    <row r="345" spans="2:4" x14ac:dyDescent="0.35">
      <c r="B345" s="6" t="e">
        <f>Data!#REF!</f>
        <v>#REF!</v>
      </c>
      <c r="C345" t="e">
        <f t="shared" si="10"/>
        <v>#REF!</v>
      </c>
      <c r="D345" s="87" t="e">
        <f>Data!#REF!</f>
        <v>#REF!</v>
      </c>
    </row>
    <row r="346" spans="2:4" x14ac:dyDescent="0.35">
      <c r="B346" s="6" t="e">
        <f>Data!#REF!</f>
        <v>#REF!</v>
      </c>
      <c r="C346" t="e">
        <f t="shared" si="10"/>
        <v>#REF!</v>
      </c>
      <c r="D346" s="87" t="e">
        <f>Data!#REF!</f>
        <v>#REF!</v>
      </c>
    </row>
    <row r="347" spans="2:4" x14ac:dyDescent="0.35">
      <c r="B347" s="6" t="e">
        <f>Data!#REF!</f>
        <v>#REF!</v>
      </c>
      <c r="C347" t="e">
        <f t="shared" si="10"/>
        <v>#REF!</v>
      </c>
      <c r="D347" s="87" t="e">
        <f>Data!#REF!</f>
        <v>#REF!</v>
      </c>
    </row>
    <row r="348" spans="2:4" x14ac:dyDescent="0.35">
      <c r="B348" s="6" t="e">
        <f>Data!#REF!</f>
        <v>#REF!</v>
      </c>
      <c r="C348" t="e">
        <f t="shared" si="10"/>
        <v>#REF!</v>
      </c>
      <c r="D348" s="87" t="e">
        <f>Data!#REF!</f>
        <v>#REF!</v>
      </c>
    </row>
    <row r="349" spans="2:4" x14ac:dyDescent="0.35">
      <c r="B349" s="6" t="e">
        <f>Data!#REF!</f>
        <v>#REF!</v>
      </c>
      <c r="C349" t="e">
        <f t="shared" si="10"/>
        <v>#REF!</v>
      </c>
      <c r="D349" s="87" t="e">
        <f>Data!#REF!</f>
        <v>#REF!</v>
      </c>
    </row>
    <row r="350" spans="2:4" x14ac:dyDescent="0.35">
      <c r="B350" s="6" t="e">
        <f>Data!#REF!</f>
        <v>#REF!</v>
      </c>
      <c r="C350" t="e">
        <f t="shared" si="10"/>
        <v>#REF!</v>
      </c>
      <c r="D350" s="87" t="e">
        <f>Data!#REF!</f>
        <v>#REF!</v>
      </c>
    </row>
    <row r="351" spans="2:4" x14ac:dyDescent="0.35">
      <c r="B351" s="6" t="e">
        <f>Data!#REF!</f>
        <v>#REF!</v>
      </c>
      <c r="C351" t="e">
        <f t="shared" si="10"/>
        <v>#REF!</v>
      </c>
      <c r="D351" s="87" t="e">
        <f>Data!#REF!</f>
        <v>#REF!</v>
      </c>
    </row>
    <row r="352" spans="2:4" x14ac:dyDescent="0.35">
      <c r="B352" s="6" t="e">
        <f>Data!#REF!</f>
        <v>#REF!</v>
      </c>
      <c r="C352" t="e">
        <f t="shared" si="10"/>
        <v>#REF!</v>
      </c>
      <c r="D352" s="87" t="e">
        <f>Data!#REF!</f>
        <v>#REF!</v>
      </c>
    </row>
    <row r="353" spans="2:4" x14ac:dyDescent="0.35">
      <c r="B353" s="6" t="e">
        <f>Data!#REF!</f>
        <v>#REF!</v>
      </c>
      <c r="C353" t="e">
        <f t="shared" si="10"/>
        <v>#REF!</v>
      </c>
      <c r="D353" s="87" t="e">
        <f>Data!#REF!</f>
        <v>#REF!</v>
      </c>
    </row>
    <row r="354" spans="2:4" x14ac:dyDescent="0.35">
      <c r="B354" s="6" t="e">
        <f>Data!#REF!</f>
        <v>#REF!</v>
      </c>
      <c r="C354" t="e">
        <f t="shared" si="10"/>
        <v>#REF!</v>
      </c>
      <c r="D354" s="87" t="e">
        <f>Data!#REF!</f>
        <v>#REF!</v>
      </c>
    </row>
    <row r="355" spans="2:4" x14ac:dyDescent="0.35">
      <c r="B355" s="6" t="e">
        <f>Data!#REF!</f>
        <v>#REF!</v>
      </c>
      <c r="C355" t="e">
        <f t="shared" si="10"/>
        <v>#REF!</v>
      </c>
      <c r="D355" s="87" t="e">
        <f>Data!#REF!</f>
        <v>#REF!</v>
      </c>
    </row>
    <row r="356" spans="2:4" x14ac:dyDescent="0.35">
      <c r="B356" s="6" t="e">
        <f>Data!#REF!</f>
        <v>#REF!</v>
      </c>
      <c r="C356" t="e">
        <f t="shared" si="10"/>
        <v>#REF!</v>
      </c>
      <c r="D356" s="87" t="e">
        <f>Data!#REF!</f>
        <v>#REF!</v>
      </c>
    </row>
    <row r="357" spans="2:4" x14ac:dyDescent="0.35">
      <c r="B357" s="6" t="e">
        <f>Data!#REF!</f>
        <v>#REF!</v>
      </c>
      <c r="C357" t="e">
        <f t="shared" si="10"/>
        <v>#REF!</v>
      </c>
      <c r="D357" s="87" t="e">
        <f>Data!#REF!</f>
        <v>#REF!</v>
      </c>
    </row>
    <row r="358" spans="2:4" x14ac:dyDescent="0.35">
      <c r="B358" s="6" t="e">
        <f>Data!#REF!</f>
        <v>#REF!</v>
      </c>
      <c r="C358" t="e">
        <f t="shared" si="10"/>
        <v>#REF!</v>
      </c>
      <c r="D358" s="87" t="e">
        <f>Data!#REF!</f>
        <v>#REF!</v>
      </c>
    </row>
    <row r="359" spans="2:4" x14ac:dyDescent="0.35">
      <c r="B359" s="6" t="e">
        <f>Data!#REF!</f>
        <v>#REF!</v>
      </c>
      <c r="C359" t="e">
        <f t="shared" si="10"/>
        <v>#REF!</v>
      </c>
      <c r="D359" s="87" t="e">
        <f>Data!#REF!</f>
        <v>#REF!</v>
      </c>
    </row>
    <row r="360" spans="2:4" x14ac:dyDescent="0.35">
      <c r="B360" s="6" t="e">
        <f>Data!#REF!</f>
        <v>#REF!</v>
      </c>
      <c r="C360" t="e">
        <f t="shared" ref="C360:C423" si="11">IF(D360="","",B360)</f>
        <v>#REF!</v>
      </c>
      <c r="D360" s="87" t="e">
        <f>Data!#REF!</f>
        <v>#REF!</v>
      </c>
    </row>
    <row r="361" spans="2:4" x14ac:dyDescent="0.35">
      <c r="B361" s="6" t="e">
        <f>Data!#REF!</f>
        <v>#REF!</v>
      </c>
      <c r="C361" t="e">
        <f t="shared" si="11"/>
        <v>#REF!</v>
      </c>
      <c r="D361" s="87" t="e">
        <f>Data!#REF!</f>
        <v>#REF!</v>
      </c>
    </row>
    <row r="362" spans="2:4" x14ac:dyDescent="0.35">
      <c r="B362" s="6" t="e">
        <f>Data!#REF!</f>
        <v>#REF!</v>
      </c>
      <c r="C362" t="e">
        <f t="shared" si="11"/>
        <v>#REF!</v>
      </c>
      <c r="D362" s="87" t="e">
        <f>Data!#REF!</f>
        <v>#REF!</v>
      </c>
    </row>
    <row r="363" spans="2:4" x14ac:dyDescent="0.35">
      <c r="B363" s="6" t="e">
        <f>Data!#REF!</f>
        <v>#REF!</v>
      </c>
      <c r="C363" t="e">
        <f t="shared" si="11"/>
        <v>#REF!</v>
      </c>
      <c r="D363" s="87" t="e">
        <f>Data!#REF!</f>
        <v>#REF!</v>
      </c>
    </row>
    <row r="364" spans="2:4" x14ac:dyDescent="0.35">
      <c r="B364" s="6" t="e">
        <f>Data!#REF!</f>
        <v>#REF!</v>
      </c>
      <c r="C364" t="e">
        <f t="shared" si="11"/>
        <v>#REF!</v>
      </c>
      <c r="D364" s="87" t="e">
        <f>Data!#REF!</f>
        <v>#REF!</v>
      </c>
    </row>
    <row r="365" spans="2:4" x14ac:dyDescent="0.35">
      <c r="B365" s="6" t="e">
        <f>Data!#REF!</f>
        <v>#REF!</v>
      </c>
      <c r="C365" t="e">
        <f t="shared" si="11"/>
        <v>#REF!</v>
      </c>
      <c r="D365" s="87" t="e">
        <f>Data!#REF!</f>
        <v>#REF!</v>
      </c>
    </row>
    <row r="366" spans="2:4" x14ac:dyDescent="0.35">
      <c r="B366" s="6" t="e">
        <f>Data!#REF!</f>
        <v>#REF!</v>
      </c>
      <c r="C366" t="e">
        <f t="shared" si="11"/>
        <v>#REF!</v>
      </c>
      <c r="D366" s="87" t="e">
        <f>Data!#REF!</f>
        <v>#REF!</v>
      </c>
    </row>
    <row r="367" spans="2:4" x14ac:dyDescent="0.35">
      <c r="B367" s="6" t="e">
        <f>Data!#REF!</f>
        <v>#REF!</v>
      </c>
      <c r="C367" t="e">
        <f t="shared" si="11"/>
        <v>#REF!</v>
      </c>
      <c r="D367" s="87" t="e">
        <f>Data!#REF!</f>
        <v>#REF!</v>
      </c>
    </row>
    <row r="368" spans="2:4" x14ac:dyDescent="0.35">
      <c r="B368" s="6" t="e">
        <f>Data!#REF!</f>
        <v>#REF!</v>
      </c>
      <c r="C368" t="e">
        <f t="shared" si="11"/>
        <v>#REF!</v>
      </c>
      <c r="D368" s="87" t="e">
        <f>Data!#REF!</f>
        <v>#REF!</v>
      </c>
    </row>
    <row r="369" spans="2:4" x14ac:dyDescent="0.35">
      <c r="B369" s="6" t="e">
        <f>Data!#REF!</f>
        <v>#REF!</v>
      </c>
      <c r="C369" t="e">
        <f t="shared" si="11"/>
        <v>#REF!</v>
      </c>
      <c r="D369" s="87" t="e">
        <f>Data!#REF!</f>
        <v>#REF!</v>
      </c>
    </row>
    <row r="370" spans="2:4" x14ac:dyDescent="0.35">
      <c r="B370" s="6" t="e">
        <f>Data!#REF!</f>
        <v>#REF!</v>
      </c>
      <c r="C370" t="e">
        <f t="shared" si="11"/>
        <v>#REF!</v>
      </c>
      <c r="D370" s="87" t="e">
        <f>Data!#REF!</f>
        <v>#REF!</v>
      </c>
    </row>
    <row r="371" spans="2:4" x14ac:dyDescent="0.35">
      <c r="B371" s="6" t="e">
        <f>Data!#REF!</f>
        <v>#REF!</v>
      </c>
      <c r="C371" t="e">
        <f t="shared" si="11"/>
        <v>#REF!</v>
      </c>
      <c r="D371" s="87" t="e">
        <f>Data!#REF!</f>
        <v>#REF!</v>
      </c>
    </row>
    <row r="372" spans="2:4" x14ac:dyDescent="0.35">
      <c r="B372" s="6" t="e">
        <f>Data!#REF!</f>
        <v>#REF!</v>
      </c>
      <c r="C372" t="e">
        <f t="shared" si="11"/>
        <v>#REF!</v>
      </c>
      <c r="D372" s="87" t="e">
        <f>Data!#REF!</f>
        <v>#REF!</v>
      </c>
    </row>
    <row r="373" spans="2:4" x14ac:dyDescent="0.35">
      <c r="B373" s="6" t="e">
        <f>Data!#REF!</f>
        <v>#REF!</v>
      </c>
      <c r="C373" t="e">
        <f t="shared" si="11"/>
        <v>#REF!</v>
      </c>
      <c r="D373" s="87" t="e">
        <f>Data!#REF!</f>
        <v>#REF!</v>
      </c>
    </row>
    <row r="374" spans="2:4" x14ac:dyDescent="0.35">
      <c r="B374" s="6" t="e">
        <f>Data!#REF!</f>
        <v>#REF!</v>
      </c>
      <c r="C374" t="e">
        <f t="shared" si="11"/>
        <v>#REF!</v>
      </c>
      <c r="D374" s="87" t="e">
        <f>Data!#REF!</f>
        <v>#REF!</v>
      </c>
    </row>
    <row r="375" spans="2:4" x14ac:dyDescent="0.35">
      <c r="B375" s="6" t="e">
        <f>Data!#REF!</f>
        <v>#REF!</v>
      </c>
      <c r="C375" t="e">
        <f t="shared" si="11"/>
        <v>#REF!</v>
      </c>
      <c r="D375" s="87" t="e">
        <f>Data!#REF!</f>
        <v>#REF!</v>
      </c>
    </row>
    <row r="376" spans="2:4" x14ac:dyDescent="0.35">
      <c r="B376" s="6" t="e">
        <f>Data!#REF!</f>
        <v>#REF!</v>
      </c>
      <c r="C376" t="e">
        <f t="shared" si="11"/>
        <v>#REF!</v>
      </c>
      <c r="D376" s="87" t="e">
        <f>Data!#REF!</f>
        <v>#REF!</v>
      </c>
    </row>
    <row r="377" spans="2:4" x14ac:dyDescent="0.35">
      <c r="B377" s="6" t="e">
        <f>Data!#REF!</f>
        <v>#REF!</v>
      </c>
      <c r="C377" t="e">
        <f t="shared" si="11"/>
        <v>#REF!</v>
      </c>
      <c r="D377" s="87" t="e">
        <f>Data!#REF!</f>
        <v>#REF!</v>
      </c>
    </row>
    <row r="378" spans="2:4" x14ac:dyDescent="0.35">
      <c r="B378" s="6" t="e">
        <f>Data!#REF!</f>
        <v>#REF!</v>
      </c>
      <c r="C378" t="e">
        <f t="shared" si="11"/>
        <v>#REF!</v>
      </c>
      <c r="D378" s="87" t="e">
        <f>Data!#REF!</f>
        <v>#REF!</v>
      </c>
    </row>
    <row r="379" spans="2:4" x14ac:dyDescent="0.35">
      <c r="B379" s="6" t="e">
        <f>Data!#REF!</f>
        <v>#REF!</v>
      </c>
      <c r="C379" t="e">
        <f t="shared" si="11"/>
        <v>#REF!</v>
      </c>
      <c r="D379" s="87" t="e">
        <f>Data!#REF!</f>
        <v>#REF!</v>
      </c>
    </row>
    <row r="380" spans="2:4" x14ac:dyDescent="0.35">
      <c r="B380" s="6" t="e">
        <f>Data!#REF!</f>
        <v>#REF!</v>
      </c>
      <c r="C380" t="e">
        <f t="shared" si="11"/>
        <v>#REF!</v>
      </c>
      <c r="D380" s="87" t="e">
        <f>Data!#REF!</f>
        <v>#REF!</v>
      </c>
    </row>
    <row r="381" spans="2:4" x14ac:dyDescent="0.35">
      <c r="B381" s="6" t="e">
        <f>Data!#REF!</f>
        <v>#REF!</v>
      </c>
      <c r="C381" t="e">
        <f t="shared" si="11"/>
        <v>#REF!</v>
      </c>
      <c r="D381" s="87" t="e">
        <f>Data!#REF!</f>
        <v>#REF!</v>
      </c>
    </row>
    <row r="382" spans="2:4" x14ac:dyDescent="0.35">
      <c r="B382" s="6" t="e">
        <f>Data!#REF!</f>
        <v>#REF!</v>
      </c>
      <c r="C382" t="e">
        <f t="shared" si="11"/>
        <v>#REF!</v>
      </c>
      <c r="D382" s="87" t="e">
        <f>Data!#REF!</f>
        <v>#REF!</v>
      </c>
    </row>
    <row r="383" spans="2:4" x14ac:dyDescent="0.35">
      <c r="B383" s="6" t="e">
        <f>Data!#REF!</f>
        <v>#REF!</v>
      </c>
      <c r="C383" t="e">
        <f t="shared" si="11"/>
        <v>#REF!</v>
      </c>
      <c r="D383" s="87" t="e">
        <f>Data!#REF!</f>
        <v>#REF!</v>
      </c>
    </row>
    <row r="384" spans="2:4" x14ac:dyDescent="0.35">
      <c r="B384" s="6" t="e">
        <f>Data!#REF!</f>
        <v>#REF!</v>
      </c>
      <c r="C384" t="e">
        <f t="shared" si="11"/>
        <v>#REF!</v>
      </c>
      <c r="D384" s="87" t="e">
        <f>Data!#REF!</f>
        <v>#REF!</v>
      </c>
    </row>
    <row r="385" spans="2:4" x14ac:dyDescent="0.35">
      <c r="B385" s="6" t="e">
        <f>Data!#REF!</f>
        <v>#REF!</v>
      </c>
      <c r="C385" t="e">
        <f t="shared" si="11"/>
        <v>#REF!</v>
      </c>
      <c r="D385" s="87" t="e">
        <f>Data!#REF!</f>
        <v>#REF!</v>
      </c>
    </row>
    <row r="386" spans="2:4" x14ac:dyDescent="0.35">
      <c r="B386" s="6" t="e">
        <f>Data!#REF!</f>
        <v>#REF!</v>
      </c>
      <c r="C386" t="e">
        <f t="shared" si="11"/>
        <v>#REF!</v>
      </c>
      <c r="D386" s="87" t="e">
        <f>Data!#REF!</f>
        <v>#REF!</v>
      </c>
    </row>
    <row r="387" spans="2:4" x14ac:dyDescent="0.35">
      <c r="B387" s="6" t="e">
        <f>Data!#REF!</f>
        <v>#REF!</v>
      </c>
      <c r="C387" t="e">
        <f t="shared" si="11"/>
        <v>#REF!</v>
      </c>
      <c r="D387" s="87" t="e">
        <f>Data!#REF!</f>
        <v>#REF!</v>
      </c>
    </row>
    <row r="388" spans="2:4" x14ac:dyDescent="0.35">
      <c r="B388" s="6" t="e">
        <f>Data!#REF!</f>
        <v>#REF!</v>
      </c>
      <c r="C388" t="e">
        <f t="shared" si="11"/>
        <v>#REF!</v>
      </c>
      <c r="D388" s="87" t="e">
        <f>Data!#REF!</f>
        <v>#REF!</v>
      </c>
    </row>
    <row r="389" spans="2:4" x14ac:dyDescent="0.35">
      <c r="B389" s="6" t="e">
        <f>Data!#REF!</f>
        <v>#REF!</v>
      </c>
      <c r="C389" t="e">
        <f t="shared" si="11"/>
        <v>#REF!</v>
      </c>
      <c r="D389" s="87" t="e">
        <f>Data!#REF!</f>
        <v>#REF!</v>
      </c>
    </row>
    <row r="390" spans="2:4" x14ac:dyDescent="0.35">
      <c r="B390" s="6" t="e">
        <f>Data!#REF!</f>
        <v>#REF!</v>
      </c>
      <c r="C390" t="e">
        <f t="shared" si="11"/>
        <v>#REF!</v>
      </c>
      <c r="D390" s="87" t="e">
        <f>Data!#REF!</f>
        <v>#REF!</v>
      </c>
    </row>
    <row r="391" spans="2:4" x14ac:dyDescent="0.35">
      <c r="B391" s="6" t="e">
        <f>Data!#REF!</f>
        <v>#REF!</v>
      </c>
      <c r="C391" t="e">
        <f t="shared" si="11"/>
        <v>#REF!</v>
      </c>
      <c r="D391" s="87" t="e">
        <f>Data!#REF!</f>
        <v>#REF!</v>
      </c>
    </row>
    <row r="392" spans="2:4" x14ac:dyDescent="0.35">
      <c r="B392" s="6" t="e">
        <f>Data!#REF!</f>
        <v>#REF!</v>
      </c>
      <c r="C392" t="e">
        <f t="shared" si="11"/>
        <v>#REF!</v>
      </c>
      <c r="D392" s="87" t="e">
        <f>Data!#REF!</f>
        <v>#REF!</v>
      </c>
    </row>
    <row r="393" spans="2:4" x14ac:dyDescent="0.35">
      <c r="B393" s="6" t="e">
        <f>Data!#REF!</f>
        <v>#REF!</v>
      </c>
      <c r="C393" t="e">
        <f t="shared" si="11"/>
        <v>#REF!</v>
      </c>
      <c r="D393" s="87" t="e">
        <f>Data!#REF!</f>
        <v>#REF!</v>
      </c>
    </row>
    <row r="394" spans="2:4" x14ac:dyDescent="0.35">
      <c r="B394" s="6" t="e">
        <f>Data!#REF!</f>
        <v>#REF!</v>
      </c>
      <c r="C394" t="e">
        <f t="shared" si="11"/>
        <v>#REF!</v>
      </c>
      <c r="D394" s="87" t="e">
        <f>Data!#REF!</f>
        <v>#REF!</v>
      </c>
    </row>
    <row r="395" spans="2:4" x14ac:dyDescent="0.35">
      <c r="B395" s="6" t="e">
        <f>Data!#REF!</f>
        <v>#REF!</v>
      </c>
      <c r="C395" t="e">
        <f t="shared" si="11"/>
        <v>#REF!</v>
      </c>
      <c r="D395" s="87" t="e">
        <f>Data!#REF!</f>
        <v>#REF!</v>
      </c>
    </row>
    <row r="396" spans="2:4" x14ac:dyDescent="0.35">
      <c r="B396" s="6" t="e">
        <f>Data!#REF!</f>
        <v>#REF!</v>
      </c>
      <c r="C396" t="e">
        <f t="shared" si="11"/>
        <v>#REF!</v>
      </c>
      <c r="D396" s="87" t="e">
        <f>Data!#REF!</f>
        <v>#REF!</v>
      </c>
    </row>
    <row r="397" spans="2:4" x14ac:dyDescent="0.35">
      <c r="B397" s="6" t="e">
        <f>Data!#REF!</f>
        <v>#REF!</v>
      </c>
      <c r="C397" t="e">
        <f t="shared" si="11"/>
        <v>#REF!</v>
      </c>
      <c r="D397" s="87" t="e">
        <f>Data!#REF!</f>
        <v>#REF!</v>
      </c>
    </row>
    <row r="398" spans="2:4" x14ac:dyDescent="0.35">
      <c r="B398" s="6" t="e">
        <f>Data!#REF!</f>
        <v>#REF!</v>
      </c>
      <c r="C398" t="e">
        <f t="shared" si="11"/>
        <v>#REF!</v>
      </c>
      <c r="D398" s="87" t="e">
        <f>Data!#REF!</f>
        <v>#REF!</v>
      </c>
    </row>
    <row r="399" spans="2:4" x14ac:dyDescent="0.35">
      <c r="B399" s="6" t="e">
        <f>Data!#REF!</f>
        <v>#REF!</v>
      </c>
      <c r="C399" t="e">
        <f t="shared" si="11"/>
        <v>#REF!</v>
      </c>
      <c r="D399" s="87" t="e">
        <f>Data!#REF!</f>
        <v>#REF!</v>
      </c>
    </row>
    <row r="400" spans="2:4" x14ac:dyDescent="0.35">
      <c r="B400" s="6" t="e">
        <f>Data!#REF!</f>
        <v>#REF!</v>
      </c>
      <c r="C400" t="e">
        <f t="shared" si="11"/>
        <v>#REF!</v>
      </c>
      <c r="D400" s="87" t="e">
        <f>Data!#REF!</f>
        <v>#REF!</v>
      </c>
    </row>
    <row r="401" spans="2:4" x14ac:dyDescent="0.35">
      <c r="B401" s="6" t="e">
        <f>Data!#REF!</f>
        <v>#REF!</v>
      </c>
      <c r="C401" t="e">
        <f t="shared" si="11"/>
        <v>#REF!</v>
      </c>
      <c r="D401" s="87" t="e">
        <f>Data!#REF!</f>
        <v>#REF!</v>
      </c>
    </row>
    <row r="402" spans="2:4" x14ac:dyDescent="0.35">
      <c r="B402" s="6" t="e">
        <f>Data!#REF!</f>
        <v>#REF!</v>
      </c>
      <c r="C402" t="e">
        <f t="shared" si="11"/>
        <v>#REF!</v>
      </c>
      <c r="D402" s="87" t="e">
        <f>Data!#REF!</f>
        <v>#REF!</v>
      </c>
    </row>
    <row r="403" spans="2:4" x14ac:dyDescent="0.35">
      <c r="B403" s="6" t="e">
        <f>Data!#REF!</f>
        <v>#REF!</v>
      </c>
      <c r="C403" t="e">
        <f t="shared" si="11"/>
        <v>#REF!</v>
      </c>
      <c r="D403" s="87" t="e">
        <f>Data!#REF!</f>
        <v>#REF!</v>
      </c>
    </row>
    <row r="404" spans="2:4" x14ac:dyDescent="0.35">
      <c r="B404" s="6" t="e">
        <f>Data!#REF!</f>
        <v>#REF!</v>
      </c>
      <c r="C404" t="e">
        <f t="shared" si="11"/>
        <v>#REF!</v>
      </c>
      <c r="D404" s="87" t="e">
        <f>Data!#REF!</f>
        <v>#REF!</v>
      </c>
    </row>
    <row r="405" spans="2:4" x14ac:dyDescent="0.35">
      <c r="B405" s="6" t="e">
        <f>Data!#REF!</f>
        <v>#REF!</v>
      </c>
      <c r="C405" t="e">
        <f t="shared" si="11"/>
        <v>#REF!</v>
      </c>
      <c r="D405" s="87" t="e">
        <f>Data!#REF!</f>
        <v>#REF!</v>
      </c>
    </row>
    <row r="406" spans="2:4" x14ac:dyDescent="0.35">
      <c r="B406" s="6" t="e">
        <f>Data!#REF!</f>
        <v>#REF!</v>
      </c>
      <c r="C406" t="e">
        <f t="shared" si="11"/>
        <v>#REF!</v>
      </c>
      <c r="D406" s="87" t="e">
        <f>Data!#REF!</f>
        <v>#REF!</v>
      </c>
    </row>
    <row r="407" spans="2:4" x14ac:dyDescent="0.35">
      <c r="B407" s="6" t="e">
        <f>Data!#REF!</f>
        <v>#REF!</v>
      </c>
      <c r="C407" t="e">
        <f t="shared" si="11"/>
        <v>#REF!</v>
      </c>
      <c r="D407" s="87" t="e">
        <f>Data!#REF!</f>
        <v>#REF!</v>
      </c>
    </row>
    <row r="408" spans="2:4" x14ac:dyDescent="0.35">
      <c r="B408" s="6" t="e">
        <f>Data!#REF!</f>
        <v>#REF!</v>
      </c>
      <c r="C408" t="e">
        <f t="shared" si="11"/>
        <v>#REF!</v>
      </c>
      <c r="D408" s="87" t="e">
        <f>Data!#REF!</f>
        <v>#REF!</v>
      </c>
    </row>
    <row r="409" spans="2:4" x14ac:dyDescent="0.35">
      <c r="B409" s="6" t="e">
        <f>Data!#REF!</f>
        <v>#REF!</v>
      </c>
      <c r="C409" t="e">
        <f t="shared" si="11"/>
        <v>#REF!</v>
      </c>
      <c r="D409" s="87" t="e">
        <f>Data!#REF!</f>
        <v>#REF!</v>
      </c>
    </row>
    <row r="410" spans="2:4" x14ac:dyDescent="0.35">
      <c r="B410" s="6" t="e">
        <f>Data!#REF!</f>
        <v>#REF!</v>
      </c>
      <c r="C410" t="e">
        <f t="shared" si="11"/>
        <v>#REF!</v>
      </c>
      <c r="D410" s="87" t="e">
        <f>Data!#REF!</f>
        <v>#REF!</v>
      </c>
    </row>
    <row r="411" spans="2:4" x14ac:dyDescent="0.35">
      <c r="B411" s="6" t="e">
        <f>Data!#REF!</f>
        <v>#REF!</v>
      </c>
      <c r="C411" t="e">
        <f t="shared" si="11"/>
        <v>#REF!</v>
      </c>
      <c r="D411" s="87" t="e">
        <f>Data!#REF!</f>
        <v>#REF!</v>
      </c>
    </row>
    <row r="412" spans="2:4" x14ac:dyDescent="0.35">
      <c r="B412" s="6" t="e">
        <f>Data!#REF!</f>
        <v>#REF!</v>
      </c>
      <c r="C412" t="e">
        <f t="shared" si="11"/>
        <v>#REF!</v>
      </c>
      <c r="D412" s="87" t="e">
        <f>Data!#REF!</f>
        <v>#REF!</v>
      </c>
    </row>
    <row r="413" spans="2:4" x14ac:dyDescent="0.35">
      <c r="B413" s="6" t="e">
        <f>Data!#REF!</f>
        <v>#REF!</v>
      </c>
      <c r="C413" t="e">
        <f t="shared" si="11"/>
        <v>#REF!</v>
      </c>
      <c r="D413" s="87" t="e">
        <f>Data!#REF!</f>
        <v>#REF!</v>
      </c>
    </row>
    <row r="414" spans="2:4" x14ac:dyDescent="0.35">
      <c r="B414" s="6" t="e">
        <f>Data!#REF!</f>
        <v>#REF!</v>
      </c>
      <c r="C414" t="e">
        <f t="shared" si="11"/>
        <v>#REF!</v>
      </c>
      <c r="D414" s="87" t="e">
        <f>Data!#REF!</f>
        <v>#REF!</v>
      </c>
    </row>
    <row r="415" spans="2:4" x14ac:dyDescent="0.35">
      <c r="B415" s="6" t="e">
        <f>Data!#REF!</f>
        <v>#REF!</v>
      </c>
      <c r="C415" t="e">
        <f t="shared" si="11"/>
        <v>#REF!</v>
      </c>
      <c r="D415" s="87" t="e">
        <f>Data!#REF!</f>
        <v>#REF!</v>
      </c>
    </row>
    <row r="416" spans="2:4" x14ac:dyDescent="0.35">
      <c r="B416" s="6" t="e">
        <f>Data!#REF!</f>
        <v>#REF!</v>
      </c>
      <c r="C416" t="e">
        <f t="shared" si="11"/>
        <v>#REF!</v>
      </c>
      <c r="D416" s="87" t="e">
        <f>Data!#REF!</f>
        <v>#REF!</v>
      </c>
    </row>
    <row r="417" spans="2:4" x14ac:dyDescent="0.35">
      <c r="B417" s="6" t="e">
        <f>Data!#REF!</f>
        <v>#REF!</v>
      </c>
      <c r="C417" t="e">
        <f t="shared" si="11"/>
        <v>#REF!</v>
      </c>
      <c r="D417" s="87" t="e">
        <f>Data!#REF!</f>
        <v>#REF!</v>
      </c>
    </row>
    <row r="418" spans="2:4" x14ac:dyDescent="0.35">
      <c r="B418" s="6" t="e">
        <f>Data!#REF!</f>
        <v>#REF!</v>
      </c>
      <c r="C418" t="e">
        <f t="shared" si="11"/>
        <v>#REF!</v>
      </c>
      <c r="D418" s="87" t="e">
        <f>Data!#REF!</f>
        <v>#REF!</v>
      </c>
    </row>
    <row r="419" spans="2:4" x14ac:dyDescent="0.35">
      <c r="B419" s="6" t="e">
        <f>Data!#REF!</f>
        <v>#REF!</v>
      </c>
      <c r="C419" t="e">
        <f t="shared" si="11"/>
        <v>#REF!</v>
      </c>
      <c r="D419" s="87" t="e">
        <f>Data!#REF!</f>
        <v>#REF!</v>
      </c>
    </row>
    <row r="420" spans="2:4" x14ac:dyDescent="0.35">
      <c r="B420" s="6" t="e">
        <f>Data!#REF!</f>
        <v>#REF!</v>
      </c>
      <c r="C420" t="e">
        <f t="shared" si="11"/>
        <v>#REF!</v>
      </c>
      <c r="D420" s="87" t="e">
        <f>Data!#REF!</f>
        <v>#REF!</v>
      </c>
    </row>
    <row r="421" spans="2:4" x14ac:dyDescent="0.35">
      <c r="B421" s="6" t="e">
        <f>Data!#REF!</f>
        <v>#REF!</v>
      </c>
      <c r="C421" t="e">
        <f t="shared" si="11"/>
        <v>#REF!</v>
      </c>
      <c r="D421" s="87" t="e">
        <f>Data!#REF!</f>
        <v>#REF!</v>
      </c>
    </row>
    <row r="422" spans="2:4" x14ac:dyDescent="0.35">
      <c r="B422" s="6" t="e">
        <f>Data!#REF!</f>
        <v>#REF!</v>
      </c>
      <c r="C422" t="e">
        <f t="shared" si="11"/>
        <v>#REF!</v>
      </c>
      <c r="D422" s="87" t="e">
        <f>Data!#REF!</f>
        <v>#REF!</v>
      </c>
    </row>
    <row r="423" spans="2:4" x14ac:dyDescent="0.35">
      <c r="B423" s="6" t="e">
        <f>Data!#REF!</f>
        <v>#REF!</v>
      </c>
      <c r="C423" t="e">
        <f t="shared" si="11"/>
        <v>#REF!</v>
      </c>
      <c r="D423" s="87" t="e">
        <f>Data!#REF!</f>
        <v>#REF!</v>
      </c>
    </row>
    <row r="424" spans="2:4" x14ac:dyDescent="0.35">
      <c r="B424" s="6" t="e">
        <f>Data!#REF!</f>
        <v>#REF!</v>
      </c>
      <c r="C424" t="e">
        <f t="shared" ref="C424:C487" si="12">IF(D424="","",B424)</f>
        <v>#REF!</v>
      </c>
      <c r="D424" s="87" t="e">
        <f>Data!#REF!</f>
        <v>#REF!</v>
      </c>
    </row>
    <row r="425" spans="2:4" x14ac:dyDescent="0.35">
      <c r="B425" s="6" t="e">
        <f>Data!#REF!</f>
        <v>#REF!</v>
      </c>
      <c r="C425" t="e">
        <f t="shared" si="12"/>
        <v>#REF!</v>
      </c>
      <c r="D425" s="87" t="e">
        <f>Data!#REF!</f>
        <v>#REF!</v>
      </c>
    </row>
    <row r="426" spans="2:4" x14ac:dyDescent="0.35">
      <c r="B426" s="6" t="e">
        <f>Data!#REF!</f>
        <v>#REF!</v>
      </c>
      <c r="C426" t="e">
        <f t="shared" si="12"/>
        <v>#REF!</v>
      </c>
      <c r="D426" s="87" t="e">
        <f>Data!#REF!</f>
        <v>#REF!</v>
      </c>
    </row>
    <row r="427" spans="2:4" x14ac:dyDescent="0.35">
      <c r="B427" s="6" t="e">
        <f>Data!#REF!</f>
        <v>#REF!</v>
      </c>
      <c r="C427" t="e">
        <f t="shared" si="12"/>
        <v>#REF!</v>
      </c>
      <c r="D427" s="87" t="e">
        <f>Data!#REF!</f>
        <v>#REF!</v>
      </c>
    </row>
    <row r="428" spans="2:4" x14ac:dyDescent="0.35">
      <c r="B428" s="6" t="e">
        <f>Data!#REF!</f>
        <v>#REF!</v>
      </c>
      <c r="C428" t="e">
        <f t="shared" si="12"/>
        <v>#REF!</v>
      </c>
      <c r="D428" s="87" t="e">
        <f>Data!#REF!</f>
        <v>#REF!</v>
      </c>
    </row>
    <row r="429" spans="2:4" x14ac:dyDescent="0.35">
      <c r="B429" s="6" t="e">
        <f>Data!#REF!</f>
        <v>#REF!</v>
      </c>
      <c r="C429" t="e">
        <f t="shared" si="12"/>
        <v>#REF!</v>
      </c>
      <c r="D429" s="87" t="e">
        <f>Data!#REF!</f>
        <v>#REF!</v>
      </c>
    </row>
    <row r="430" spans="2:4" x14ac:dyDescent="0.35">
      <c r="B430" s="6" t="e">
        <f>Data!#REF!</f>
        <v>#REF!</v>
      </c>
      <c r="C430" t="e">
        <f t="shared" si="12"/>
        <v>#REF!</v>
      </c>
      <c r="D430" s="87" t="e">
        <f>Data!#REF!</f>
        <v>#REF!</v>
      </c>
    </row>
    <row r="431" spans="2:4" x14ac:dyDescent="0.35">
      <c r="B431" s="6" t="e">
        <f>Data!#REF!</f>
        <v>#REF!</v>
      </c>
      <c r="C431" t="e">
        <f t="shared" si="12"/>
        <v>#REF!</v>
      </c>
      <c r="D431" s="87" t="e">
        <f>Data!#REF!</f>
        <v>#REF!</v>
      </c>
    </row>
    <row r="432" spans="2:4" x14ac:dyDescent="0.35">
      <c r="B432" s="6" t="e">
        <f>Data!#REF!</f>
        <v>#REF!</v>
      </c>
      <c r="C432" t="e">
        <f t="shared" si="12"/>
        <v>#REF!</v>
      </c>
      <c r="D432" s="87" t="e">
        <f>Data!#REF!</f>
        <v>#REF!</v>
      </c>
    </row>
    <row r="433" spans="2:4" x14ac:dyDescent="0.35">
      <c r="B433" s="6" t="e">
        <f>Data!#REF!</f>
        <v>#REF!</v>
      </c>
      <c r="C433" t="e">
        <f t="shared" si="12"/>
        <v>#REF!</v>
      </c>
      <c r="D433" s="87" t="e">
        <f>Data!#REF!</f>
        <v>#REF!</v>
      </c>
    </row>
    <row r="434" spans="2:4" x14ac:dyDescent="0.35">
      <c r="B434" s="6" t="e">
        <f>Data!#REF!</f>
        <v>#REF!</v>
      </c>
      <c r="C434" t="e">
        <f t="shared" si="12"/>
        <v>#REF!</v>
      </c>
      <c r="D434" s="87" t="e">
        <f>Data!#REF!</f>
        <v>#REF!</v>
      </c>
    </row>
    <row r="435" spans="2:4" x14ac:dyDescent="0.35">
      <c r="B435" s="6" t="e">
        <f>Data!#REF!</f>
        <v>#REF!</v>
      </c>
      <c r="C435" t="e">
        <f t="shared" si="12"/>
        <v>#REF!</v>
      </c>
      <c r="D435" s="87" t="e">
        <f>Data!#REF!</f>
        <v>#REF!</v>
      </c>
    </row>
    <row r="436" spans="2:4" x14ac:dyDescent="0.35">
      <c r="B436" s="6" t="e">
        <f>Data!#REF!</f>
        <v>#REF!</v>
      </c>
      <c r="C436" t="e">
        <f t="shared" si="12"/>
        <v>#REF!</v>
      </c>
      <c r="D436" s="87" t="e">
        <f>Data!#REF!</f>
        <v>#REF!</v>
      </c>
    </row>
    <row r="437" spans="2:4" x14ac:dyDescent="0.35">
      <c r="B437" s="6" t="e">
        <f>Data!#REF!</f>
        <v>#REF!</v>
      </c>
      <c r="C437" t="e">
        <f t="shared" si="12"/>
        <v>#REF!</v>
      </c>
      <c r="D437" s="87" t="e">
        <f>Data!#REF!</f>
        <v>#REF!</v>
      </c>
    </row>
    <row r="438" spans="2:4" x14ac:dyDescent="0.35">
      <c r="B438" s="6" t="e">
        <f>Data!#REF!</f>
        <v>#REF!</v>
      </c>
      <c r="C438" t="e">
        <f t="shared" si="12"/>
        <v>#REF!</v>
      </c>
      <c r="D438" s="87" t="e">
        <f>Data!#REF!</f>
        <v>#REF!</v>
      </c>
    </row>
    <row r="439" spans="2:4" x14ac:dyDescent="0.35">
      <c r="B439" s="6" t="e">
        <f>Data!#REF!</f>
        <v>#REF!</v>
      </c>
      <c r="C439" t="e">
        <f t="shared" si="12"/>
        <v>#REF!</v>
      </c>
      <c r="D439" s="87" t="e">
        <f>Data!#REF!</f>
        <v>#REF!</v>
      </c>
    </row>
    <row r="440" spans="2:4" x14ac:dyDescent="0.35">
      <c r="B440" s="6" t="e">
        <f>Data!#REF!</f>
        <v>#REF!</v>
      </c>
      <c r="C440" t="e">
        <f t="shared" si="12"/>
        <v>#REF!</v>
      </c>
      <c r="D440" s="87" t="e">
        <f>Data!#REF!</f>
        <v>#REF!</v>
      </c>
    </row>
    <row r="441" spans="2:4" x14ac:dyDescent="0.35">
      <c r="B441" s="6" t="e">
        <f>Data!#REF!</f>
        <v>#REF!</v>
      </c>
      <c r="C441" t="e">
        <f t="shared" si="12"/>
        <v>#REF!</v>
      </c>
      <c r="D441" s="87" t="e">
        <f>Data!#REF!</f>
        <v>#REF!</v>
      </c>
    </row>
    <row r="442" spans="2:4" x14ac:dyDescent="0.35">
      <c r="B442" s="6" t="e">
        <f>Data!#REF!</f>
        <v>#REF!</v>
      </c>
      <c r="C442" t="e">
        <f t="shared" si="12"/>
        <v>#REF!</v>
      </c>
      <c r="D442" s="87" t="e">
        <f>Data!#REF!</f>
        <v>#REF!</v>
      </c>
    </row>
    <row r="443" spans="2:4" x14ac:dyDescent="0.35">
      <c r="B443" s="6" t="e">
        <f>Data!#REF!</f>
        <v>#REF!</v>
      </c>
      <c r="C443" t="e">
        <f t="shared" si="12"/>
        <v>#REF!</v>
      </c>
      <c r="D443" s="87" t="e">
        <f>Data!#REF!</f>
        <v>#REF!</v>
      </c>
    </row>
    <row r="444" spans="2:4" x14ac:dyDescent="0.35">
      <c r="B444" s="6" t="e">
        <f>Data!#REF!</f>
        <v>#REF!</v>
      </c>
      <c r="C444" t="e">
        <f t="shared" si="12"/>
        <v>#REF!</v>
      </c>
      <c r="D444" s="87" t="e">
        <f>Data!#REF!</f>
        <v>#REF!</v>
      </c>
    </row>
    <row r="445" spans="2:4" x14ac:dyDescent="0.35">
      <c r="B445" s="6" t="e">
        <f>Data!#REF!</f>
        <v>#REF!</v>
      </c>
      <c r="C445" t="e">
        <f t="shared" si="12"/>
        <v>#REF!</v>
      </c>
      <c r="D445" s="87" t="e">
        <f>Data!#REF!</f>
        <v>#REF!</v>
      </c>
    </row>
    <row r="446" spans="2:4" x14ac:dyDescent="0.35">
      <c r="B446" s="6" t="e">
        <f>Data!#REF!</f>
        <v>#REF!</v>
      </c>
      <c r="C446" t="e">
        <f t="shared" si="12"/>
        <v>#REF!</v>
      </c>
      <c r="D446" s="87" t="e">
        <f>Data!#REF!</f>
        <v>#REF!</v>
      </c>
    </row>
    <row r="447" spans="2:4" x14ac:dyDescent="0.35">
      <c r="B447" s="6" t="e">
        <f>Data!#REF!</f>
        <v>#REF!</v>
      </c>
      <c r="C447" t="e">
        <f t="shared" si="12"/>
        <v>#REF!</v>
      </c>
      <c r="D447" s="87" t="e">
        <f>Data!#REF!</f>
        <v>#REF!</v>
      </c>
    </row>
    <row r="448" spans="2:4" x14ac:dyDescent="0.35">
      <c r="B448" s="6" t="e">
        <f>Data!#REF!</f>
        <v>#REF!</v>
      </c>
      <c r="C448" t="e">
        <f t="shared" si="12"/>
        <v>#REF!</v>
      </c>
      <c r="D448" s="87" t="e">
        <f>Data!#REF!</f>
        <v>#REF!</v>
      </c>
    </row>
    <row r="449" spans="2:4" x14ac:dyDescent="0.35">
      <c r="B449" s="6" t="e">
        <f>Data!#REF!</f>
        <v>#REF!</v>
      </c>
      <c r="C449" t="e">
        <f t="shared" si="12"/>
        <v>#REF!</v>
      </c>
      <c r="D449" s="87" t="e">
        <f>Data!#REF!</f>
        <v>#REF!</v>
      </c>
    </row>
    <row r="450" spans="2:4" x14ac:dyDescent="0.35">
      <c r="B450" s="6" t="e">
        <f>Data!#REF!</f>
        <v>#REF!</v>
      </c>
      <c r="C450" t="e">
        <f t="shared" si="12"/>
        <v>#REF!</v>
      </c>
      <c r="D450" s="87" t="e">
        <f>Data!#REF!</f>
        <v>#REF!</v>
      </c>
    </row>
    <row r="451" spans="2:4" x14ac:dyDescent="0.35">
      <c r="B451" s="6" t="e">
        <f>Data!#REF!</f>
        <v>#REF!</v>
      </c>
      <c r="C451" t="e">
        <f t="shared" si="12"/>
        <v>#REF!</v>
      </c>
      <c r="D451" s="87" t="e">
        <f>Data!#REF!</f>
        <v>#REF!</v>
      </c>
    </row>
    <row r="452" spans="2:4" x14ac:dyDescent="0.35">
      <c r="B452" s="6" t="e">
        <f>Data!#REF!</f>
        <v>#REF!</v>
      </c>
      <c r="C452" t="e">
        <f t="shared" si="12"/>
        <v>#REF!</v>
      </c>
      <c r="D452" s="87" t="e">
        <f>Data!#REF!</f>
        <v>#REF!</v>
      </c>
    </row>
    <row r="453" spans="2:4" x14ac:dyDescent="0.35">
      <c r="B453" s="6" t="e">
        <f>Data!#REF!</f>
        <v>#REF!</v>
      </c>
      <c r="C453" t="e">
        <f t="shared" si="12"/>
        <v>#REF!</v>
      </c>
      <c r="D453" s="87" t="e">
        <f>Data!#REF!</f>
        <v>#REF!</v>
      </c>
    </row>
    <row r="454" spans="2:4" x14ac:dyDescent="0.35">
      <c r="B454" s="6" t="e">
        <f>Data!#REF!</f>
        <v>#REF!</v>
      </c>
      <c r="C454" t="e">
        <f t="shared" si="12"/>
        <v>#REF!</v>
      </c>
      <c r="D454" s="87" t="e">
        <f>Data!#REF!</f>
        <v>#REF!</v>
      </c>
    </row>
    <row r="455" spans="2:4" x14ac:dyDescent="0.35">
      <c r="B455" s="6" t="e">
        <f>Data!#REF!</f>
        <v>#REF!</v>
      </c>
      <c r="C455" t="e">
        <f t="shared" si="12"/>
        <v>#REF!</v>
      </c>
      <c r="D455" s="87" t="e">
        <f>Data!#REF!</f>
        <v>#REF!</v>
      </c>
    </row>
    <row r="456" spans="2:4" x14ac:dyDescent="0.35">
      <c r="B456" s="6" t="e">
        <f>Data!#REF!</f>
        <v>#REF!</v>
      </c>
      <c r="C456" t="e">
        <f t="shared" si="12"/>
        <v>#REF!</v>
      </c>
      <c r="D456" s="87" t="e">
        <f>Data!#REF!</f>
        <v>#REF!</v>
      </c>
    </row>
    <row r="457" spans="2:4" x14ac:dyDescent="0.35">
      <c r="B457" s="6" t="e">
        <f>Data!#REF!</f>
        <v>#REF!</v>
      </c>
      <c r="C457" t="e">
        <f t="shared" si="12"/>
        <v>#REF!</v>
      </c>
      <c r="D457" s="87" t="e">
        <f>Data!#REF!</f>
        <v>#REF!</v>
      </c>
    </row>
    <row r="458" spans="2:4" x14ac:dyDescent="0.35">
      <c r="B458" s="6" t="e">
        <f>Data!#REF!</f>
        <v>#REF!</v>
      </c>
      <c r="C458" t="e">
        <f t="shared" si="12"/>
        <v>#REF!</v>
      </c>
      <c r="D458" s="87" t="e">
        <f>Data!#REF!</f>
        <v>#REF!</v>
      </c>
    </row>
    <row r="459" spans="2:4" x14ac:dyDescent="0.35">
      <c r="B459" s="6" t="e">
        <f>Data!#REF!</f>
        <v>#REF!</v>
      </c>
      <c r="C459" t="e">
        <f t="shared" si="12"/>
        <v>#REF!</v>
      </c>
      <c r="D459" s="87" t="e">
        <f>Data!#REF!</f>
        <v>#REF!</v>
      </c>
    </row>
    <row r="460" spans="2:4" x14ac:dyDescent="0.35">
      <c r="B460" s="6" t="e">
        <f>Data!#REF!</f>
        <v>#REF!</v>
      </c>
      <c r="C460" t="e">
        <f t="shared" si="12"/>
        <v>#REF!</v>
      </c>
      <c r="D460" s="87" t="e">
        <f>Data!#REF!</f>
        <v>#REF!</v>
      </c>
    </row>
    <row r="461" spans="2:4" x14ac:dyDescent="0.35">
      <c r="B461" s="6" t="e">
        <f>Data!#REF!</f>
        <v>#REF!</v>
      </c>
      <c r="C461" t="e">
        <f t="shared" si="12"/>
        <v>#REF!</v>
      </c>
      <c r="D461" s="87" t="e">
        <f>Data!#REF!</f>
        <v>#REF!</v>
      </c>
    </row>
    <row r="462" spans="2:4" x14ac:dyDescent="0.35">
      <c r="B462" s="6" t="e">
        <f>Data!#REF!</f>
        <v>#REF!</v>
      </c>
      <c r="C462" t="e">
        <f t="shared" si="12"/>
        <v>#REF!</v>
      </c>
      <c r="D462" s="87" t="e">
        <f>Data!#REF!</f>
        <v>#REF!</v>
      </c>
    </row>
    <row r="463" spans="2:4" x14ac:dyDescent="0.35">
      <c r="B463" s="6" t="e">
        <f>Data!#REF!</f>
        <v>#REF!</v>
      </c>
      <c r="C463" t="e">
        <f t="shared" si="12"/>
        <v>#REF!</v>
      </c>
      <c r="D463" s="87" t="e">
        <f>Data!#REF!</f>
        <v>#REF!</v>
      </c>
    </row>
    <row r="464" spans="2:4" x14ac:dyDescent="0.35">
      <c r="B464" s="6" t="e">
        <f>Data!#REF!</f>
        <v>#REF!</v>
      </c>
      <c r="C464" t="e">
        <f t="shared" si="12"/>
        <v>#REF!</v>
      </c>
      <c r="D464" s="87" t="e">
        <f>Data!#REF!</f>
        <v>#REF!</v>
      </c>
    </row>
    <row r="465" spans="2:4" x14ac:dyDescent="0.35">
      <c r="B465" s="6" t="e">
        <f>Data!#REF!</f>
        <v>#REF!</v>
      </c>
      <c r="C465" t="e">
        <f t="shared" si="12"/>
        <v>#REF!</v>
      </c>
      <c r="D465" s="87" t="e">
        <f>Data!#REF!</f>
        <v>#REF!</v>
      </c>
    </row>
    <row r="466" spans="2:4" x14ac:dyDescent="0.35">
      <c r="B466" s="6" t="e">
        <f>Data!#REF!</f>
        <v>#REF!</v>
      </c>
      <c r="C466" t="e">
        <f t="shared" si="12"/>
        <v>#REF!</v>
      </c>
      <c r="D466" s="87" t="e">
        <f>Data!#REF!</f>
        <v>#REF!</v>
      </c>
    </row>
    <row r="467" spans="2:4" x14ac:dyDescent="0.35">
      <c r="B467" s="6" t="e">
        <f>Data!#REF!</f>
        <v>#REF!</v>
      </c>
      <c r="C467" t="e">
        <f t="shared" si="12"/>
        <v>#REF!</v>
      </c>
      <c r="D467" s="87" t="e">
        <f>Data!#REF!</f>
        <v>#REF!</v>
      </c>
    </row>
    <row r="468" spans="2:4" x14ac:dyDescent="0.35">
      <c r="B468" s="6" t="e">
        <f>Data!#REF!</f>
        <v>#REF!</v>
      </c>
      <c r="C468" t="e">
        <f t="shared" si="12"/>
        <v>#REF!</v>
      </c>
      <c r="D468" s="87" t="e">
        <f>Data!#REF!</f>
        <v>#REF!</v>
      </c>
    </row>
    <row r="469" spans="2:4" x14ac:dyDescent="0.35">
      <c r="B469" s="6" t="e">
        <f>Data!#REF!</f>
        <v>#REF!</v>
      </c>
      <c r="C469" t="e">
        <f t="shared" si="12"/>
        <v>#REF!</v>
      </c>
      <c r="D469" s="87" t="e">
        <f>Data!#REF!</f>
        <v>#REF!</v>
      </c>
    </row>
    <row r="470" spans="2:4" x14ac:dyDescent="0.35">
      <c r="B470" s="6" t="e">
        <f>Data!#REF!</f>
        <v>#REF!</v>
      </c>
      <c r="C470" t="e">
        <f t="shared" si="12"/>
        <v>#REF!</v>
      </c>
      <c r="D470" s="87" t="e">
        <f>Data!#REF!</f>
        <v>#REF!</v>
      </c>
    </row>
    <row r="471" spans="2:4" x14ac:dyDescent="0.35">
      <c r="B471" s="6" t="e">
        <f>Data!#REF!</f>
        <v>#REF!</v>
      </c>
      <c r="C471" t="e">
        <f t="shared" si="12"/>
        <v>#REF!</v>
      </c>
      <c r="D471" s="87" t="e">
        <f>Data!#REF!</f>
        <v>#REF!</v>
      </c>
    </row>
    <row r="472" spans="2:4" x14ac:dyDescent="0.35">
      <c r="B472" s="6" t="e">
        <f>Data!#REF!</f>
        <v>#REF!</v>
      </c>
      <c r="C472" t="e">
        <f t="shared" si="12"/>
        <v>#REF!</v>
      </c>
      <c r="D472" s="87" t="e">
        <f>Data!#REF!</f>
        <v>#REF!</v>
      </c>
    </row>
    <row r="473" spans="2:4" x14ac:dyDescent="0.35">
      <c r="B473" s="6" t="e">
        <f>Data!#REF!</f>
        <v>#REF!</v>
      </c>
      <c r="C473" t="e">
        <f t="shared" si="12"/>
        <v>#REF!</v>
      </c>
      <c r="D473" s="87" t="e">
        <f>Data!#REF!</f>
        <v>#REF!</v>
      </c>
    </row>
    <row r="474" spans="2:4" x14ac:dyDescent="0.35">
      <c r="B474" s="6" t="e">
        <f>Data!#REF!</f>
        <v>#REF!</v>
      </c>
      <c r="C474" t="e">
        <f t="shared" si="12"/>
        <v>#REF!</v>
      </c>
      <c r="D474" s="87" t="e">
        <f>Data!#REF!</f>
        <v>#REF!</v>
      </c>
    </row>
    <row r="475" spans="2:4" x14ac:dyDescent="0.35">
      <c r="B475" s="6" t="e">
        <f>Data!#REF!</f>
        <v>#REF!</v>
      </c>
      <c r="C475" t="e">
        <f t="shared" si="12"/>
        <v>#REF!</v>
      </c>
      <c r="D475" s="87" t="e">
        <f>Data!#REF!</f>
        <v>#REF!</v>
      </c>
    </row>
    <row r="476" spans="2:4" x14ac:dyDescent="0.35">
      <c r="B476" s="6" t="e">
        <f>Data!#REF!</f>
        <v>#REF!</v>
      </c>
      <c r="C476" t="e">
        <f t="shared" si="12"/>
        <v>#REF!</v>
      </c>
      <c r="D476" s="87" t="e">
        <f>Data!#REF!</f>
        <v>#REF!</v>
      </c>
    </row>
    <row r="477" spans="2:4" x14ac:dyDescent="0.35">
      <c r="B477" s="6" t="e">
        <f>Data!#REF!</f>
        <v>#REF!</v>
      </c>
      <c r="C477" t="e">
        <f t="shared" si="12"/>
        <v>#REF!</v>
      </c>
      <c r="D477" s="87" t="e">
        <f>Data!#REF!</f>
        <v>#REF!</v>
      </c>
    </row>
    <row r="478" spans="2:4" x14ac:dyDescent="0.35">
      <c r="B478" s="6" t="e">
        <f>Data!#REF!</f>
        <v>#REF!</v>
      </c>
      <c r="C478" t="e">
        <f t="shared" si="12"/>
        <v>#REF!</v>
      </c>
      <c r="D478" s="87" t="e">
        <f>Data!#REF!</f>
        <v>#REF!</v>
      </c>
    </row>
    <row r="479" spans="2:4" x14ac:dyDescent="0.35">
      <c r="B479" s="6" t="e">
        <f>Data!#REF!</f>
        <v>#REF!</v>
      </c>
      <c r="C479" t="e">
        <f t="shared" si="12"/>
        <v>#REF!</v>
      </c>
      <c r="D479" s="87" t="e">
        <f>Data!#REF!</f>
        <v>#REF!</v>
      </c>
    </row>
    <row r="480" spans="2:4" x14ac:dyDescent="0.35">
      <c r="B480" s="6" t="e">
        <f>Data!#REF!</f>
        <v>#REF!</v>
      </c>
      <c r="C480" t="e">
        <f t="shared" si="12"/>
        <v>#REF!</v>
      </c>
      <c r="D480" s="87" t="e">
        <f>Data!#REF!</f>
        <v>#REF!</v>
      </c>
    </row>
    <row r="481" spans="2:4" x14ac:dyDescent="0.35">
      <c r="B481" s="6" t="e">
        <f>Data!#REF!</f>
        <v>#REF!</v>
      </c>
      <c r="C481" t="e">
        <f t="shared" si="12"/>
        <v>#REF!</v>
      </c>
      <c r="D481" s="87" t="e">
        <f>Data!#REF!</f>
        <v>#REF!</v>
      </c>
    </row>
    <row r="482" spans="2:4" x14ac:dyDescent="0.35">
      <c r="B482" s="6" t="e">
        <f>Data!#REF!</f>
        <v>#REF!</v>
      </c>
      <c r="C482" t="e">
        <f t="shared" si="12"/>
        <v>#REF!</v>
      </c>
      <c r="D482" s="87" t="e">
        <f>Data!#REF!</f>
        <v>#REF!</v>
      </c>
    </row>
    <row r="483" spans="2:4" x14ac:dyDescent="0.35">
      <c r="B483" s="6" t="e">
        <f>Data!#REF!</f>
        <v>#REF!</v>
      </c>
      <c r="C483" t="e">
        <f t="shared" si="12"/>
        <v>#REF!</v>
      </c>
      <c r="D483" s="87" t="e">
        <f>Data!#REF!</f>
        <v>#REF!</v>
      </c>
    </row>
    <row r="484" spans="2:4" x14ac:dyDescent="0.35">
      <c r="B484" s="6" t="e">
        <f>Data!#REF!</f>
        <v>#REF!</v>
      </c>
      <c r="C484" t="e">
        <f t="shared" si="12"/>
        <v>#REF!</v>
      </c>
      <c r="D484" s="87" t="e">
        <f>Data!#REF!</f>
        <v>#REF!</v>
      </c>
    </row>
    <row r="485" spans="2:4" x14ac:dyDescent="0.35">
      <c r="B485" s="6" t="e">
        <f>Data!#REF!</f>
        <v>#REF!</v>
      </c>
      <c r="C485" t="e">
        <f t="shared" si="12"/>
        <v>#REF!</v>
      </c>
      <c r="D485" s="87" t="e">
        <f>Data!#REF!</f>
        <v>#REF!</v>
      </c>
    </row>
    <row r="486" spans="2:4" x14ac:dyDescent="0.35">
      <c r="B486" s="6" t="e">
        <f>Data!#REF!</f>
        <v>#REF!</v>
      </c>
      <c r="C486" t="e">
        <f t="shared" si="12"/>
        <v>#REF!</v>
      </c>
      <c r="D486" s="87" t="e">
        <f>Data!#REF!</f>
        <v>#REF!</v>
      </c>
    </row>
    <row r="487" spans="2:4" x14ac:dyDescent="0.35">
      <c r="B487" s="6" t="e">
        <f>Data!#REF!</f>
        <v>#REF!</v>
      </c>
      <c r="C487" t="e">
        <f t="shared" si="12"/>
        <v>#REF!</v>
      </c>
      <c r="D487" s="87" t="e">
        <f>Data!#REF!</f>
        <v>#REF!</v>
      </c>
    </row>
    <row r="488" spans="2:4" x14ac:dyDescent="0.35">
      <c r="B488" s="6" t="e">
        <f>Data!#REF!</f>
        <v>#REF!</v>
      </c>
      <c r="C488" t="e">
        <f t="shared" ref="C488:C551" si="13">IF(D488="","",B488)</f>
        <v>#REF!</v>
      </c>
      <c r="D488" s="87" t="e">
        <f>Data!#REF!</f>
        <v>#REF!</v>
      </c>
    </row>
    <row r="489" spans="2:4" x14ac:dyDescent="0.35">
      <c r="B489" s="6" t="e">
        <f>Data!#REF!</f>
        <v>#REF!</v>
      </c>
      <c r="C489" t="e">
        <f t="shared" si="13"/>
        <v>#REF!</v>
      </c>
      <c r="D489" s="87" t="e">
        <f>Data!#REF!</f>
        <v>#REF!</v>
      </c>
    </row>
    <row r="490" spans="2:4" x14ac:dyDescent="0.35">
      <c r="B490" s="6" t="e">
        <f>Data!#REF!</f>
        <v>#REF!</v>
      </c>
      <c r="C490" t="e">
        <f t="shared" si="13"/>
        <v>#REF!</v>
      </c>
      <c r="D490" s="87" t="e">
        <f>Data!#REF!</f>
        <v>#REF!</v>
      </c>
    </row>
    <row r="491" spans="2:4" x14ac:dyDescent="0.35">
      <c r="B491" s="6" t="e">
        <f>Data!#REF!</f>
        <v>#REF!</v>
      </c>
      <c r="C491" t="e">
        <f t="shared" si="13"/>
        <v>#REF!</v>
      </c>
      <c r="D491" s="87" t="e">
        <f>Data!#REF!</f>
        <v>#REF!</v>
      </c>
    </row>
    <row r="492" spans="2:4" x14ac:dyDescent="0.35">
      <c r="B492" s="6" t="e">
        <f>Data!#REF!</f>
        <v>#REF!</v>
      </c>
      <c r="C492" t="e">
        <f t="shared" si="13"/>
        <v>#REF!</v>
      </c>
      <c r="D492" s="87" t="e">
        <f>Data!#REF!</f>
        <v>#REF!</v>
      </c>
    </row>
    <row r="493" spans="2:4" x14ac:dyDescent="0.35">
      <c r="B493" s="6" t="e">
        <f>Data!#REF!</f>
        <v>#REF!</v>
      </c>
      <c r="C493" t="e">
        <f t="shared" si="13"/>
        <v>#REF!</v>
      </c>
      <c r="D493" s="87" t="e">
        <f>Data!#REF!</f>
        <v>#REF!</v>
      </c>
    </row>
    <row r="494" spans="2:4" x14ac:dyDescent="0.35">
      <c r="B494" s="6" t="e">
        <f>Data!#REF!</f>
        <v>#REF!</v>
      </c>
      <c r="C494" t="e">
        <f t="shared" si="13"/>
        <v>#REF!</v>
      </c>
      <c r="D494" s="87" t="e">
        <f>Data!#REF!</f>
        <v>#REF!</v>
      </c>
    </row>
    <row r="495" spans="2:4" x14ac:dyDescent="0.35">
      <c r="B495" s="6" t="e">
        <f>Data!#REF!</f>
        <v>#REF!</v>
      </c>
      <c r="C495" t="e">
        <f t="shared" si="13"/>
        <v>#REF!</v>
      </c>
      <c r="D495" s="87" t="e">
        <f>Data!#REF!</f>
        <v>#REF!</v>
      </c>
    </row>
    <row r="496" spans="2:4" x14ac:dyDescent="0.35">
      <c r="B496" s="6" t="e">
        <f>Data!#REF!</f>
        <v>#REF!</v>
      </c>
      <c r="C496" t="e">
        <f t="shared" si="13"/>
        <v>#REF!</v>
      </c>
      <c r="D496" s="87" t="e">
        <f>Data!#REF!</f>
        <v>#REF!</v>
      </c>
    </row>
    <row r="497" spans="2:4" x14ac:dyDescent="0.35">
      <c r="B497" s="6" t="e">
        <f>Data!#REF!</f>
        <v>#REF!</v>
      </c>
      <c r="C497" t="e">
        <f t="shared" si="13"/>
        <v>#REF!</v>
      </c>
      <c r="D497" s="87" t="e">
        <f>Data!#REF!</f>
        <v>#REF!</v>
      </c>
    </row>
    <row r="498" spans="2:4" x14ac:dyDescent="0.35">
      <c r="B498" s="6" t="e">
        <f>Data!#REF!</f>
        <v>#REF!</v>
      </c>
      <c r="C498" t="e">
        <f t="shared" si="13"/>
        <v>#REF!</v>
      </c>
      <c r="D498" s="87" t="e">
        <f>Data!#REF!</f>
        <v>#REF!</v>
      </c>
    </row>
    <row r="499" spans="2:4" x14ac:dyDescent="0.35">
      <c r="B499" s="6" t="e">
        <f>Data!#REF!</f>
        <v>#REF!</v>
      </c>
      <c r="C499" t="e">
        <f t="shared" si="13"/>
        <v>#REF!</v>
      </c>
      <c r="D499" s="87" t="e">
        <f>Data!#REF!</f>
        <v>#REF!</v>
      </c>
    </row>
    <row r="500" spans="2:4" x14ac:dyDescent="0.35">
      <c r="B500" s="6" t="e">
        <f>Data!#REF!</f>
        <v>#REF!</v>
      </c>
      <c r="C500" t="e">
        <f t="shared" si="13"/>
        <v>#REF!</v>
      </c>
      <c r="D500" s="87" t="e">
        <f>Data!#REF!</f>
        <v>#REF!</v>
      </c>
    </row>
    <row r="501" spans="2:4" x14ac:dyDescent="0.35">
      <c r="B501" s="6" t="e">
        <f>Data!#REF!</f>
        <v>#REF!</v>
      </c>
      <c r="C501" t="e">
        <f t="shared" si="13"/>
        <v>#REF!</v>
      </c>
      <c r="D501" s="87" t="e">
        <f>Data!#REF!</f>
        <v>#REF!</v>
      </c>
    </row>
    <row r="502" spans="2:4" x14ac:dyDescent="0.35">
      <c r="B502" s="6" t="e">
        <f>Data!#REF!</f>
        <v>#REF!</v>
      </c>
      <c r="C502" t="e">
        <f t="shared" si="13"/>
        <v>#REF!</v>
      </c>
      <c r="D502" s="87" t="e">
        <f>Data!#REF!</f>
        <v>#REF!</v>
      </c>
    </row>
    <row r="503" spans="2:4" x14ac:dyDescent="0.35">
      <c r="B503" s="6" t="e">
        <f>Data!#REF!</f>
        <v>#REF!</v>
      </c>
      <c r="C503" t="e">
        <f t="shared" si="13"/>
        <v>#REF!</v>
      </c>
      <c r="D503" s="87" t="e">
        <f>Data!#REF!</f>
        <v>#REF!</v>
      </c>
    </row>
    <row r="504" spans="2:4" x14ac:dyDescent="0.35">
      <c r="B504" s="6" t="e">
        <f>Data!#REF!</f>
        <v>#REF!</v>
      </c>
      <c r="C504" t="e">
        <f t="shared" si="13"/>
        <v>#REF!</v>
      </c>
      <c r="D504" s="87" t="e">
        <f>Data!#REF!</f>
        <v>#REF!</v>
      </c>
    </row>
    <row r="505" spans="2:4" x14ac:dyDescent="0.35">
      <c r="B505" s="6" t="e">
        <f>Data!#REF!</f>
        <v>#REF!</v>
      </c>
      <c r="C505" t="e">
        <f t="shared" si="13"/>
        <v>#REF!</v>
      </c>
      <c r="D505" s="87" t="e">
        <f>Data!#REF!</f>
        <v>#REF!</v>
      </c>
    </row>
    <row r="506" spans="2:4" x14ac:dyDescent="0.35">
      <c r="B506" s="6" t="e">
        <f>Data!#REF!</f>
        <v>#REF!</v>
      </c>
      <c r="C506" t="e">
        <f t="shared" si="13"/>
        <v>#REF!</v>
      </c>
      <c r="D506" s="87" t="e">
        <f>Data!#REF!</f>
        <v>#REF!</v>
      </c>
    </row>
    <row r="507" spans="2:4" x14ac:dyDescent="0.35">
      <c r="B507" s="6" t="e">
        <f>Data!#REF!</f>
        <v>#REF!</v>
      </c>
      <c r="C507" t="e">
        <f t="shared" si="13"/>
        <v>#REF!</v>
      </c>
      <c r="D507" s="87" t="e">
        <f>Data!#REF!</f>
        <v>#REF!</v>
      </c>
    </row>
    <row r="508" spans="2:4" x14ac:dyDescent="0.35">
      <c r="B508" s="6" t="e">
        <f>Data!#REF!</f>
        <v>#REF!</v>
      </c>
      <c r="C508" t="e">
        <f t="shared" si="13"/>
        <v>#REF!</v>
      </c>
      <c r="D508" s="87" t="e">
        <f>Data!#REF!</f>
        <v>#REF!</v>
      </c>
    </row>
    <row r="509" spans="2:4" x14ac:dyDescent="0.35">
      <c r="B509" s="6" t="e">
        <f>Data!#REF!</f>
        <v>#REF!</v>
      </c>
      <c r="C509" t="e">
        <f t="shared" si="13"/>
        <v>#REF!</v>
      </c>
      <c r="D509" s="87" t="e">
        <f>Data!#REF!</f>
        <v>#REF!</v>
      </c>
    </row>
    <row r="510" spans="2:4" x14ac:dyDescent="0.35">
      <c r="B510" s="6" t="e">
        <f>Data!#REF!</f>
        <v>#REF!</v>
      </c>
      <c r="C510" t="e">
        <f t="shared" si="13"/>
        <v>#REF!</v>
      </c>
      <c r="D510" s="87" t="e">
        <f>Data!#REF!</f>
        <v>#REF!</v>
      </c>
    </row>
    <row r="511" spans="2:4" x14ac:dyDescent="0.35">
      <c r="B511" s="6" t="e">
        <f>Data!#REF!</f>
        <v>#REF!</v>
      </c>
      <c r="C511" t="e">
        <f t="shared" si="13"/>
        <v>#REF!</v>
      </c>
      <c r="D511" s="87" t="e">
        <f>Data!#REF!</f>
        <v>#REF!</v>
      </c>
    </row>
    <row r="512" spans="2:4" x14ac:dyDescent="0.35">
      <c r="B512" s="6" t="e">
        <f>Data!#REF!</f>
        <v>#REF!</v>
      </c>
      <c r="C512" t="e">
        <f t="shared" si="13"/>
        <v>#REF!</v>
      </c>
      <c r="D512" s="87" t="e">
        <f>Data!#REF!</f>
        <v>#REF!</v>
      </c>
    </row>
    <row r="513" spans="2:4" x14ac:dyDescent="0.35">
      <c r="B513" s="6" t="e">
        <f>Data!#REF!</f>
        <v>#REF!</v>
      </c>
      <c r="C513" t="e">
        <f t="shared" si="13"/>
        <v>#REF!</v>
      </c>
      <c r="D513" s="87" t="e">
        <f>Data!#REF!</f>
        <v>#REF!</v>
      </c>
    </row>
    <row r="514" spans="2:4" x14ac:dyDescent="0.35">
      <c r="B514" s="6" t="e">
        <f>Data!#REF!</f>
        <v>#REF!</v>
      </c>
      <c r="C514" t="e">
        <f t="shared" si="13"/>
        <v>#REF!</v>
      </c>
      <c r="D514" s="87" t="e">
        <f>Data!#REF!</f>
        <v>#REF!</v>
      </c>
    </row>
    <row r="515" spans="2:4" x14ac:dyDescent="0.35">
      <c r="B515" s="6" t="e">
        <f>Data!#REF!</f>
        <v>#REF!</v>
      </c>
      <c r="C515" t="e">
        <f t="shared" si="13"/>
        <v>#REF!</v>
      </c>
      <c r="D515" s="87" t="e">
        <f>Data!#REF!</f>
        <v>#REF!</v>
      </c>
    </row>
    <row r="516" spans="2:4" x14ac:dyDescent="0.35">
      <c r="B516" s="6" t="e">
        <f>Data!#REF!</f>
        <v>#REF!</v>
      </c>
      <c r="C516" t="e">
        <f t="shared" si="13"/>
        <v>#REF!</v>
      </c>
      <c r="D516" s="87" t="e">
        <f>Data!#REF!</f>
        <v>#REF!</v>
      </c>
    </row>
    <row r="517" spans="2:4" x14ac:dyDescent="0.35">
      <c r="B517" s="6" t="e">
        <f>Data!#REF!</f>
        <v>#REF!</v>
      </c>
      <c r="C517" t="e">
        <f t="shared" si="13"/>
        <v>#REF!</v>
      </c>
      <c r="D517" s="87" t="e">
        <f>Data!#REF!</f>
        <v>#REF!</v>
      </c>
    </row>
    <row r="518" spans="2:4" x14ac:dyDescent="0.35">
      <c r="B518" s="6" t="e">
        <f>Data!#REF!</f>
        <v>#REF!</v>
      </c>
      <c r="C518" t="e">
        <f t="shared" si="13"/>
        <v>#REF!</v>
      </c>
      <c r="D518" s="87" t="e">
        <f>Data!#REF!</f>
        <v>#REF!</v>
      </c>
    </row>
    <row r="519" spans="2:4" x14ac:dyDescent="0.35">
      <c r="B519" s="6" t="e">
        <f>Data!#REF!</f>
        <v>#REF!</v>
      </c>
      <c r="C519" t="e">
        <f t="shared" si="13"/>
        <v>#REF!</v>
      </c>
      <c r="D519" s="87" t="e">
        <f>Data!#REF!</f>
        <v>#REF!</v>
      </c>
    </row>
    <row r="520" spans="2:4" x14ac:dyDescent="0.35">
      <c r="B520" s="6" t="e">
        <f>Data!#REF!</f>
        <v>#REF!</v>
      </c>
      <c r="C520" t="e">
        <f t="shared" si="13"/>
        <v>#REF!</v>
      </c>
      <c r="D520" s="87" t="e">
        <f>Data!#REF!</f>
        <v>#REF!</v>
      </c>
    </row>
    <row r="521" spans="2:4" x14ac:dyDescent="0.35">
      <c r="B521" s="6" t="e">
        <f>Data!#REF!</f>
        <v>#REF!</v>
      </c>
      <c r="C521" t="e">
        <f t="shared" si="13"/>
        <v>#REF!</v>
      </c>
      <c r="D521" s="87" t="e">
        <f>Data!#REF!</f>
        <v>#REF!</v>
      </c>
    </row>
    <row r="522" spans="2:4" x14ac:dyDescent="0.35">
      <c r="B522" s="6" t="e">
        <f>Data!#REF!</f>
        <v>#REF!</v>
      </c>
      <c r="C522" t="e">
        <f t="shared" si="13"/>
        <v>#REF!</v>
      </c>
      <c r="D522" s="87" t="e">
        <f>Data!#REF!</f>
        <v>#REF!</v>
      </c>
    </row>
    <row r="523" spans="2:4" x14ac:dyDescent="0.35">
      <c r="B523" s="6" t="e">
        <f>Data!#REF!</f>
        <v>#REF!</v>
      </c>
      <c r="C523" t="e">
        <f t="shared" si="13"/>
        <v>#REF!</v>
      </c>
      <c r="D523" s="87" t="e">
        <f>Data!#REF!</f>
        <v>#REF!</v>
      </c>
    </row>
    <row r="524" spans="2:4" x14ac:dyDescent="0.35">
      <c r="B524" s="6" t="e">
        <f>Data!#REF!</f>
        <v>#REF!</v>
      </c>
      <c r="C524" t="e">
        <f t="shared" si="13"/>
        <v>#REF!</v>
      </c>
      <c r="D524" s="87" t="e">
        <f>Data!#REF!</f>
        <v>#REF!</v>
      </c>
    </row>
    <row r="525" spans="2:4" x14ac:dyDescent="0.35">
      <c r="B525" s="6" t="e">
        <f>Data!#REF!</f>
        <v>#REF!</v>
      </c>
      <c r="C525" t="e">
        <f t="shared" si="13"/>
        <v>#REF!</v>
      </c>
      <c r="D525" s="87" t="e">
        <f>Data!#REF!</f>
        <v>#REF!</v>
      </c>
    </row>
    <row r="526" spans="2:4" x14ac:dyDescent="0.35">
      <c r="B526" s="6" t="e">
        <f>Data!#REF!</f>
        <v>#REF!</v>
      </c>
      <c r="C526" t="e">
        <f t="shared" si="13"/>
        <v>#REF!</v>
      </c>
      <c r="D526" s="87" t="e">
        <f>Data!#REF!</f>
        <v>#REF!</v>
      </c>
    </row>
    <row r="527" spans="2:4" x14ac:dyDescent="0.35">
      <c r="B527" s="6" t="e">
        <f>Data!#REF!</f>
        <v>#REF!</v>
      </c>
      <c r="C527" t="e">
        <f t="shared" si="13"/>
        <v>#REF!</v>
      </c>
      <c r="D527" s="87" t="e">
        <f>Data!#REF!</f>
        <v>#REF!</v>
      </c>
    </row>
    <row r="528" spans="2:4" x14ac:dyDescent="0.35">
      <c r="B528" s="6" t="e">
        <f>Data!#REF!</f>
        <v>#REF!</v>
      </c>
      <c r="C528" t="e">
        <f t="shared" si="13"/>
        <v>#REF!</v>
      </c>
      <c r="D528" s="87" t="e">
        <f>Data!#REF!</f>
        <v>#REF!</v>
      </c>
    </row>
    <row r="529" spans="2:4" x14ac:dyDescent="0.35">
      <c r="B529" s="6" t="e">
        <f>Data!#REF!</f>
        <v>#REF!</v>
      </c>
      <c r="C529" t="e">
        <f t="shared" si="13"/>
        <v>#REF!</v>
      </c>
      <c r="D529" s="87" t="e">
        <f>Data!#REF!</f>
        <v>#REF!</v>
      </c>
    </row>
    <row r="530" spans="2:4" x14ac:dyDescent="0.35">
      <c r="B530" s="6" t="e">
        <f>Data!#REF!</f>
        <v>#REF!</v>
      </c>
      <c r="C530" t="e">
        <f t="shared" si="13"/>
        <v>#REF!</v>
      </c>
      <c r="D530" s="87" t="e">
        <f>Data!#REF!</f>
        <v>#REF!</v>
      </c>
    </row>
    <row r="531" spans="2:4" x14ac:dyDescent="0.35">
      <c r="B531" s="6" t="e">
        <f>Data!#REF!</f>
        <v>#REF!</v>
      </c>
      <c r="C531" t="e">
        <f t="shared" si="13"/>
        <v>#REF!</v>
      </c>
      <c r="D531" s="87" t="e">
        <f>Data!#REF!</f>
        <v>#REF!</v>
      </c>
    </row>
    <row r="532" spans="2:4" x14ac:dyDescent="0.35">
      <c r="B532" s="6" t="e">
        <f>Data!#REF!</f>
        <v>#REF!</v>
      </c>
      <c r="C532" t="e">
        <f t="shared" si="13"/>
        <v>#REF!</v>
      </c>
      <c r="D532" s="87" t="e">
        <f>Data!#REF!</f>
        <v>#REF!</v>
      </c>
    </row>
    <row r="533" spans="2:4" x14ac:dyDescent="0.35">
      <c r="B533" s="6" t="e">
        <f>Data!#REF!</f>
        <v>#REF!</v>
      </c>
      <c r="C533" t="e">
        <f t="shared" si="13"/>
        <v>#REF!</v>
      </c>
      <c r="D533" s="87" t="e">
        <f>Data!#REF!</f>
        <v>#REF!</v>
      </c>
    </row>
    <row r="534" spans="2:4" x14ac:dyDescent="0.35">
      <c r="B534" s="6" t="e">
        <f>Data!#REF!</f>
        <v>#REF!</v>
      </c>
      <c r="C534" t="e">
        <f t="shared" si="13"/>
        <v>#REF!</v>
      </c>
      <c r="D534" s="87" t="e">
        <f>Data!#REF!</f>
        <v>#REF!</v>
      </c>
    </row>
    <row r="535" spans="2:4" x14ac:dyDescent="0.35">
      <c r="B535" s="6" t="e">
        <f>Data!#REF!</f>
        <v>#REF!</v>
      </c>
      <c r="C535" t="e">
        <f t="shared" si="13"/>
        <v>#REF!</v>
      </c>
      <c r="D535" s="87" t="e">
        <f>Data!#REF!</f>
        <v>#REF!</v>
      </c>
    </row>
    <row r="536" spans="2:4" x14ac:dyDescent="0.35">
      <c r="B536" s="6" t="e">
        <f>Data!#REF!</f>
        <v>#REF!</v>
      </c>
      <c r="C536" t="e">
        <f t="shared" si="13"/>
        <v>#REF!</v>
      </c>
      <c r="D536" s="87" t="e">
        <f>Data!#REF!</f>
        <v>#REF!</v>
      </c>
    </row>
    <row r="537" spans="2:4" x14ac:dyDescent="0.35">
      <c r="B537" s="6" t="e">
        <f>Data!#REF!</f>
        <v>#REF!</v>
      </c>
      <c r="C537" t="e">
        <f t="shared" si="13"/>
        <v>#REF!</v>
      </c>
      <c r="D537" s="87" t="e">
        <f>Data!#REF!</f>
        <v>#REF!</v>
      </c>
    </row>
    <row r="538" spans="2:4" x14ac:dyDescent="0.35">
      <c r="B538" s="6" t="e">
        <f>Data!#REF!</f>
        <v>#REF!</v>
      </c>
      <c r="C538" t="e">
        <f t="shared" si="13"/>
        <v>#REF!</v>
      </c>
      <c r="D538" s="87" t="e">
        <f>Data!#REF!</f>
        <v>#REF!</v>
      </c>
    </row>
    <row r="539" spans="2:4" x14ac:dyDescent="0.35">
      <c r="B539" s="6" t="e">
        <f>Data!#REF!</f>
        <v>#REF!</v>
      </c>
      <c r="C539" t="e">
        <f t="shared" si="13"/>
        <v>#REF!</v>
      </c>
      <c r="D539" s="87" t="e">
        <f>Data!#REF!</f>
        <v>#REF!</v>
      </c>
    </row>
    <row r="540" spans="2:4" x14ac:dyDescent="0.35">
      <c r="B540" s="6" t="e">
        <f>Data!#REF!</f>
        <v>#REF!</v>
      </c>
      <c r="C540" t="e">
        <f t="shared" si="13"/>
        <v>#REF!</v>
      </c>
      <c r="D540" s="87" t="e">
        <f>Data!#REF!</f>
        <v>#REF!</v>
      </c>
    </row>
    <row r="541" spans="2:4" x14ac:dyDescent="0.35">
      <c r="B541" s="6" t="e">
        <f>Data!#REF!</f>
        <v>#REF!</v>
      </c>
      <c r="C541" t="e">
        <f t="shared" si="13"/>
        <v>#REF!</v>
      </c>
      <c r="D541" s="87" t="e">
        <f>Data!#REF!</f>
        <v>#REF!</v>
      </c>
    </row>
    <row r="542" spans="2:4" x14ac:dyDescent="0.35">
      <c r="B542" s="6" t="e">
        <f>Data!#REF!</f>
        <v>#REF!</v>
      </c>
      <c r="C542" t="e">
        <f t="shared" si="13"/>
        <v>#REF!</v>
      </c>
      <c r="D542" s="87" t="e">
        <f>Data!#REF!</f>
        <v>#REF!</v>
      </c>
    </row>
    <row r="543" spans="2:4" x14ac:dyDescent="0.35">
      <c r="B543" s="6" t="e">
        <f>Data!#REF!</f>
        <v>#REF!</v>
      </c>
      <c r="C543" t="e">
        <f t="shared" si="13"/>
        <v>#REF!</v>
      </c>
      <c r="D543" s="87" t="e">
        <f>Data!#REF!</f>
        <v>#REF!</v>
      </c>
    </row>
    <row r="544" spans="2:4" x14ac:dyDescent="0.35">
      <c r="B544" s="6" t="e">
        <f>Data!#REF!</f>
        <v>#REF!</v>
      </c>
      <c r="C544" t="e">
        <f t="shared" si="13"/>
        <v>#REF!</v>
      </c>
      <c r="D544" s="87" t="e">
        <f>Data!#REF!</f>
        <v>#REF!</v>
      </c>
    </row>
    <row r="545" spans="2:4" x14ac:dyDescent="0.35">
      <c r="B545" s="6" t="e">
        <f>Data!#REF!</f>
        <v>#REF!</v>
      </c>
      <c r="C545" t="e">
        <f t="shared" si="13"/>
        <v>#REF!</v>
      </c>
      <c r="D545" s="87" t="e">
        <f>Data!#REF!</f>
        <v>#REF!</v>
      </c>
    </row>
    <row r="546" spans="2:4" x14ac:dyDescent="0.35">
      <c r="B546" s="6" t="e">
        <f>Data!#REF!</f>
        <v>#REF!</v>
      </c>
      <c r="C546" t="e">
        <f t="shared" si="13"/>
        <v>#REF!</v>
      </c>
      <c r="D546" s="87" t="e">
        <f>Data!#REF!</f>
        <v>#REF!</v>
      </c>
    </row>
    <row r="547" spans="2:4" x14ac:dyDescent="0.35">
      <c r="B547" s="6" t="e">
        <f>Data!#REF!</f>
        <v>#REF!</v>
      </c>
      <c r="C547" t="e">
        <f t="shared" si="13"/>
        <v>#REF!</v>
      </c>
      <c r="D547" s="87" t="e">
        <f>Data!#REF!</f>
        <v>#REF!</v>
      </c>
    </row>
    <row r="548" spans="2:4" x14ac:dyDescent="0.35">
      <c r="B548" s="6" t="e">
        <f>Data!#REF!</f>
        <v>#REF!</v>
      </c>
      <c r="C548" t="e">
        <f t="shared" si="13"/>
        <v>#REF!</v>
      </c>
      <c r="D548" s="87" t="e">
        <f>Data!#REF!</f>
        <v>#REF!</v>
      </c>
    </row>
    <row r="549" spans="2:4" x14ac:dyDescent="0.35">
      <c r="B549" s="6" t="e">
        <f>Data!#REF!</f>
        <v>#REF!</v>
      </c>
      <c r="C549" t="e">
        <f t="shared" si="13"/>
        <v>#REF!</v>
      </c>
      <c r="D549" s="87" t="e">
        <f>Data!#REF!</f>
        <v>#REF!</v>
      </c>
    </row>
    <row r="550" spans="2:4" x14ac:dyDescent="0.35">
      <c r="B550" s="6" t="e">
        <f>Data!#REF!</f>
        <v>#REF!</v>
      </c>
      <c r="C550" t="e">
        <f t="shared" si="13"/>
        <v>#REF!</v>
      </c>
      <c r="D550" s="87" t="e">
        <f>Data!#REF!</f>
        <v>#REF!</v>
      </c>
    </row>
    <row r="551" spans="2:4" x14ac:dyDescent="0.35">
      <c r="B551" s="6" t="e">
        <f>Data!#REF!</f>
        <v>#REF!</v>
      </c>
      <c r="C551" t="e">
        <f t="shared" si="13"/>
        <v>#REF!</v>
      </c>
      <c r="D551" s="87" t="e">
        <f>Data!#REF!</f>
        <v>#REF!</v>
      </c>
    </row>
    <row r="552" spans="2:4" x14ac:dyDescent="0.35">
      <c r="B552" s="6" t="e">
        <f>Data!#REF!</f>
        <v>#REF!</v>
      </c>
      <c r="C552" t="e">
        <f t="shared" ref="C552:C615" si="14">IF(D552="","",B552)</f>
        <v>#REF!</v>
      </c>
      <c r="D552" s="87" t="e">
        <f>Data!#REF!</f>
        <v>#REF!</v>
      </c>
    </row>
    <row r="553" spans="2:4" x14ac:dyDescent="0.35">
      <c r="B553" s="6" t="e">
        <f>Data!#REF!</f>
        <v>#REF!</v>
      </c>
      <c r="C553" t="e">
        <f t="shared" si="14"/>
        <v>#REF!</v>
      </c>
      <c r="D553" s="87" t="e">
        <f>Data!#REF!</f>
        <v>#REF!</v>
      </c>
    </row>
    <row r="554" spans="2:4" x14ac:dyDescent="0.35">
      <c r="B554" s="6" t="e">
        <f>Data!#REF!</f>
        <v>#REF!</v>
      </c>
      <c r="C554" t="e">
        <f t="shared" si="14"/>
        <v>#REF!</v>
      </c>
      <c r="D554" s="87" t="e">
        <f>Data!#REF!</f>
        <v>#REF!</v>
      </c>
    </row>
    <row r="555" spans="2:4" x14ac:dyDescent="0.35">
      <c r="B555" s="6" t="e">
        <f>Data!#REF!</f>
        <v>#REF!</v>
      </c>
      <c r="C555" t="e">
        <f t="shared" si="14"/>
        <v>#REF!</v>
      </c>
      <c r="D555" s="87" t="e">
        <f>Data!#REF!</f>
        <v>#REF!</v>
      </c>
    </row>
    <row r="556" spans="2:4" x14ac:dyDescent="0.35">
      <c r="B556" s="6" t="e">
        <f>Data!#REF!</f>
        <v>#REF!</v>
      </c>
      <c r="C556" t="e">
        <f t="shared" si="14"/>
        <v>#REF!</v>
      </c>
      <c r="D556" s="87" t="e">
        <f>Data!#REF!</f>
        <v>#REF!</v>
      </c>
    </row>
    <row r="557" spans="2:4" x14ac:dyDescent="0.35">
      <c r="B557" s="6" t="e">
        <f>Data!#REF!</f>
        <v>#REF!</v>
      </c>
      <c r="C557" t="e">
        <f t="shared" si="14"/>
        <v>#REF!</v>
      </c>
      <c r="D557" s="87" t="e">
        <f>Data!#REF!</f>
        <v>#REF!</v>
      </c>
    </row>
    <row r="558" spans="2:4" x14ac:dyDescent="0.35">
      <c r="B558" s="6" t="e">
        <f>Data!#REF!</f>
        <v>#REF!</v>
      </c>
      <c r="C558" t="e">
        <f t="shared" si="14"/>
        <v>#REF!</v>
      </c>
      <c r="D558" s="87" t="e">
        <f>Data!#REF!</f>
        <v>#REF!</v>
      </c>
    </row>
    <row r="559" spans="2:4" x14ac:dyDescent="0.35">
      <c r="B559" s="6" t="e">
        <f>Data!#REF!</f>
        <v>#REF!</v>
      </c>
      <c r="C559" t="e">
        <f t="shared" si="14"/>
        <v>#REF!</v>
      </c>
      <c r="D559" s="87" t="e">
        <f>Data!#REF!</f>
        <v>#REF!</v>
      </c>
    </row>
    <row r="560" spans="2:4" x14ac:dyDescent="0.35">
      <c r="B560" s="6" t="e">
        <f>Data!#REF!</f>
        <v>#REF!</v>
      </c>
      <c r="C560" t="e">
        <f t="shared" si="14"/>
        <v>#REF!</v>
      </c>
      <c r="D560" s="87" t="e">
        <f>Data!#REF!</f>
        <v>#REF!</v>
      </c>
    </row>
    <row r="561" spans="2:4" x14ac:dyDescent="0.35">
      <c r="B561" s="6" t="e">
        <f>Data!#REF!</f>
        <v>#REF!</v>
      </c>
      <c r="C561" t="e">
        <f t="shared" si="14"/>
        <v>#REF!</v>
      </c>
      <c r="D561" s="87" t="e">
        <f>Data!#REF!</f>
        <v>#REF!</v>
      </c>
    </row>
    <row r="562" spans="2:4" x14ac:dyDescent="0.35">
      <c r="B562" s="6" t="e">
        <f>Data!#REF!</f>
        <v>#REF!</v>
      </c>
      <c r="C562" t="e">
        <f t="shared" si="14"/>
        <v>#REF!</v>
      </c>
      <c r="D562" s="87" t="e">
        <f>Data!#REF!</f>
        <v>#REF!</v>
      </c>
    </row>
    <row r="563" spans="2:4" x14ac:dyDescent="0.35">
      <c r="B563" s="6" t="e">
        <f>Data!#REF!</f>
        <v>#REF!</v>
      </c>
      <c r="C563" t="e">
        <f t="shared" si="14"/>
        <v>#REF!</v>
      </c>
      <c r="D563" s="87" t="e">
        <f>Data!#REF!</f>
        <v>#REF!</v>
      </c>
    </row>
    <row r="564" spans="2:4" x14ac:dyDescent="0.35">
      <c r="B564" s="6" t="e">
        <f>Data!#REF!</f>
        <v>#REF!</v>
      </c>
      <c r="C564" t="e">
        <f t="shared" si="14"/>
        <v>#REF!</v>
      </c>
      <c r="D564" s="87" t="e">
        <f>Data!#REF!</f>
        <v>#REF!</v>
      </c>
    </row>
    <row r="565" spans="2:4" x14ac:dyDescent="0.35">
      <c r="B565" s="6" t="e">
        <f>Data!#REF!</f>
        <v>#REF!</v>
      </c>
      <c r="C565" t="e">
        <f t="shared" si="14"/>
        <v>#REF!</v>
      </c>
      <c r="D565" s="87" t="e">
        <f>Data!#REF!</f>
        <v>#REF!</v>
      </c>
    </row>
    <row r="566" spans="2:4" x14ac:dyDescent="0.35">
      <c r="B566" s="6" t="e">
        <f>Data!#REF!</f>
        <v>#REF!</v>
      </c>
      <c r="C566" t="e">
        <f t="shared" si="14"/>
        <v>#REF!</v>
      </c>
      <c r="D566" s="87" t="e">
        <f>Data!#REF!</f>
        <v>#REF!</v>
      </c>
    </row>
    <row r="567" spans="2:4" x14ac:dyDescent="0.35">
      <c r="B567" s="6" t="e">
        <f>Data!#REF!</f>
        <v>#REF!</v>
      </c>
      <c r="C567" t="e">
        <f t="shared" si="14"/>
        <v>#REF!</v>
      </c>
      <c r="D567" s="87" t="e">
        <f>Data!#REF!</f>
        <v>#REF!</v>
      </c>
    </row>
    <row r="568" spans="2:4" x14ac:dyDescent="0.35">
      <c r="B568" s="6" t="e">
        <f>Data!#REF!</f>
        <v>#REF!</v>
      </c>
      <c r="C568" t="e">
        <f t="shared" si="14"/>
        <v>#REF!</v>
      </c>
      <c r="D568" s="87" t="e">
        <f>Data!#REF!</f>
        <v>#REF!</v>
      </c>
    </row>
    <row r="569" spans="2:4" x14ac:dyDescent="0.35">
      <c r="B569" s="6" t="e">
        <f>Data!#REF!</f>
        <v>#REF!</v>
      </c>
      <c r="C569" t="e">
        <f t="shared" si="14"/>
        <v>#REF!</v>
      </c>
      <c r="D569" s="87" t="e">
        <f>Data!#REF!</f>
        <v>#REF!</v>
      </c>
    </row>
    <row r="570" spans="2:4" x14ac:dyDescent="0.35">
      <c r="B570" s="6" t="e">
        <f>Data!#REF!</f>
        <v>#REF!</v>
      </c>
      <c r="C570" t="e">
        <f t="shared" si="14"/>
        <v>#REF!</v>
      </c>
      <c r="D570" s="87" t="e">
        <f>Data!#REF!</f>
        <v>#REF!</v>
      </c>
    </row>
    <row r="571" spans="2:4" x14ac:dyDescent="0.35">
      <c r="B571" s="6" t="e">
        <f>Data!#REF!</f>
        <v>#REF!</v>
      </c>
      <c r="C571" t="e">
        <f t="shared" si="14"/>
        <v>#REF!</v>
      </c>
      <c r="D571" s="87" t="e">
        <f>Data!#REF!</f>
        <v>#REF!</v>
      </c>
    </row>
    <row r="572" spans="2:4" x14ac:dyDescent="0.35">
      <c r="B572" s="6" t="e">
        <f>Data!#REF!</f>
        <v>#REF!</v>
      </c>
      <c r="C572" t="e">
        <f t="shared" si="14"/>
        <v>#REF!</v>
      </c>
      <c r="D572" s="87" t="e">
        <f>Data!#REF!</f>
        <v>#REF!</v>
      </c>
    </row>
    <row r="573" spans="2:4" x14ac:dyDescent="0.35">
      <c r="B573" s="6" t="e">
        <f>Data!#REF!</f>
        <v>#REF!</v>
      </c>
      <c r="C573" t="e">
        <f t="shared" si="14"/>
        <v>#REF!</v>
      </c>
      <c r="D573" s="87" t="e">
        <f>Data!#REF!</f>
        <v>#REF!</v>
      </c>
    </row>
    <row r="574" spans="2:4" x14ac:dyDescent="0.35">
      <c r="B574" s="6" t="e">
        <f>Data!#REF!</f>
        <v>#REF!</v>
      </c>
      <c r="C574" t="e">
        <f t="shared" si="14"/>
        <v>#REF!</v>
      </c>
      <c r="D574" s="87" t="e">
        <f>Data!#REF!</f>
        <v>#REF!</v>
      </c>
    </row>
    <row r="575" spans="2:4" x14ac:dyDescent="0.35">
      <c r="B575" s="6" t="e">
        <f>Data!#REF!</f>
        <v>#REF!</v>
      </c>
      <c r="C575" t="e">
        <f t="shared" si="14"/>
        <v>#REF!</v>
      </c>
      <c r="D575" s="87" t="e">
        <f>Data!#REF!</f>
        <v>#REF!</v>
      </c>
    </row>
    <row r="576" spans="2:4" x14ac:dyDescent="0.35">
      <c r="B576" s="6" t="e">
        <f>Data!#REF!</f>
        <v>#REF!</v>
      </c>
      <c r="C576" t="e">
        <f t="shared" si="14"/>
        <v>#REF!</v>
      </c>
      <c r="D576" s="87" t="e">
        <f>Data!#REF!</f>
        <v>#REF!</v>
      </c>
    </row>
    <row r="577" spans="2:4" x14ac:dyDescent="0.35">
      <c r="B577" s="6" t="e">
        <f>Data!#REF!</f>
        <v>#REF!</v>
      </c>
      <c r="C577" t="e">
        <f t="shared" si="14"/>
        <v>#REF!</v>
      </c>
      <c r="D577" s="87" t="e">
        <f>Data!#REF!</f>
        <v>#REF!</v>
      </c>
    </row>
    <row r="578" spans="2:4" x14ac:dyDescent="0.35">
      <c r="B578" s="6" t="e">
        <f>Data!#REF!</f>
        <v>#REF!</v>
      </c>
      <c r="C578" t="e">
        <f t="shared" si="14"/>
        <v>#REF!</v>
      </c>
      <c r="D578" s="87" t="e">
        <f>Data!#REF!</f>
        <v>#REF!</v>
      </c>
    </row>
    <row r="579" spans="2:4" x14ac:dyDescent="0.35">
      <c r="B579" s="6" t="e">
        <f>Data!#REF!</f>
        <v>#REF!</v>
      </c>
      <c r="C579" t="e">
        <f t="shared" si="14"/>
        <v>#REF!</v>
      </c>
      <c r="D579" s="87" t="e">
        <f>Data!#REF!</f>
        <v>#REF!</v>
      </c>
    </row>
    <row r="580" spans="2:4" x14ac:dyDescent="0.35">
      <c r="B580" s="6" t="e">
        <f>Data!#REF!</f>
        <v>#REF!</v>
      </c>
      <c r="C580" t="e">
        <f t="shared" si="14"/>
        <v>#REF!</v>
      </c>
      <c r="D580" s="87" t="e">
        <f>Data!#REF!</f>
        <v>#REF!</v>
      </c>
    </row>
    <row r="581" spans="2:4" x14ac:dyDescent="0.35">
      <c r="B581" s="6" t="e">
        <f>Data!#REF!</f>
        <v>#REF!</v>
      </c>
      <c r="C581" t="e">
        <f t="shared" si="14"/>
        <v>#REF!</v>
      </c>
      <c r="D581" s="87" t="e">
        <f>Data!#REF!</f>
        <v>#REF!</v>
      </c>
    </row>
    <row r="582" spans="2:4" x14ac:dyDescent="0.35">
      <c r="B582" s="6" t="e">
        <f>Data!#REF!</f>
        <v>#REF!</v>
      </c>
      <c r="C582" t="e">
        <f t="shared" si="14"/>
        <v>#REF!</v>
      </c>
      <c r="D582" s="87" t="e">
        <f>Data!#REF!</f>
        <v>#REF!</v>
      </c>
    </row>
    <row r="583" spans="2:4" x14ac:dyDescent="0.35">
      <c r="B583" s="6" t="e">
        <f>Data!#REF!</f>
        <v>#REF!</v>
      </c>
      <c r="C583" t="e">
        <f t="shared" si="14"/>
        <v>#REF!</v>
      </c>
      <c r="D583" s="87" t="e">
        <f>Data!#REF!</f>
        <v>#REF!</v>
      </c>
    </row>
    <row r="584" spans="2:4" x14ac:dyDescent="0.35">
      <c r="B584" s="6" t="e">
        <f>Data!#REF!</f>
        <v>#REF!</v>
      </c>
      <c r="C584" t="e">
        <f t="shared" si="14"/>
        <v>#REF!</v>
      </c>
      <c r="D584" s="87" t="e">
        <f>Data!#REF!</f>
        <v>#REF!</v>
      </c>
    </row>
    <row r="585" spans="2:4" x14ac:dyDescent="0.35">
      <c r="B585" s="6" t="e">
        <f>Data!#REF!</f>
        <v>#REF!</v>
      </c>
      <c r="C585" t="e">
        <f t="shared" si="14"/>
        <v>#REF!</v>
      </c>
      <c r="D585" s="87" t="e">
        <f>Data!#REF!</f>
        <v>#REF!</v>
      </c>
    </row>
    <row r="586" spans="2:4" x14ac:dyDescent="0.35">
      <c r="B586" s="6" t="e">
        <f>Data!#REF!</f>
        <v>#REF!</v>
      </c>
      <c r="C586" t="e">
        <f t="shared" si="14"/>
        <v>#REF!</v>
      </c>
      <c r="D586" s="87" t="e">
        <f>Data!#REF!</f>
        <v>#REF!</v>
      </c>
    </row>
    <row r="587" spans="2:4" x14ac:dyDescent="0.35">
      <c r="B587" s="6" t="e">
        <f>Data!#REF!</f>
        <v>#REF!</v>
      </c>
      <c r="C587" t="e">
        <f t="shared" si="14"/>
        <v>#REF!</v>
      </c>
      <c r="D587" s="87" t="e">
        <f>Data!#REF!</f>
        <v>#REF!</v>
      </c>
    </row>
    <row r="588" spans="2:4" x14ac:dyDescent="0.35">
      <c r="B588" s="6" t="e">
        <f>Data!#REF!</f>
        <v>#REF!</v>
      </c>
      <c r="C588" t="e">
        <f t="shared" si="14"/>
        <v>#REF!</v>
      </c>
      <c r="D588" s="87" t="e">
        <f>Data!#REF!</f>
        <v>#REF!</v>
      </c>
    </row>
    <row r="589" spans="2:4" x14ac:dyDescent="0.35">
      <c r="B589" s="6" t="e">
        <f>Data!#REF!</f>
        <v>#REF!</v>
      </c>
      <c r="C589" t="e">
        <f t="shared" si="14"/>
        <v>#REF!</v>
      </c>
      <c r="D589" s="87" t="e">
        <f>Data!#REF!</f>
        <v>#REF!</v>
      </c>
    </row>
    <row r="590" spans="2:4" x14ac:dyDescent="0.35">
      <c r="B590" s="6" t="e">
        <f>Data!#REF!</f>
        <v>#REF!</v>
      </c>
      <c r="C590" t="e">
        <f t="shared" si="14"/>
        <v>#REF!</v>
      </c>
      <c r="D590" s="87" t="e">
        <f>Data!#REF!</f>
        <v>#REF!</v>
      </c>
    </row>
    <row r="591" spans="2:4" x14ac:dyDescent="0.35">
      <c r="B591" s="6" t="e">
        <f>Data!#REF!</f>
        <v>#REF!</v>
      </c>
      <c r="C591" t="e">
        <f t="shared" si="14"/>
        <v>#REF!</v>
      </c>
      <c r="D591" s="87" t="e">
        <f>Data!#REF!</f>
        <v>#REF!</v>
      </c>
    </row>
    <row r="592" spans="2:4" x14ac:dyDescent="0.35">
      <c r="B592" s="6" t="e">
        <f>Data!#REF!</f>
        <v>#REF!</v>
      </c>
      <c r="C592" t="e">
        <f t="shared" si="14"/>
        <v>#REF!</v>
      </c>
      <c r="D592" s="87" t="e">
        <f>Data!#REF!</f>
        <v>#REF!</v>
      </c>
    </row>
    <row r="593" spans="2:4" x14ac:dyDescent="0.35">
      <c r="B593" s="6" t="e">
        <f>Data!#REF!</f>
        <v>#REF!</v>
      </c>
      <c r="C593" t="e">
        <f t="shared" si="14"/>
        <v>#REF!</v>
      </c>
      <c r="D593" s="87" t="e">
        <f>Data!#REF!</f>
        <v>#REF!</v>
      </c>
    </row>
    <row r="594" spans="2:4" x14ac:dyDescent="0.35">
      <c r="B594" s="6" t="e">
        <f>Data!#REF!</f>
        <v>#REF!</v>
      </c>
      <c r="C594" t="e">
        <f t="shared" si="14"/>
        <v>#REF!</v>
      </c>
      <c r="D594" s="87" t="e">
        <f>Data!#REF!</f>
        <v>#REF!</v>
      </c>
    </row>
    <row r="595" spans="2:4" x14ac:dyDescent="0.35">
      <c r="B595" s="6" t="e">
        <f>Data!#REF!</f>
        <v>#REF!</v>
      </c>
      <c r="C595" t="e">
        <f t="shared" si="14"/>
        <v>#REF!</v>
      </c>
      <c r="D595" s="87" t="e">
        <f>Data!#REF!</f>
        <v>#REF!</v>
      </c>
    </row>
    <row r="596" spans="2:4" x14ac:dyDescent="0.35">
      <c r="B596" s="6" t="e">
        <f>Data!#REF!</f>
        <v>#REF!</v>
      </c>
      <c r="C596" t="e">
        <f t="shared" si="14"/>
        <v>#REF!</v>
      </c>
      <c r="D596" s="87" t="e">
        <f>Data!#REF!</f>
        <v>#REF!</v>
      </c>
    </row>
    <row r="597" spans="2:4" x14ac:dyDescent="0.35">
      <c r="B597" s="6" t="e">
        <f>Data!#REF!</f>
        <v>#REF!</v>
      </c>
      <c r="C597" t="e">
        <f t="shared" si="14"/>
        <v>#REF!</v>
      </c>
      <c r="D597" s="87" t="e">
        <f>Data!#REF!</f>
        <v>#REF!</v>
      </c>
    </row>
    <row r="598" spans="2:4" x14ac:dyDescent="0.35">
      <c r="B598" s="6" t="e">
        <f>Data!#REF!</f>
        <v>#REF!</v>
      </c>
      <c r="C598" t="e">
        <f t="shared" si="14"/>
        <v>#REF!</v>
      </c>
      <c r="D598" s="87" t="e">
        <f>Data!#REF!</f>
        <v>#REF!</v>
      </c>
    </row>
    <row r="599" spans="2:4" x14ac:dyDescent="0.35">
      <c r="B599" s="6" t="e">
        <f>Data!#REF!</f>
        <v>#REF!</v>
      </c>
      <c r="C599" t="e">
        <f t="shared" si="14"/>
        <v>#REF!</v>
      </c>
      <c r="D599" s="87" t="e">
        <f>Data!#REF!</f>
        <v>#REF!</v>
      </c>
    </row>
    <row r="600" spans="2:4" x14ac:dyDescent="0.35">
      <c r="B600" s="6" t="e">
        <f>Data!#REF!</f>
        <v>#REF!</v>
      </c>
      <c r="C600" t="e">
        <f t="shared" si="14"/>
        <v>#REF!</v>
      </c>
      <c r="D600" s="87" t="e">
        <f>Data!#REF!</f>
        <v>#REF!</v>
      </c>
    </row>
    <row r="601" spans="2:4" x14ac:dyDescent="0.35">
      <c r="B601" s="6" t="e">
        <f>Data!#REF!</f>
        <v>#REF!</v>
      </c>
      <c r="C601" t="e">
        <f t="shared" si="14"/>
        <v>#REF!</v>
      </c>
      <c r="D601" s="87" t="e">
        <f>Data!#REF!</f>
        <v>#REF!</v>
      </c>
    </row>
    <row r="602" spans="2:4" x14ac:dyDescent="0.35">
      <c r="B602" s="6" t="e">
        <f>Data!#REF!</f>
        <v>#REF!</v>
      </c>
      <c r="C602" t="e">
        <f t="shared" si="14"/>
        <v>#REF!</v>
      </c>
      <c r="D602" s="87" t="e">
        <f>Data!#REF!</f>
        <v>#REF!</v>
      </c>
    </row>
    <row r="603" spans="2:4" x14ac:dyDescent="0.35">
      <c r="B603" s="6" t="e">
        <f>Data!#REF!</f>
        <v>#REF!</v>
      </c>
      <c r="C603" t="e">
        <f t="shared" si="14"/>
        <v>#REF!</v>
      </c>
      <c r="D603" s="87" t="e">
        <f>Data!#REF!</f>
        <v>#REF!</v>
      </c>
    </row>
    <row r="604" spans="2:4" x14ac:dyDescent="0.35">
      <c r="B604" s="6" t="e">
        <f>Data!#REF!</f>
        <v>#REF!</v>
      </c>
      <c r="C604" t="e">
        <f t="shared" si="14"/>
        <v>#REF!</v>
      </c>
      <c r="D604" s="87" t="e">
        <f>Data!#REF!</f>
        <v>#REF!</v>
      </c>
    </row>
    <row r="605" spans="2:4" x14ac:dyDescent="0.35">
      <c r="B605" s="6" t="e">
        <f>Data!#REF!</f>
        <v>#REF!</v>
      </c>
      <c r="C605" t="e">
        <f t="shared" si="14"/>
        <v>#REF!</v>
      </c>
      <c r="D605" s="87" t="e">
        <f>Data!#REF!</f>
        <v>#REF!</v>
      </c>
    </row>
    <row r="606" spans="2:4" x14ac:dyDescent="0.35">
      <c r="B606" s="6" t="e">
        <f>Data!#REF!</f>
        <v>#REF!</v>
      </c>
      <c r="C606" t="e">
        <f t="shared" si="14"/>
        <v>#REF!</v>
      </c>
      <c r="D606" s="87" t="e">
        <f>Data!#REF!</f>
        <v>#REF!</v>
      </c>
    </row>
    <row r="607" spans="2:4" x14ac:dyDescent="0.35">
      <c r="B607" s="6" t="e">
        <f>Data!#REF!</f>
        <v>#REF!</v>
      </c>
      <c r="C607" t="e">
        <f t="shared" si="14"/>
        <v>#REF!</v>
      </c>
      <c r="D607" s="87" t="e">
        <f>Data!#REF!</f>
        <v>#REF!</v>
      </c>
    </row>
    <row r="608" spans="2:4" x14ac:dyDescent="0.35">
      <c r="B608" s="6" t="e">
        <f>Data!#REF!</f>
        <v>#REF!</v>
      </c>
      <c r="C608" t="e">
        <f t="shared" si="14"/>
        <v>#REF!</v>
      </c>
      <c r="D608" s="87" t="e">
        <f>Data!#REF!</f>
        <v>#REF!</v>
      </c>
    </row>
    <row r="609" spans="2:4" x14ac:dyDescent="0.35">
      <c r="B609" s="6" t="e">
        <f>Data!#REF!</f>
        <v>#REF!</v>
      </c>
      <c r="C609" t="e">
        <f t="shared" si="14"/>
        <v>#REF!</v>
      </c>
      <c r="D609" s="87" t="e">
        <f>Data!#REF!</f>
        <v>#REF!</v>
      </c>
    </row>
    <row r="610" spans="2:4" x14ac:dyDescent="0.35">
      <c r="B610" s="6" t="e">
        <f>Data!#REF!</f>
        <v>#REF!</v>
      </c>
      <c r="C610" t="e">
        <f t="shared" si="14"/>
        <v>#REF!</v>
      </c>
      <c r="D610" s="87" t="e">
        <f>Data!#REF!</f>
        <v>#REF!</v>
      </c>
    </row>
    <row r="611" spans="2:4" x14ac:dyDescent="0.35">
      <c r="B611" s="6" t="e">
        <f>Data!#REF!</f>
        <v>#REF!</v>
      </c>
      <c r="C611" t="e">
        <f t="shared" si="14"/>
        <v>#REF!</v>
      </c>
      <c r="D611" s="87" t="e">
        <f>Data!#REF!</f>
        <v>#REF!</v>
      </c>
    </row>
    <row r="612" spans="2:4" x14ac:dyDescent="0.35">
      <c r="B612" s="6" t="e">
        <f>Data!#REF!</f>
        <v>#REF!</v>
      </c>
      <c r="C612" t="e">
        <f t="shared" si="14"/>
        <v>#REF!</v>
      </c>
      <c r="D612" s="87" t="e">
        <f>Data!#REF!</f>
        <v>#REF!</v>
      </c>
    </row>
    <row r="613" spans="2:4" x14ac:dyDescent="0.35">
      <c r="B613" s="6" t="e">
        <f>Data!#REF!</f>
        <v>#REF!</v>
      </c>
      <c r="C613" t="e">
        <f t="shared" si="14"/>
        <v>#REF!</v>
      </c>
      <c r="D613" s="87" t="e">
        <f>Data!#REF!</f>
        <v>#REF!</v>
      </c>
    </row>
    <row r="614" spans="2:4" x14ac:dyDescent="0.35">
      <c r="B614" s="6" t="e">
        <f>Data!#REF!</f>
        <v>#REF!</v>
      </c>
      <c r="C614" t="e">
        <f t="shared" si="14"/>
        <v>#REF!</v>
      </c>
      <c r="D614" s="87" t="e">
        <f>Data!#REF!</f>
        <v>#REF!</v>
      </c>
    </row>
    <row r="615" spans="2:4" x14ac:dyDescent="0.35">
      <c r="B615" s="6" t="e">
        <f>Data!#REF!</f>
        <v>#REF!</v>
      </c>
      <c r="C615" t="e">
        <f t="shared" si="14"/>
        <v>#REF!</v>
      </c>
      <c r="D615" s="87" t="e">
        <f>Data!#REF!</f>
        <v>#REF!</v>
      </c>
    </row>
    <row r="616" spans="2:4" x14ac:dyDescent="0.35">
      <c r="B616" s="6" t="e">
        <f>Data!#REF!</f>
        <v>#REF!</v>
      </c>
      <c r="C616" t="e">
        <f t="shared" ref="C616:C679" si="15">IF(D616="","",B616)</f>
        <v>#REF!</v>
      </c>
      <c r="D616" s="87" t="e">
        <f>Data!#REF!</f>
        <v>#REF!</v>
      </c>
    </row>
    <row r="617" spans="2:4" x14ac:dyDescent="0.35">
      <c r="B617" s="6" t="e">
        <f>Data!#REF!</f>
        <v>#REF!</v>
      </c>
      <c r="C617" t="e">
        <f t="shared" si="15"/>
        <v>#REF!</v>
      </c>
      <c r="D617" s="87" t="e">
        <f>Data!#REF!</f>
        <v>#REF!</v>
      </c>
    </row>
    <row r="618" spans="2:4" x14ac:dyDescent="0.35">
      <c r="B618" s="6" t="e">
        <f>Data!#REF!</f>
        <v>#REF!</v>
      </c>
      <c r="C618" t="e">
        <f t="shared" si="15"/>
        <v>#REF!</v>
      </c>
      <c r="D618" s="87" t="e">
        <f>Data!#REF!</f>
        <v>#REF!</v>
      </c>
    </row>
    <row r="619" spans="2:4" x14ac:dyDescent="0.35">
      <c r="B619" s="6" t="e">
        <f>Data!#REF!</f>
        <v>#REF!</v>
      </c>
      <c r="C619" t="e">
        <f t="shared" si="15"/>
        <v>#REF!</v>
      </c>
      <c r="D619" s="87" t="e">
        <f>Data!#REF!</f>
        <v>#REF!</v>
      </c>
    </row>
    <row r="620" spans="2:4" x14ac:dyDescent="0.35">
      <c r="B620" s="6" t="e">
        <f>Data!#REF!</f>
        <v>#REF!</v>
      </c>
      <c r="C620" t="e">
        <f t="shared" si="15"/>
        <v>#REF!</v>
      </c>
      <c r="D620" s="87" t="e">
        <f>Data!#REF!</f>
        <v>#REF!</v>
      </c>
    </row>
    <row r="621" spans="2:4" x14ac:dyDescent="0.35">
      <c r="B621" s="6" t="e">
        <f>Data!#REF!</f>
        <v>#REF!</v>
      </c>
      <c r="C621" t="e">
        <f t="shared" si="15"/>
        <v>#REF!</v>
      </c>
      <c r="D621" s="87" t="e">
        <f>Data!#REF!</f>
        <v>#REF!</v>
      </c>
    </row>
    <row r="622" spans="2:4" x14ac:dyDescent="0.35">
      <c r="B622" s="6" t="e">
        <f>Data!#REF!</f>
        <v>#REF!</v>
      </c>
      <c r="C622" t="e">
        <f t="shared" si="15"/>
        <v>#REF!</v>
      </c>
      <c r="D622" s="87" t="e">
        <f>Data!#REF!</f>
        <v>#REF!</v>
      </c>
    </row>
    <row r="623" spans="2:4" x14ac:dyDescent="0.35">
      <c r="B623" s="6" t="e">
        <f>Data!#REF!</f>
        <v>#REF!</v>
      </c>
      <c r="C623" t="e">
        <f t="shared" si="15"/>
        <v>#REF!</v>
      </c>
      <c r="D623" s="87" t="e">
        <f>Data!#REF!</f>
        <v>#REF!</v>
      </c>
    </row>
    <row r="624" spans="2:4" x14ac:dyDescent="0.35">
      <c r="B624" s="6" t="e">
        <f>Data!#REF!</f>
        <v>#REF!</v>
      </c>
      <c r="C624" t="e">
        <f t="shared" si="15"/>
        <v>#REF!</v>
      </c>
      <c r="D624" s="87" t="e">
        <f>Data!#REF!</f>
        <v>#REF!</v>
      </c>
    </row>
    <row r="625" spans="2:4" x14ac:dyDescent="0.35">
      <c r="B625" s="6" t="e">
        <f>Data!#REF!</f>
        <v>#REF!</v>
      </c>
      <c r="C625" t="e">
        <f t="shared" si="15"/>
        <v>#REF!</v>
      </c>
      <c r="D625" s="87" t="e">
        <f>Data!#REF!</f>
        <v>#REF!</v>
      </c>
    </row>
    <row r="626" spans="2:4" x14ac:dyDescent="0.35">
      <c r="B626" s="6" t="e">
        <f>Data!#REF!</f>
        <v>#REF!</v>
      </c>
      <c r="C626" t="e">
        <f t="shared" si="15"/>
        <v>#REF!</v>
      </c>
      <c r="D626" s="87" t="e">
        <f>Data!#REF!</f>
        <v>#REF!</v>
      </c>
    </row>
    <row r="627" spans="2:4" x14ac:dyDescent="0.35">
      <c r="B627" s="6" t="e">
        <f>Data!#REF!</f>
        <v>#REF!</v>
      </c>
      <c r="C627" t="e">
        <f t="shared" si="15"/>
        <v>#REF!</v>
      </c>
      <c r="D627" s="87" t="e">
        <f>Data!#REF!</f>
        <v>#REF!</v>
      </c>
    </row>
    <row r="628" spans="2:4" x14ac:dyDescent="0.35">
      <c r="B628" s="6" t="e">
        <f>Data!#REF!</f>
        <v>#REF!</v>
      </c>
      <c r="C628" t="e">
        <f t="shared" si="15"/>
        <v>#REF!</v>
      </c>
      <c r="D628" s="87" t="e">
        <f>Data!#REF!</f>
        <v>#REF!</v>
      </c>
    </row>
    <row r="629" spans="2:4" x14ac:dyDescent="0.35">
      <c r="B629" s="6" t="e">
        <f>Data!#REF!</f>
        <v>#REF!</v>
      </c>
      <c r="C629" t="e">
        <f t="shared" si="15"/>
        <v>#REF!</v>
      </c>
      <c r="D629" s="87" t="e">
        <f>Data!#REF!</f>
        <v>#REF!</v>
      </c>
    </row>
    <row r="630" spans="2:4" x14ac:dyDescent="0.35">
      <c r="B630" s="6" t="e">
        <f>Data!#REF!</f>
        <v>#REF!</v>
      </c>
      <c r="C630" t="e">
        <f t="shared" si="15"/>
        <v>#REF!</v>
      </c>
      <c r="D630" s="87" t="e">
        <f>Data!#REF!</f>
        <v>#REF!</v>
      </c>
    </row>
    <row r="631" spans="2:4" x14ac:dyDescent="0.35">
      <c r="B631" s="6" t="e">
        <f>Data!#REF!</f>
        <v>#REF!</v>
      </c>
      <c r="C631" t="e">
        <f t="shared" si="15"/>
        <v>#REF!</v>
      </c>
      <c r="D631" s="87" t="e">
        <f>Data!#REF!</f>
        <v>#REF!</v>
      </c>
    </row>
    <row r="632" spans="2:4" x14ac:dyDescent="0.35">
      <c r="B632" s="6" t="e">
        <f>Data!#REF!</f>
        <v>#REF!</v>
      </c>
      <c r="C632" t="e">
        <f t="shared" si="15"/>
        <v>#REF!</v>
      </c>
      <c r="D632" s="87" t="e">
        <f>Data!#REF!</f>
        <v>#REF!</v>
      </c>
    </row>
    <row r="633" spans="2:4" x14ac:dyDescent="0.35">
      <c r="B633" s="6" t="e">
        <f>Data!#REF!</f>
        <v>#REF!</v>
      </c>
      <c r="C633" t="e">
        <f t="shared" si="15"/>
        <v>#REF!</v>
      </c>
      <c r="D633" s="87" t="e">
        <f>Data!#REF!</f>
        <v>#REF!</v>
      </c>
    </row>
    <row r="634" spans="2:4" x14ac:dyDescent="0.35">
      <c r="B634" s="6" t="e">
        <f>Data!#REF!</f>
        <v>#REF!</v>
      </c>
      <c r="C634" t="e">
        <f t="shared" si="15"/>
        <v>#REF!</v>
      </c>
      <c r="D634" s="87" t="e">
        <f>Data!#REF!</f>
        <v>#REF!</v>
      </c>
    </row>
    <row r="635" spans="2:4" x14ac:dyDescent="0.35">
      <c r="B635" s="6" t="e">
        <f>Data!#REF!</f>
        <v>#REF!</v>
      </c>
      <c r="C635" t="e">
        <f t="shared" si="15"/>
        <v>#REF!</v>
      </c>
      <c r="D635" s="87" t="e">
        <f>Data!#REF!</f>
        <v>#REF!</v>
      </c>
    </row>
    <row r="636" spans="2:4" x14ac:dyDescent="0.35">
      <c r="B636" s="6" t="e">
        <f>Data!#REF!</f>
        <v>#REF!</v>
      </c>
      <c r="C636" t="e">
        <f t="shared" si="15"/>
        <v>#REF!</v>
      </c>
      <c r="D636" s="87" t="e">
        <f>Data!#REF!</f>
        <v>#REF!</v>
      </c>
    </row>
    <row r="637" spans="2:4" x14ac:dyDescent="0.35">
      <c r="B637" s="6" t="e">
        <f>Data!#REF!</f>
        <v>#REF!</v>
      </c>
      <c r="C637" t="e">
        <f t="shared" si="15"/>
        <v>#REF!</v>
      </c>
      <c r="D637" s="87" t="e">
        <f>Data!#REF!</f>
        <v>#REF!</v>
      </c>
    </row>
    <row r="638" spans="2:4" x14ac:dyDescent="0.35">
      <c r="B638" s="6" t="e">
        <f>Data!#REF!</f>
        <v>#REF!</v>
      </c>
      <c r="C638" t="e">
        <f t="shared" si="15"/>
        <v>#REF!</v>
      </c>
      <c r="D638" s="87" t="e">
        <f>Data!#REF!</f>
        <v>#REF!</v>
      </c>
    </row>
    <row r="639" spans="2:4" x14ac:dyDescent="0.35">
      <c r="B639" s="6" t="e">
        <f>Data!#REF!</f>
        <v>#REF!</v>
      </c>
      <c r="C639" t="e">
        <f t="shared" si="15"/>
        <v>#REF!</v>
      </c>
      <c r="D639" s="87" t="e">
        <f>Data!#REF!</f>
        <v>#REF!</v>
      </c>
    </row>
    <row r="640" spans="2:4" x14ac:dyDescent="0.35">
      <c r="B640" s="6" t="e">
        <f>Data!#REF!</f>
        <v>#REF!</v>
      </c>
      <c r="C640" t="e">
        <f t="shared" si="15"/>
        <v>#REF!</v>
      </c>
      <c r="D640" s="87" t="e">
        <f>Data!#REF!</f>
        <v>#REF!</v>
      </c>
    </row>
    <row r="641" spans="2:4" x14ac:dyDescent="0.35">
      <c r="B641" s="6" t="e">
        <f>Data!#REF!</f>
        <v>#REF!</v>
      </c>
      <c r="C641" t="e">
        <f t="shared" si="15"/>
        <v>#REF!</v>
      </c>
      <c r="D641" s="87" t="e">
        <f>Data!#REF!</f>
        <v>#REF!</v>
      </c>
    </row>
    <row r="642" spans="2:4" x14ac:dyDescent="0.35">
      <c r="B642" s="6" t="e">
        <f>Data!#REF!</f>
        <v>#REF!</v>
      </c>
      <c r="C642" t="e">
        <f t="shared" si="15"/>
        <v>#REF!</v>
      </c>
      <c r="D642" s="87" t="e">
        <f>Data!#REF!</f>
        <v>#REF!</v>
      </c>
    </row>
    <row r="643" spans="2:4" x14ac:dyDescent="0.35">
      <c r="B643" s="6" t="e">
        <f>Data!#REF!</f>
        <v>#REF!</v>
      </c>
      <c r="C643" t="e">
        <f t="shared" si="15"/>
        <v>#REF!</v>
      </c>
      <c r="D643" s="87" t="e">
        <f>Data!#REF!</f>
        <v>#REF!</v>
      </c>
    </row>
    <row r="644" spans="2:4" x14ac:dyDescent="0.35">
      <c r="B644" s="6" t="e">
        <f>Data!#REF!</f>
        <v>#REF!</v>
      </c>
      <c r="C644" t="e">
        <f t="shared" si="15"/>
        <v>#REF!</v>
      </c>
      <c r="D644" s="87" t="e">
        <f>Data!#REF!</f>
        <v>#REF!</v>
      </c>
    </row>
    <row r="645" spans="2:4" x14ac:dyDescent="0.35">
      <c r="B645" s="6" t="e">
        <f>Data!#REF!</f>
        <v>#REF!</v>
      </c>
      <c r="C645" t="e">
        <f t="shared" si="15"/>
        <v>#REF!</v>
      </c>
      <c r="D645" s="87" t="e">
        <f>Data!#REF!</f>
        <v>#REF!</v>
      </c>
    </row>
    <row r="646" spans="2:4" x14ac:dyDescent="0.35">
      <c r="B646" s="6" t="e">
        <f>Data!#REF!</f>
        <v>#REF!</v>
      </c>
      <c r="C646" t="e">
        <f t="shared" si="15"/>
        <v>#REF!</v>
      </c>
      <c r="D646" s="87" t="e">
        <f>Data!#REF!</f>
        <v>#REF!</v>
      </c>
    </row>
    <row r="647" spans="2:4" x14ac:dyDescent="0.35">
      <c r="B647" s="6" t="e">
        <f>Data!#REF!</f>
        <v>#REF!</v>
      </c>
      <c r="C647" t="e">
        <f t="shared" si="15"/>
        <v>#REF!</v>
      </c>
      <c r="D647" s="87" t="e">
        <f>Data!#REF!</f>
        <v>#REF!</v>
      </c>
    </row>
    <row r="648" spans="2:4" x14ac:dyDescent="0.35">
      <c r="B648" s="6" t="e">
        <f>Data!#REF!</f>
        <v>#REF!</v>
      </c>
      <c r="C648" t="e">
        <f t="shared" si="15"/>
        <v>#REF!</v>
      </c>
      <c r="D648" s="87" t="e">
        <f>Data!#REF!</f>
        <v>#REF!</v>
      </c>
    </row>
    <row r="649" spans="2:4" x14ac:dyDescent="0.35">
      <c r="B649" s="6" t="e">
        <f>Data!#REF!</f>
        <v>#REF!</v>
      </c>
      <c r="C649" t="e">
        <f t="shared" si="15"/>
        <v>#REF!</v>
      </c>
      <c r="D649" s="87" t="e">
        <f>Data!#REF!</f>
        <v>#REF!</v>
      </c>
    </row>
    <row r="650" spans="2:4" x14ac:dyDescent="0.35">
      <c r="B650" s="6" t="e">
        <f>Data!#REF!</f>
        <v>#REF!</v>
      </c>
      <c r="C650" t="e">
        <f t="shared" si="15"/>
        <v>#REF!</v>
      </c>
      <c r="D650" s="87" t="e">
        <f>Data!#REF!</f>
        <v>#REF!</v>
      </c>
    </row>
    <row r="651" spans="2:4" x14ac:dyDescent="0.35">
      <c r="B651" s="6" t="e">
        <f>Data!#REF!</f>
        <v>#REF!</v>
      </c>
      <c r="C651" t="e">
        <f t="shared" si="15"/>
        <v>#REF!</v>
      </c>
      <c r="D651" s="87" t="e">
        <f>Data!#REF!</f>
        <v>#REF!</v>
      </c>
    </row>
    <row r="652" spans="2:4" x14ac:dyDescent="0.35">
      <c r="B652" s="6" t="e">
        <f>Data!#REF!</f>
        <v>#REF!</v>
      </c>
      <c r="C652" t="e">
        <f t="shared" si="15"/>
        <v>#REF!</v>
      </c>
      <c r="D652" s="87" t="e">
        <f>Data!#REF!</f>
        <v>#REF!</v>
      </c>
    </row>
    <row r="653" spans="2:4" x14ac:dyDescent="0.35">
      <c r="B653" s="6" t="e">
        <f>Data!#REF!</f>
        <v>#REF!</v>
      </c>
      <c r="C653" t="e">
        <f t="shared" si="15"/>
        <v>#REF!</v>
      </c>
      <c r="D653" s="87" t="e">
        <f>Data!#REF!</f>
        <v>#REF!</v>
      </c>
    </row>
    <row r="654" spans="2:4" x14ac:dyDescent="0.35">
      <c r="B654" s="6" t="e">
        <f>Data!#REF!</f>
        <v>#REF!</v>
      </c>
      <c r="C654" t="e">
        <f t="shared" si="15"/>
        <v>#REF!</v>
      </c>
      <c r="D654" s="87" t="e">
        <f>Data!#REF!</f>
        <v>#REF!</v>
      </c>
    </row>
    <row r="655" spans="2:4" x14ac:dyDescent="0.35">
      <c r="B655" s="6" t="e">
        <f>Data!#REF!</f>
        <v>#REF!</v>
      </c>
      <c r="C655" t="e">
        <f t="shared" si="15"/>
        <v>#REF!</v>
      </c>
      <c r="D655" s="87" t="e">
        <f>Data!#REF!</f>
        <v>#REF!</v>
      </c>
    </row>
    <row r="656" spans="2:4" x14ac:dyDescent="0.35">
      <c r="B656" s="6" t="e">
        <f>Data!#REF!</f>
        <v>#REF!</v>
      </c>
      <c r="C656" t="e">
        <f t="shared" si="15"/>
        <v>#REF!</v>
      </c>
      <c r="D656" s="87" t="e">
        <f>Data!#REF!</f>
        <v>#REF!</v>
      </c>
    </row>
    <row r="657" spans="2:4" x14ac:dyDescent="0.35">
      <c r="B657" s="6" t="e">
        <f>Data!#REF!</f>
        <v>#REF!</v>
      </c>
      <c r="C657" t="e">
        <f t="shared" si="15"/>
        <v>#REF!</v>
      </c>
      <c r="D657" s="87" t="e">
        <f>Data!#REF!</f>
        <v>#REF!</v>
      </c>
    </row>
    <row r="658" spans="2:4" x14ac:dyDescent="0.35">
      <c r="B658" s="6" t="e">
        <f>Data!#REF!</f>
        <v>#REF!</v>
      </c>
      <c r="C658" t="e">
        <f t="shared" si="15"/>
        <v>#REF!</v>
      </c>
      <c r="D658" s="87" t="e">
        <f>Data!#REF!</f>
        <v>#REF!</v>
      </c>
    </row>
    <row r="659" spans="2:4" x14ac:dyDescent="0.35">
      <c r="B659" s="6" t="e">
        <f>Data!#REF!</f>
        <v>#REF!</v>
      </c>
      <c r="C659" t="e">
        <f t="shared" si="15"/>
        <v>#REF!</v>
      </c>
      <c r="D659" s="87" t="e">
        <f>Data!#REF!</f>
        <v>#REF!</v>
      </c>
    </row>
    <row r="660" spans="2:4" x14ac:dyDescent="0.35">
      <c r="B660" s="6" t="e">
        <f>Data!#REF!</f>
        <v>#REF!</v>
      </c>
      <c r="C660" t="e">
        <f t="shared" si="15"/>
        <v>#REF!</v>
      </c>
      <c r="D660" s="87" t="e">
        <f>Data!#REF!</f>
        <v>#REF!</v>
      </c>
    </row>
    <row r="661" spans="2:4" x14ac:dyDescent="0.35">
      <c r="B661" s="6" t="e">
        <f>Data!#REF!</f>
        <v>#REF!</v>
      </c>
      <c r="C661" t="e">
        <f t="shared" si="15"/>
        <v>#REF!</v>
      </c>
      <c r="D661" s="87" t="e">
        <f>Data!#REF!</f>
        <v>#REF!</v>
      </c>
    </row>
    <row r="662" spans="2:4" x14ac:dyDescent="0.35">
      <c r="B662" s="6" t="e">
        <f>Data!#REF!</f>
        <v>#REF!</v>
      </c>
      <c r="C662" t="e">
        <f t="shared" si="15"/>
        <v>#REF!</v>
      </c>
      <c r="D662" s="87" t="e">
        <f>Data!#REF!</f>
        <v>#REF!</v>
      </c>
    </row>
    <row r="663" spans="2:4" x14ac:dyDescent="0.35">
      <c r="B663" s="6" t="e">
        <f>Data!#REF!</f>
        <v>#REF!</v>
      </c>
      <c r="C663" t="e">
        <f t="shared" si="15"/>
        <v>#REF!</v>
      </c>
      <c r="D663" s="87" t="e">
        <f>Data!#REF!</f>
        <v>#REF!</v>
      </c>
    </row>
    <row r="664" spans="2:4" x14ac:dyDescent="0.35">
      <c r="B664" s="6" t="e">
        <f>Data!#REF!</f>
        <v>#REF!</v>
      </c>
      <c r="C664" t="e">
        <f t="shared" si="15"/>
        <v>#REF!</v>
      </c>
      <c r="D664" s="87" t="e">
        <f>Data!#REF!</f>
        <v>#REF!</v>
      </c>
    </row>
    <row r="665" spans="2:4" x14ac:dyDescent="0.35">
      <c r="B665" s="6" t="e">
        <f>Data!#REF!</f>
        <v>#REF!</v>
      </c>
      <c r="C665" t="e">
        <f t="shared" si="15"/>
        <v>#REF!</v>
      </c>
      <c r="D665" s="87" t="e">
        <f>Data!#REF!</f>
        <v>#REF!</v>
      </c>
    </row>
    <row r="666" spans="2:4" x14ac:dyDescent="0.35">
      <c r="B666" s="6" t="e">
        <f>Data!#REF!</f>
        <v>#REF!</v>
      </c>
      <c r="C666" t="e">
        <f t="shared" si="15"/>
        <v>#REF!</v>
      </c>
      <c r="D666" s="87" t="e">
        <f>Data!#REF!</f>
        <v>#REF!</v>
      </c>
    </row>
    <row r="667" spans="2:4" x14ac:dyDescent="0.35">
      <c r="B667" s="6" t="e">
        <f>Data!#REF!</f>
        <v>#REF!</v>
      </c>
      <c r="C667" t="e">
        <f t="shared" si="15"/>
        <v>#REF!</v>
      </c>
      <c r="D667" s="87" t="e">
        <f>Data!#REF!</f>
        <v>#REF!</v>
      </c>
    </row>
    <row r="668" spans="2:4" x14ac:dyDescent="0.35">
      <c r="B668" s="6" t="e">
        <f>Data!#REF!</f>
        <v>#REF!</v>
      </c>
      <c r="C668" t="e">
        <f t="shared" si="15"/>
        <v>#REF!</v>
      </c>
      <c r="D668" s="87" t="e">
        <f>Data!#REF!</f>
        <v>#REF!</v>
      </c>
    </row>
    <row r="669" spans="2:4" x14ac:dyDescent="0.35">
      <c r="B669" s="6" t="e">
        <f>Data!#REF!</f>
        <v>#REF!</v>
      </c>
      <c r="C669" t="e">
        <f t="shared" si="15"/>
        <v>#REF!</v>
      </c>
      <c r="D669" s="87" t="e">
        <f>Data!#REF!</f>
        <v>#REF!</v>
      </c>
    </row>
    <row r="670" spans="2:4" x14ac:dyDescent="0.35">
      <c r="B670" s="6" t="e">
        <f>Data!#REF!</f>
        <v>#REF!</v>
      </c>
      <c r="C670" t="e">
        <f t="shared" si="15"/>
        <v>#REF!</v>
      </c>
      <c r="D670" s="87" t="e">
        <f>Data!#REF!</f>
        <v>#REF!</v>
      </c>
    </row>
    <row r="671" spans="2:4" x14ac:dyDescent="0.35">
      <c r="B671" s="6" t="e">
        <f>Data!#REF!</f>
        <v>#REF!</v>
      </c>
      <c r="C671" t="e">
        <f t="shared" si="15"/>
        <v>#REF!</v>
      </c>
      <c r="D671" s="87" t="e">
        <f>Data!#REF!</f>
        <v>#REF!</v>
      </c>
    </row>
    <row r="672" spans="2:4" x14ac:dyDescent="0.35">
      <c r="B672" s="6" t="e">
        <f>Data!#REF!</f>
        <v>#REF!</v>
      </c>
      <c r="C672" t="e">
        <f t="shared" si="15"/>
        <v>#REF!</v>
      </c>
      <c r="D672" s="87" t="e">
        <f>Data!#REF!</f>
        <v>#REF!</v>
      </c>
    </row>
    <row r="673" spans="2:4" x14ac:dyDescent="0.35">
      <c r="B673" s="6" t="e">
        <f>Data!#REF!</f>
        <v>#REF!</v>
      </c>
      <c r="C673" t="e">
        <f t="shared" si="15"/>
        <v>#REF!</v>
      </c>
      <c r="D673" s="87" t="e">
        <f>Data!#REF!</f>
        <v>#REF!</v>
      </c>
    </row>
    <row r="674" spans="2:4" x14ac:dyDescent="0.35">
      <c r="B674" s="6" t="e">
        <f>Data!#REF!</f>
        <v>#REF!</v>
      </c>
      <c r="C674" t="e">
        <f t="shared" si="15"/>
        <v>#REF!</v>
      </c>
      <c r="D674" s="87" t="e">
        <f>Data!#REF!</f>
        <v>#REF!</v>
      </c>
    </row>
    <row r="675" spans="2:4" x14ac:dyDescent="0.35">
      <c r="B675" s="6" t="e">
        <f>Data!#REF!</f>
        <v>#REF!</v>
      </c>
      <c r="C675" t="e">
        <f t="shared" si="15"/>
        <v>#REF!</v>
      </c>
      <c r="D675" s="87" t="e">
        <f>Data!#REF!</f>
        <v>#REF!</v>
      </c>
    </row>
    <row r="676" spans="2:4" x14ac:dyDescent="0.35">
      <c r="B676" s="6" t="e">
        <f>Data!#REF!</f>
        <v>#REF!</v>
      </c>
      <c r="C676" t="e">
        <f t="shared" si="15"/>
        <v>#REF!</v>
      </c>
      <c r="D676" s="87" t="e">
        <f>Data!#REF!</f>
        <v>#REF!</v>
      </c>
    </row>
    <row r="677" spans="2:4" x14ac:dyDescent="0.35">
      <c r="B677" s="6" t="e">
        <f>Data!#REF!</f>
        <v>#REF!</v>
      </c>
      <c r="C677" t="e">
        <f t="shared" si="15"/>
        <v>#REF!</v>
      </c>
      <c r="D677" s="87" t="e">
        <f>Data!#REF!</f>
        <v>#REF!</v>
      </c>
    </row>
    <row r="678" spans="2:4" x14ac:dyDescent="0.35">
      <c r="B678" s="6" t="e">
        <f>Data!#REF!</f>
        <v>#REF!</v>
      </c>
      <c r="C678" t="e">
        <f t="shared" si="15"/>
        <v>#REF!</v>
      </c>
      <c r="D678" s="87" t="e">
        <f>Data!#REF!</f>
        <v>#REF!</v>
      </c>
    </row>
    <row r="679" spans="2:4" x14ac:dyDescent="0.35">
      <c r="B679" s="6" t="e">
        <f>Data!#REF!</f>
        <v>#REF!</v>
      </c>
      <c r="C679" t="e">
        <f t="shared" si="15"/>
        <v>#REF!</v>
      </c>
      <c r="D679" s="87" t="e">
        <f>Data!#REF!</f>
        <v>#REF!</v>
      </c>
    </row>
    <row r="680" spans="2:4" x14ac:dyDescent="0.35">
      <c r="B680" s="6" t="e">
        <f>Data!#REF!</f>
        <v>#REF!</v>
      </c>
      <c r="C680" t="e">
        <f t="shared" ref="C680:C743" si="16">IF(D680="","",B680)</f>
        <v>#REF!</v>
      </c>
      <c r="D680" s="87" t="e">
        <f>Data!#REF!</f>
        <v>#REF!</v>
      </c>
    </row>
    <row r="681" spans="2:4" x14ac:dyDescent="0.35">
      <c r="B681" s="6" t="e">
        <f>Data!#REF!</f>
        <v>#REF!</v>
      </c>
      <c r="C681" t="e">
        <f t="shared" si="16"/>
        <v>#REF!</v>
      </c>
      <c r="D681" s="87" t="e">
        <f>Data!#REF!</f>
        <v>#REF!</v>
      </c>
    </row>
    <row r="682" spans="2:4" x14ac:dyDescent="0.35">
      <c r="B682" s="6" t="e">
        <f>Data!#REF!</f>
        <v>#REF!</v>
      </c>
      <c r="C682" t="e">
        <f t="shared" si="16"/>
        <v>#REF!</v>
      </c>
      <c r="D682" s="87" t="e">
        <f>Data!#REF!</f>
        <v>#REF!</v>
      </c>
    </row>
    <row r="683" spans="2:4" x14ac:dyDescent="0.35">
      <c r="B683" s="6" t="e">
        <f>Data!#REF!</f>
        <v>#REF!</v>
      </c>
      <c r="C683" t="e">
        <f t="shared" si="16"/>
        <v>#REF!</v>
      </c>
      <c r="D683" s="87" t="e">
        <f>Data!#REF!</f>
        <v>#REF!</v>
      </c>
    </row>
    <row r="684" spans="2:4" x14ac:dyDescent="0.35">
      <c r="B684" s="6" t="e">
        <f>Data!#REF!</f>
        <v>#REF!</v>
      </c>
      <c r="C684" t="e">
        <f t="shared" si="16"/>
        <v>#REF!</v>
      </c>
      <c r="D684" s="87" t="e">
        <f>Data!#REF!</f>
        <v>#REF!</v>
      </c>
    </row>
    <row r="685" spans="2:4" x14ac:dyDescent="0.35">
      <c r="B685" s="6" t="e">
        <f>Data!#REF!</f>
        <v>#REF!</v>
      </c>
      <c r="C685" t="e">
        <f t="shared" si="16"/>
        <v>#REF!</v>
      </c>
      <c r="D685" s="87" t="e">
        <f>Data!#REF!</f>
        <v>#REF!</v>
      </c>
    </row>
    <row r="686" spans="2:4" x14ac:dyDescent="0.35">
      <c r="B686" s="6" t="e">
        <f>Data!#REF!</f>
        <v>#REF!</v>
      </c>
      <c r="C686" t="e">
        <f t="shared" si="16"/>
        <v>#REF!</v>
      </c>
      <c r="D686" s="87" t="e">
        <f>Data!#REF!</f>
        <v>#REF!</v>
      </c>
    </row>
    <row r="687" spans="2:4" x14ac:dyDescent="0.35">
      <c r="B687" s="6" t="e">
        <f>Data!#REF!</f>
        <v>#REF!</v>
      </c>
      <c r="C687" t="e">
        <f t="shared" si="16"/>
        <v>#REF!</v>
      </c>
      <c r="D687" s="87" t="e">
        <f>Data!#REF!</f>
        <v>#REF!</v>
      </c>
    </row>
    <row r="688" spans="2:4" x14ac:dyDescent="0.35">
      <c r="B688" s="6" t="e">
        <f>Data!#REF!</f>
        <v>#REF!</v>
      </c>
      <c r="C688" t="e">
        <f t="shared" si="16"/>
        <v>#REF!</v>
      </c>
      <c r="D688" s="87" t="e">
        <f>Data!#REF!</f>
        <v>#REF!</v>
      </c>
    </row>
    <row r="689" spans="2:4" x14ac:dyDescent="0.35">
      <c r="B689" s="6" t="e">
        <f>Data!#REF!</f>
        <v>#REF!</v>
      </c>
      <c r="C689" t="e">
        <f t="shared" si="16"/>
        <v>#REF!</v>
      </c>
      <c r="D689" s="87" t="e">
        <f>Data!#REF!</f>
        <v>#REF!</v>
      </c>
    </row>
    <row r="690" spans="2:4" x14ac:dyDescent="0.35">
      <c r="B690" s="6" t="e">
        <f>Data!#REF!</f>
        <v>#REF!</v>
      </c>
      <c r="C690" t="e">
        <f t="shared" si="16"/>
        <v>#REF!</v>
      </c>
      <c r="D690" s="87" t="e">
        <f>Data!#REF!</f>
        <v>#REF!</v>
      </c>
    </row>
    <row r="691" spans="2:4" x14ac:dyDescent="0.35">
      <c r="B691" s="6" t="e">
        <f>Data!#REF!</f>
        <v>#REF!</v>
      </c>
      <c r="C691" t="e">
        <f t="shared" si="16"/>
        <v>#REF!</v>
      </c>
      <c r="D691" s="87" t="e">
        <f>Data!#REF!</f>
        <v>#REF!</v>
      </c>
    </row>
    <row r="692" spans="2:4" x14ac:dyDescent="0.35">
      <c r="B692" s="6" t="e">
        <f>Data!#REF!</f>
        <v>#REF!</v>
      </c>
      <c r="C692" t="e">
        <f t="shared" si="16"/>
        <v>#REF!</v>
      </c>
      <c r="D692" s="87" t="e">
        <f>Data!#REF!</f>
        <v>#REF!</v>
      </c>
    </row>
    <row r="693" spans="2:4" x14ac:dyDescent="0.35">
      <c r="B693" s="6" t="e">
        <f>Data!#REF!</f>
        <v>#REF!</v>
      </c>
      <c r="C693" t="e">
        <f t="shared" si="16"/>
        <v>#REF!</v>
      </c>
      <c r="D693" s="87" t="e">
        <f>Data!#REF!</f>
        <v>#REF!</v>
      </c>
    </row>
    <row r="694" spans="2:4" x14ac:dyDescent="0.35">
      <c r="B694" s="6" t="e">
        <f>Data!#REF!</f>
        <v>#REF!</v>
      </c>
      <c r="C694" t="e">
        <f t="shared" si="16"/>
        <v>#REF!</v>
      </c>
      <c r="D694" s="87" t="e">
        <f>Data!#REF!</f>
        <v>#REF!</v>
      </c>
    </row>
    <row r="695" spans="2:4" x14ac:dyDescent="0.35">
      <c r="B695" s="6" t="e">
        <f>Data!#REF!</f>
        <v>#REF!</v>
      </c>
      <c r="C695" t="e">
        <f t="shared" si="16"/>
        <v>#REF!</v>
      </c>
      <c r="D695" s="87" t="e">
        <f>Data!#REF!</f>
        <v>#REF!</v>
      </c>
    </row>
    <row r="696" spans="2:4" x14ac:dyDescent="0.35">
      <c r="B696" s="6" t="e">
        <f>Data!#REF!</f>
        <v>#REF!</v>
      </c>
      <c r="C696" t="e">
        <f t="shared" si="16"/>
        <v>#REF!</v>
      </c>
      <c r="D696" s="87" t="e">
        <f>Data!#REF!</f>
        <v>#REF!</v>
      </c>
    </row>
    <row r="697" spans="2:4" x14ac:dyDescent="0.35">
      <c r="B697" s="6" t="e">
        <f>Data!#REF!</f>
        <v>#REF!</v>
      </c>
      <c r="C697" t="e">
        <f t="shared" si="16"/>
        <v>#REF!</v>
      </c>
      <c r="D697" s="87" t="e">
        <f>Data!#REF!</f>
        <v>#REF!</v>
      </c>
    </row>
    <row r="698" spans="2:4" x14ac:dyDescent="0.35">
      <c r="B698" s="6" t="e">
        <f>Data!#REF!</f>
        <v>#REF!</v>
      </c>
      <c r="C698" t="e">
        <f t="shared" si="16"/>
        <v>#REF!</v>
      </c>
      <c r="D698" s="87" t="e">
        <f>Data!#REF!</f>
        <v>#REF!</v>
      </c>
    </row>
    <row r="699" spans="2:4" x14ac:dyDescent="0.35">
      <c r="B699" s="6" t="e">
        <f>Data!#REF!</f>
        <v>#REF!</v>
      </c>
      <c r="C699" t="e">
        <f t="shared" si="16"/>
        <v>#REF!</v>
      </c>
      <c r="D699" s="87" t="e">
        <f>Data!#REF!</f>
        <v>#REF!</v>
      </c>
    </row>
    <row r="700" spans="2:4" x14ac:dyDescent="0.35">
      <c r="B700" s="6" t="e">
        <f>Data!#REF!</f>
        <v>#REF!</v>
      </c>
      <c r="C700" t="e">
        <f t="shared" si="16"/>
        <v>#REF!</v>
      </c>
      <c r="D700" s="87" t="e">
        <f>Data!#REF!</f>
        <v>#REF!</v>
      </c>
    </row>
    <row r="701" spans="2:4" x14ac:dyDescent="0.35">
      <c r="B701" s="6" t="e">
        <f>Data!#REF!</f>
        <v>#REF!</v>
      </c>
      <c r="C701" t="e">
        <f t="shared" si="16"/>
        <v>#REF!</v>
      </c>
      <c r="D701" s="87" t="e">
        <f>Data!#REF!</f>
        <v>#REF!</v>
      </c>
    </row>
    <row r="702" spans="2:4" x14ac:dyDescent="0.35">
      <c r="B702" s="6" t="e">
        <f>Data!#REF!</f>
        <v>#REF!</v>
      </c>
      <c r="C702" t="e">
        <f t="shared" si="16"/>
        <v>#REF!</v>
      </c>
      <c r="D702" s="87" t="e">
        <f>Data!#REF!</f>
        <v>#REF!</v>
      </c>
    </row>
    <row r="703" spans="2:4" x14ac:dyDescent="0.35">
      <c r="B703" s="6" t="e">
        <f>Data!#REF!</f>
        <v>#REF!</v>
      </c>
      <c r="C703" t="e">
        <f t="shared" si="16"/>
        <v>#REF!</v>
      </c>
      <c r="D703" s="87" t="e">
        <f>Data!#REF!</f>
        <v>#REF!</v>
      </c>
    </row>
    <row r="704" spans="2:4" x14ac:dyDescent="0.35">
      <c r="B704" s="6" t="e">
        <f>Data!#REF!</f>
        <v>#REF!</v>
      </c>
      <c r="C704" t="e">
        <f t="shared" si="16"/>
        <v>#REF!</v>
      </c>
      <c r="D704" s="87" t="e">
        <f>Data!#REF!</f>
        <v>#REF!</v>
      </c>
    </row>
    <row r="705" spans="2:4" x14ac:dyDescent="0.35">
      <c r="B705" s="6" t="e">
        <f>Data!#REF!</f>
        <v>#REF!</v>
      </c>
      <c r="C705" t="e">
        <f t="shared" si="16"/>
        <v>#REF!</v>
      </c>
      <c r="D705" s="87" t="e">
        <f>Data!#REF!</f>
        <v>#REF!</v>
      </c>
    </row>
    <row r="706" spans="2:4" x14ac:dyDescent="0.35">
      <c r="B706" s="6" t="e">
        <f>Data!#REF!</f>
        <v>#REF!</v>
      </c>
      <c r="C706" t="e">
        <f t="shared" si="16"/>
        <v>#REF!</v>
      </c>
      <c r="D706" s="87" t="e">
        <f>Data!#REF!</f>
        <v>#REF!</v>
      </c>
    </row>
    <row r="707" spans="2:4" x14ac:dyDescent="0.35">
      <c r="B707" s="6" t="e">
        <f>Data!#REF!</f>
        <v>#REF!</v>
      </c>
      <c r="C707" t="e">
        <f t="shared" si="16"/>
        <v>#REF!</v>
      </c>
      <c r="D707" s="87" t="e">
        <f>Data!#REF!</f>
        <v>#REF!</v>
      </c>
    </row>
    <row r="708" spans="2:4" x14ac:dyDescent="0.35">
      <c r="B708" s="6" t="e">
        <f>Data!#REF!</f>
        <v>#REF!</v>
      </c>
      <c r="C708" t="e">
        <f t="shared" si="16"/>
        <v>#REF!</v>
      </c>
      <c r="D708" s="87" t="e">
        <f>Data!#REF!</f>
        <v>#REF!</v>
      </c>
    </row>
    <row r="709" spans="2:4" x14ac:dyDescent="0.35">
      <c r="B709" s="6" t="e">
        <f>Data!#REF!</f>
        <v>#REF!</v>
      </c>
      <c r="C709" t="e">
        <f t="shared" si="16"/>
        <v>#REF!</v>
      </c>
      <c r="D709" s="87" t="e">
        <f>Data!#REF!</f>
        <v>#REF!</v>
      </c>
    </row>
    <row r="710" spans="2:4" x14ac:dyDescent="0.35">
      <c r="B710" s="6" t="e">
        <f>Data!#REF!</f>
        <v>#REF!</v>
      </c>
      <c r="C710" t="e">
        <f t="shared" si="16"/>
        <v>#REF!</v>
      </c>
      <c r="D710" s="87" t="e">
        <f>Data!#REF!</f>
        <v>#REF!</v>
      </c>
    </row>
    <row r="711" spans="2:4" x14ac:dyDescent="0.35">
      <c r="B711" s="6" t="e">
        <f>Data!#REF!</f>
        <v>#REF!</v>
      </c>
      <c r="C711" t="e">
        <f t="shared" si="16"/>
        <v>#REF!</v>
      </c>
      <c r="D711" s="87" t="e">
        <f>Data!#REF!</f>
        <v>#REF!</v>
      </c>
    </row>
    <row r="712" spans="2:4" x14ac:dyDescent="0.35">
      <c r="B712" s="6" t="e">
        <f>Data!#REF!</f>
        <v>#REF!</v>
      </c>
      <c r="C712" t="e">
        <f t="shared" si="16"/>
        <v>#REF!</v>
      </c>
      <c r="D712" s="87" t="e">
        <f>Data!#REF!</f>
        <v>#REF!</v>
      </c>
    </row>
    <row r="713" spans="2:4" x14ac:dyDescent="0.35">
      <c r="B713" s="6" t="e">
        <f>Data!#REF!</f>
        <v>#REF!</v>
      </c>
      <c r="C713" t="e">
        <f t="shared" si="16"/>
        <v>#REF!</v>
      </c>
      <c r="D713" s="87" t="e">
        <f>Data!#REF!</f>
        <v>#REF!</v>
      </c>
    </row>
    <row r="714" spans="2:4" x14ac:dyDescent="0.35">
      <c r="B714" s="6" t="e">
        <f>Data!#REF!</f>
        <v>#REF!</v>
      </c>
      <c r="C714" t="e">
        <f t="shared" si="16"/>
        <v>#REF!</v>
      </c>
      <c r="D714" s="87" t="e">
        <f>Data!#REF!</f>
        <v>#REF!</v>
      </c>
    </row>
    <row r="715" spans="2:4" x14ac:dyDescent="0.35">
      <c r="B715" s="6" t="e">
        <f>Data!#REF!</f>
        <v>#REF!</v>
      </c>
      <c r="C715" t="e">
        <f t="shared" si="16"/>
        <v>#REF!</v>
      </c>
      <c r="D715" s="87" t="e">
        <f>Data!#REF!</f>
        <v>#REF!</v>
      </c>
    </row>
    <row r="716" spans="2:4" x14ac:dyDescent="0.35">
      <c r="B716" s="6" t="e">
        <f>Data!#REF!</f>
        <v>#REF!</v>
      </c>
      <c r="C716" t="e">
        <f t="shared" si="16"/>
        <v>#REF!</v>
      </c>
      <c r="D716" s="87" t="e">
        <f>Data!#REF!</f>
        <v>#REF!</v>
      </c>
    </row>
    <row r="717" spans="2:4" x14ac:dyDescent="0.35">
      <c r="B717" s="6" t="e">
        <f>Data!#REF!</f>
        <v>#REF!</v>
      </c>
      <c r="C717" t="e">
        <f t="shared" si="16"/>
        <v>#REF!</v>
      </c>
      <c r="D717" s="87" t="e">
        <f>Data!#REF!</f>
        <v>#REF!</v>
      </c>
    </row>
    <row r="718" spans="2:4" x14ac:dyDescent="0.35">
      <c r="B718" s="6" t="e">
        <f>Data!#REF!</f>
        <v>#REF!</v>
      </c>
      <c r="C718" t="e">
        <f t="shared" si="16"/>
        <v>#REF!</v>
      </c>
      <c r="D718" s="87" t="e">
        <f>Data!#REF!</f>
        <v>#REF!</v>
      </c>
    </row>
    <row r="719" spans="2:4" x14ac:dyDescent="0.35">
      <c r="B719" s="6" t="e">
        <f>Data!#REF!</f>
        <v>#REF!</v>
      </c>
      <c r="C719" t="e">
        <f t="shared" si="16"/>
        <v>#REF!</v>
      </c>
      <c r="D719" s="87" t="e">
        <f>Data!#REF!</f>
        <v>#REF!</v>
      </c>
    </row>
    <row r="720" spans="2:4" x14ac:dyDescent="0.35">
      <c r="B720" s="6" t="e">
        <f>Data!#REF!</f>
        <v>#REF!</v>
      </c>
      <c r="C720" t="e">
        <f t="shared" si="16"/>
        <v>#REF!</v>
      </c>
      <c r="D720" s="87" t="e">
        <f>Data!#REF!</f>
        <v>#REF!</v>
      </c>
    </row>
    <row r="721" spans="2:4" x14ac:dyDescent="0.35">
      <c r="B721" s="6" t="e">
        <f>Data!#REF!</f>
        <v>#REF!</v>
      </c>
      <c r="C721" t="e">
        <f t="shared" si="16"/>
        <v>#REF!</v>
      </c>
      <c r="D721" s="87" t="e">
        <f>Data!#REF!</f>
        <v>#REF!</v>
      </c>
    </row>
    <row r="722" spans="2:4" x14ac:dyDescent="0.35">
      <c r="B722" s="6" t="e">
        <f>Data!#REF!</f>
        <v>#REF!</v>
      </c>
      <c r="C722" t="e">
        <f t="shared" si="16"/>
        <v>#REF!</v>
      </c>
      <c r="D722" s="87" t="e">
        <f>Data!#REF!</f>
        <v>#REF!</v>
      </c>
    </row>
    <row r="723" spans="2:4" x14ac:dyDescent="0.35">
      <c r="B723" s="6" t="e">
        <f>Data!#REF!</f>
        <v>#REF!</v>
      </c>
      <c r="C723" t="e">
        <f t="shared" si="16"/>
        <v>#REF!</v>
      </c>
      <c r="D723" s="87" t="e">
        <f>Data!#REF!</f>
        <v>#REF!</v>
      </c>
    </row>
    <row r="724" spans="2:4" x14ac:dyDescent="0.35">
      <c r="B724" s="6" t="e">
        <f>Data!#REF!</f>
        <v>#REF!</v>
      </c>
      <c r="C724" t="e">
        <f t="shared" si="16"/>
        <v>#REF!</v>
      </c>
      <c r="D724" s="87" t="e">
        <f>Data!#REF!</f>
        <v>#REF!</v>
      </c>
    </row>
    <row r="725" spans="2:4" x14ac:dyDescent="0.35">
      <c r="B725" s="6" t="e">
        <f>Data!#REF!</f>
        <v>#REF!</v>
      </c>
      <c r="C725" t="e">
        <f t="shared" si="16"/>
        <v>#REF!</v>
      </c>
      <c r="D725" s="87" t="e">
        <f>Data!#REF!</f>
        <v>#REF!</v>
      </c>
    </row>
    <row r="726" spans="2:4" x14ac:dyDescent="0.35">
      <c r="B726" s="6" t="e">
        <f>Data!#REF!</f>
        <v>#REF!</v>
      </c>
      <c r="C726" t="e">
        <f t="shared" si="16"/>
        <v>#REF!</v>
      </c>
      <c r="D726" s="87" t="e">
        <f>Data!#REF!</f>
        <v>#REF!</v>
      </c>
    </row>
    <row r="727" spans="2:4" x14ac:dyDescent="0.35">
      <c r="B727" s="6" t="e">
        <f>Data!#REF!</f>
        <v>#REF!</v>
      </c>
      <c r="C727" t="e">
        <f t="shared" si="16"/>
        <v>#REF!</v>
      </c>
      <c r="D727" s="87" t="e">
        <f>Data!#REF!</f>
        <v>#REF!</v>
      </c>
    </row>
    <row r="728" spans="2:4" x14ac:dyDescent="0.35">
      <c r="B728" s="6" t="e">
        <f>Data!#REF!</f>
        <v>#REF!</v>
      </c>
      <c r="C728" t="e">
        <f t="shared" si="16"/>
        <v>#REF!</v>
      </c>
      <c r="D728" s="87" t="e">
        <f>Data!#REF!</f>
        <v>#REF!</v>
      </c>
    </row>
    <row r="729" spans="2:4" x14ac:dyDescent="0.35">
      <c r="B729" s="6" t="e">
        <f>Data!#REF!</f>
        <v>#REF!</v>
      </c>
      <c r="C729" t="e">
        <f t="shared" si="16"/>
        <v>#REF!</v>
      </c>
      <c r="D729" s="87" t="e">
        <f>Data!#REF!</f>
        <v>#REF!</v>
      </c>
    </row>
    <row r="730" spans="2:4" x14ac:dyDescent="0.35">
      <c r="B730" s="6" t="e">
        <f>Data!#REF!</f>
        <v>#REF!</v>
      </c>
      <c r="C730" t="e">
        <f t="shared" si="16"/>
        <v>#REF!</v>
      </c>
      <c r="D730" s="87" t="e">
        <f>Data!#REF!</f>
        <v>#REF!</v>
      </c>
    </row>
    <row r="731" spans="2:4" x14ac:dyDescent="0.35">
      <c r="B731" s="6" t="e">
        <f>Data!#REF!</f>
        <v>#REF!</v>
      </c>
      <c r="C731" t="e">
        <f t="shared" si="16"/>
        <v>#REF!</v>
      </c>
      <c r="D731" s="87" t="e">
        <f>Data!#REF!</f>
        <v>#REF!</v>
      </c>
    </row>
    <row r="732" spans="2:4" x14ac:dyDescent="0.35">
      <c r="B732" s="6" t="e">
        <f>Data!#REF!</f>
        <v>#REF!</v>
      </c>
      <c r="C732" t="e">
        <f t="shared" si="16"/>
        <v>#REF!</v>
      </c>
      <c r="D732" s="87" t="e">
        <f>Data!#REF!</f>
        <v>#REF!</v>
      </c>
    </row>
    <row r="733" spans="2:4" x14ac:dyDescent="0.35">
      <c r="B733" s="6" t="e">
        <f>Data!#REF!</f>
        <v>#REF!</v>
      </c>
      <c r="C733" t="e">
        <f t="shared" si="16"/>
        <v>#REF!</v>
      </c>
      <c r="D733" s="87" t="e">
        <f>Data!#REF!</f>
        <v>#REF!</v>
      </c>
    </row>
    <row r="734" spans="2:4" x14ac:dyDescent="0.35">
      <c r="B734" s="6" t="e">
        <f>Data!#REF!</f>
        <v>#REF!</v>
      </c>
      <c r="C734" t="e">
        <f t="shared" si="16"/>
        <v>#REF!</v>
      </c>
      <c r="D734" s="87" t="e">
        <f>Data!#REF!</f>
        <v>#REF!</v>
      </c>
    </row>
    <row r="735" spans="2:4" x14ac:dyDescent="0.35">
      <c r="B735" s="6" t="e">
        <f>Data!#REF!</f>
        <v>#REF!</v>
      </c>
      <c r="C735" t="e">
        <f t="shared" si="16"/>
        <v>#REF!</v>
      </c>
      <c r="D735" s="87" t="e">
        <f>Data!#REF!</f>
        <v>#REF!</v>
      </c>
    </row>
    <row r="736" spans="2:4" x14ac:dyDescent="0.35">
      <c r="B736" s="6" t="e">
        <f>Data!#REF!</f>
        <v>#REF!</v>
      </c>
      <c r="C736" t="e">
        <f t="shared" si="16"/>
        <v>#REF!</v>
      </c>
      <c r="D736" s="87" t="e">
        <f>Data!#REF!</f>
        <v>#REF!</v>
      </c>
    </row>
    <row r="737" spans="2:4" x14ac:dyDescent="0.35">
      <c r="B737" s="6" t="e">
        <f>Data!#REF!</f>
        <v>#REF!</v>
      </c>
      <c r="C737" t="e">
        <f t="shared" si="16"/>
        <v>#REF!</v>
      </c>
      <c r="D737" s="87" t="e">
        <f>Data!#REF!</f>
        <v>#REF!</v>
      </c>
    </row>
    <row r="738" spans="2:4" x14ac:dyDescent="0.35">
      <c r="B738" s="6" t="e">
        <f>Data!#REF!</f>
        <v>#REF!</v>
      </c>
      <c r="C738" t="e">
        <f t="shared" si="16"/>
        <v>#REF!</v>
      </c>
      <c r="D738" s="87" t="e">
        <f>Data!#REF!</f>
        <v>#REF!</v>
      </c>
    </row>
    <row r="739" spans="2:4" x14ac:dyDescent="0.35">
      <c r="B739" s="6" t="e">
        <f>Data!#REF!</f>
        <v>#REF!</v>
      </c>
      <c r="C739" t="e">
        <f t="shared" si="16"/>
        <v>#REF!</v>
      </c>
      <c r="D739" s="87" t="e">
        <f>Data!#REF!</f>
        <v>#REF!</v>
      </c>
    </row>
    <row r="740" spans="2:4" x14ac:dyDescent="0.35">
      <c r="B740" s="6" t="e">
        <f>Data!#REF!</f>
        <v>#REF!</v>
      </c>
      <c r="C740" t="e">
        <f t="shared" si="16"/>
        <v>#REF!</v>
      </c>
      <c r="D740" s="87" t="e">
        <f>Data!#REF!</f>
        <v>#REF!</v>
      </c>
    </row>
    <row r="741" spans="2:4" x14ac:dyDescent="0.35">
      <c r="B741" s="6" t="e">
        <f>Data!#REF!</f>
        <v>#REF!</v>
      </c>
      <c r="C741" t="e">
        <f t="shared" si="16"/>
        <v>#REF!</v>
      </c>
      <c r="D741" s="87" t="e">
        <f>Data!#REF!</f>
        <v>#REF!</v>
      </c>
    </row>
    <row r="742" spans="2:4" x14ac:dyDescent="0.35">
      <c r="B742" s="6" t="e">
        <f>Data!#REF!</f>
        <v>#REF!</v>
      </c>
      <c r="C742" t="e">
        <f t="shared" si="16"/>
        <v>#REF!</v>
      </c>
      <c r="D742" s="87" t="e">
        <f>Data!#REF!</f>
        <v>#REF!</v>
      </c>
    </row>
    <row r="743" spans="2:4" x14ac:dyDescent="0.35">
      <c r="B743" s="6" t="e">
        <f>Data!#REF!</f>
        <v>#REF!</v>
      </c>
      <c r="C743" t="e">
        <f t="shared" si="16"/>
        <v>#REF!</v>
      </c>
      <c r="D743" s="87" t="e">
        <f>Data!#REF!</f>
        <v>#REF!</v>
      </c>
    </row>
    <row r="744" spans="2:4" x14ac:dyDescent="0.35">
      <c r="B744" s="6" t="e">
        <f>Data!#REF!</f>
        <v>#REF!</v>
      </c>
      <c r="C744" t="e">
        <f t="shared" ref="C744:C807" si="17">IF(D744="","",B744)</f>
        <v>#REF!</v>
      </c>
      <c r="D744" s="87" t="e">
        <f>Data!#REF!</f>
        <v>#REF!</v>
      </c>
    </row>
    <row r="745" spans="2:4" x14ac:dyDescent="0.35">
      <c r="B745" s="6" t="e">
        <f>Data!#REF!</f>
        <v>#REF!</v>
      </c>
      <c r="C745" t="e">
        <f t="shared" si="17"/>
        <v>#REF!</v>
      </c>
      <c r="D745" s="87" t="e">
        <f>Data!#REF!</f>
        <v>#REF!</v>
      </c>
    </row>
    <row r="746" spans="2:4" x14ac:dyDescent="0.35">
      <c r="B746" s="6" t="e">
        <f>Data!#REF!</f>
        <v>#REF!</v>
      </c>
      <c r="C746" t="e">
        <f t="shared" si="17"/>
        <v>#REF!</v>
      </c>
      <c r="D746" s="87" t="e">
        <f>Data!#REF!</f>
        <v>#REF!</v>
      </c>
    </row>
    <row r="747" spans="2:4" x14ac:dyDescent="0.35">
      <c r="B747" s="6" t="e">
        <f>Data!#REF!</f>
        <v>#REF!</v>
      </c>
      <c r="C747" t="e">
        <f t="shared" si="17"/>
        <v>#REF!</v>
      </c>
      <c r="D747" s="87" t="e">
        <f>Data!#REF!</f>
        <v>#REF!</v>
      </c>
    </row>
    <row r="748" spans="2:4" x14ac:dyDescent="0.35">
      <c r="B748" s="6" t="e">
        <f>Data!#REF!</f>
        <v>#REF!</v>
      </c>
      <c r="C748" t="e">
        <f t="shared" si="17"/>
        <v>#REF!</v>
      </c>
      <c r="D748" s="87" t="e">
        <f>Data!#REF!</f>
        <v>#REF!</v>
      </c>
    </row>
    <row r="749" spans="2:4" x14ac:dyDescent="0.35">
      <c r="B749" s="6" t="e">
        <f>Data!#REF!</f>
        <v>#REF!</v>
      </c>
      <c r="C749" t="e">
        <f t="shared" si="17"/>
        <v>#REF!</v>
      </c>
      <c r="D749" s="87" t="e">
        <f>Data!#REF!</f>
        <v>#REF!</v>
      </c>
    </row>
    <row r="750" spans="2:4" x14ac:dyDescent="0.35">
      <c r="B750" s="6" t="e">
        <f>Data!#REF!</f>
        <v>#REF!</v>
      </c>
      <c r="C750" t="e">
        <f t="shared" si="17"/>
        <v>#REF!</v>
      </c>
      <c r="D750" s="87" t="e">
        <f>Data!#REF!</f>
        <v>#REF!</v>
      </c>
    </row>
    <row r="751" spans="2:4" x14ac:dyDescent="0.35">
      <c r="B751" s="6" t="e">
        <f>Data!#REF!</f>
        <v>#REF!</v>
      </c>
      <c r="C751" t="e">
        <f t="shared" si="17"/>
        <v>#REF!</v>
      </c>
      <c r="D751" s="87" t="e">
        <f>Data!#REF!</f>
        <v>#REF!</v>
      </c>
    </row>
    <row r="752" spans="2:4" x14ac:dyDescent="0.35">
      <c r="B752" s="6" t="e">
        <f>Data!#REF!</f>
        <v>#REF!</v>
      </c>
      <c r="C752" t="e">
        <f t="shared" si="17"/>
        <v>#REF!</v>
      </c>
      <c r="D752" s="87" t="e">
        <f>Data!#REF!</f>
        <v>#REF!</v>
      </c>
    </row>
    <row r="753" spans="2:4" x14ac:dyDescent="0.35">
      <c r="B753" s="6" t="e">
        <f>Data!#REF!</f>
        <v>#REF!</v>
      </c>
      <c r="C753" t="e">
        <f t="shared" si="17"/>
        <v>#REF!</v>
      </c>
      <c r="D753" s="87" t="e">
        <f>Data!#REF!</f>
        <v>#REF!</v>
      </c>
    </row>
    <row r="754" spans="2:4" x14ac:dyDescent="0.35">
      <c r="B754" s="6" t="e">
        <f>Data!#REF!</f>
        <v>#REF!</v>
      </c>
      <c r="C754" t="e">
        <f t="shared" si="17"/>
        <v>#REF!</v>
      </c>
      <c r="D754" s="87" t="e">
        <f>Data!#REF!</f>
        <v>#REF!</v>
      </c>
    </row>
    <row r="755" spans="2:4" x14ac:dyDescent="0.35">
      <c r="B755" s="6" t="e">
        <f>Data!#REF!</f>
        <v>#REF!</v>
      </c>
      <c r="C755" t="e">
        <f t="shared" si="17"/>
        <v>#REF!</v>
      </c>
      <c r="D755" s="87" t="e">
        <f>Data!#REF!</f>
        <v>#REF!</v>
      </c>
    </row>
    <row r="756" spans="2:4" x14ac:dyDescent="0.35">
      <c r="B756" s="6" t="e">
        <f>Data!#REF!</f>
        <v>#REF!</v>
      </c>
      <c r="C756" t="e">
        <f t="shared" si="17"/>
        <v>#REF!</v>
      </c>
      <c r="D756" s="87" t="e">
        <f>Data!#REF!</f>
        <v>#REF!</v>
      </c>
    </row>
    <row r="757" spans="2:4" x14ac:dyDescent="0.35">
      <c r="B757" s="6" t="e">
        <f>Data!#REF!</f>
        <v>#REF!</v>
      </c>
      <c r="C757" t="e">
        <f t="shared" si="17"/>
        <v>#REF!</v>
      </c>
      <c r="D757" s="87" t="e">
        <f>Data!#REF!</f>
        <v>#REF!</v>
      </c>
    </row>
    <row r="758" spans="2:4" x14ac:dyDescent="0.35">
      <c r="B758" s="6" t="e">
        <f>Data!#REF!</f>
        <v>#REF!</v>
      </c>
      <c r="C758" t="e">
        <f t="shared" si="17"/>
        <v>#REF!</v>
      </c>
      <c r="D758" s="87" t="e">
        <f>Data!#REF!</f>
        <v>#REF!</v>
      </c>
    </row>
    <row r="759" spans="2:4" x14ac:dyDescent="0.35">
      <c r="B759" s="6" t="e">
        <f>Data!#REF!</f>
        <v>#REF!</v>
      </c>
      <c r="C759" t="e">
        <f t="shared" si="17"/>
        <v>#REF!</v>
      </c>
      <c r="D759" s="87" t="e">
        <f>Data!#REF!</f>
        <v>#REF!</v>
      </c>
    </row>
    <row r="760" spans="2:4" x14ac:dyDescent="0.35">
      <c r="B760" s="6" t="e">
        <f>Data!#REF!</f>
        <v>#REF!</v>
      </c>
      <c r="C760" t="e">
        <f t="shared" si="17"/>
        <v>#REF!</v>
      </c>
      <c r="D760" s="87" t="e">
        <f>Data!#REF!</f>
        <v>#REF!</v>
      </c>
    </row>
    <row r="761" spans="2:4" x14ac:dyDescent="0.35">
      <c r="B761" s="6" t="e">
        <f>Data!#REF!</f>
        <v>#REF!</v>
      </c>
      <c r="C761" t="e">
        <f t="shared" si="17"/>
        <v>#REF!</v>
      </c>
      <c r="D761" s="87" t="e">
        <f>Data!#REF!</f>
        <v>#REF!</v>
      </c>
    </row>
    <row r="762" spans="2:4" x14ac:dyDescent="0.35">
      <c r="B762" s="6" t="e">
        <f>Data!#REF!</f>
        <v>#REF!</v>
      </c>
      <c r="C762" t="e">
        <f t="shared" si="17"/>
        <v>#REF!</v>
      </c>
      <c r="D762" s="87" t="e">
        <f>Data!#REF!</f>
        <v>#REF!</v>
      </c>
    </row>
    <row r="763" spans="2:4" x14ac:dyDescent="0.35">
      <c r="B763" s="6" t="e">
        <f>Data!#REF!</f>
        <v>#REF!</v>
      </c>
      <c r="C763" t="e">
        <f t="shared" si="17"/>
        <v>#REF!</v>
      </c>
      <c r="D763" s="87" t="e">
        <f>Data!#REF!</f>
        <v>#REF!</v>
      </c>
    </row>
    <row r="764" spans="2:4" x14ac:dyDescent="0.35">
      <c r="B764" s="6" t="e">
        <f>Data!#REF!</f>
        <v>#REF!</v>
      </c>
      <c r="C764" t="e">
        <f t="shared" si="17"/>
        <v>#REF!</v>
      </c>
      <c r="D764" s="87" t="e">
        <f>Data!#REF!</f>
        <v>#REF!</v>
      </c>
    </row>
    <row r="765" spans="2:4" x14ac:dyDescent="0.35">
      <c r="B765" s="6" t="e">
        <f>Data!#REF!</f>
        <v>#REF!</v>
      </c>
      <c r="C765" t="e">
        <f t="shared" si="17"/>
        <v>#REF!</v>
      </c>
      <c r="D765" s="87" t="e">
        <f>Data!#REF!</f>
        <v>#REF!</v>
      </c>
    </row>
    <row r="766" spans="2:4" x14ac:dyDescent="0.35">
      <c r="B766" s="6" t="e">
        <f>Data!#REF!</f>
        <v>#REF!</v>
      </c>
      <c r="C766" t="e">
        <f t="shared" si="17"/>
        <v>#REF!</v>
      </c>
      <c r="D766" s="87" t="e">
        <f>Data!#REF!</f>
        <v>#REF!</v>
      </c>
    </row>
    <row r="767" spans="2:4" x14ac:dyDescent="0.35">
      <c r="B767" s="6" t="e">
        <f>Data!#REF!</f>
        <v>#REF!</v>
      </c>
      <c r="C767" t="e">
        <f t="shared" si="17"/>
        <v>#REF!</v>
      </c>
      <c r="D767" s="87" t="e">
        <f>Data!#REF!</f>
        <v>#REF!</v>
      </c>
    </row>
    <row r="768" spans="2:4" x14ac:dyDescent="0.35">
      <c r="B768" s="6" t="e">
        <f>Data!#REF!</f>
        <v>#REF!</v>
      </c>
      <c r="C768" t="e">
        <f t="shared" si="17"/>
        <v>#REF!</v>
      </c>
      <c r="D768" s="87" t="e">
        <f>Data!#REF!</f>
        <v>#REF!</v>
      </c>
    </row>
    <row r="769" spans="2:4" x14ac:dyDescent="0.35">
      <c r="B769" s="6" t="e">
        <f>Data!#REF!</f>
        <v>#REF!</v>
      </c>
      <c r="C769" t="e">
        <f t="shared" si="17"/>
        <v>#REF!</v>
      </c>
      <c r="D769" s="87" t="e">
        <f>Data!#REF!</f>
        <v>#REF!</v>
      </c>
    </row>
    <row r="770" spans="2:4" x14ac:dyDescent="0.35">
      <c r="B770" s="6" t="e">
        <f>Data!#REF!</f>
        <v>#REF!</v>
      </c>
      <c r="C770" t="e">
        <f t="shared" si="17"/>
        <v>#REF!</v>
      </c>
      <c r="D770" s="87" t="e">
        <f>Data!#REF!</f>
        <v>#REF!</v>
      </c>
    </row>
    <row r="771" spans="2:4" x14ac:dyDescent="0.35">
      <c r="B771" s="6" t="e">
        <f>Data!#REF!</f>
        <v>#REF!</v>
      </c>
      <c r="C771" t="e">
        <f t="shared" si="17"/>
        <v>#REF!</v>
      </c>
      <c r="D771" s="87" t="e">
        <f>Data!#REF!</f>
        <v>#REF!</v>
      </c>
    </row>
    <row r="772" spans="2:4" x14ac:dyDescent="0.35">
      <c r="B772" s="6" t="e">
        <f>Data!#REF!</f>
        <v>#REF!</v>
      </c>
      <c r="C772" t="e">
        <f t="shared" si="17"/>
        <v>#REF!</v>
      </c>
      <c r="D772" s="87" t="e">
        <f>Data!#REF!</f>
        <v>#REF!</v>
      </c>
    </row>
    <row r="773" spans="2:4" x14ac:dyDescent="0.35">
      <c r="B773" s="6" t="e">
        <f>Data!#REF!</f>
        <v>#REF!</v>
      </c>
      <c r="C773" t="e">
        <f t="shared" si="17"/>
        <v>#REF!</v>
      </c>
      <c r="D773" s="87" t="e">
        <f>Data!#REF!</f>
        <v>#REF!</v>
      </c>
    </row>
    <row r="774" spans="2:4" x14ac:dyDescent="0.35">
      <c r="B774" s="6" t="e">
        <f>Data!#REF!</f>
        <v>#REF!</v>
      </c>
      <c r="C774" t="e">
        <f t="shared" si="17"/>
        <v>#REF!</v>
      </c>
      <c r="D774" s="87" t="e">
        <f>Data!#REF!</f>
        <v>#REF!</v>
      </c>
    </row>
    <row r="775" spans="2:4" x14ac:dyDescent="0.35">
      <c r="B775" s="6" t="e">
        <f>Data!#REF!</f>
        <v>#REF!</v>
      </c>
      <c r="C775" t="e">
        <f t="shared" si="17"/>
        <v>#REF!</v>
      </c>
      <c r="D775" s="87" t="e">
        <f>Data!#REF!</f>
        <v>#REF!</v>
      </c>
    </row>
    <row r="776" spans="2:4" x14ac:dyDescent="0.35">
      <c r="B776" s="6" t="e">
        <f>Data!#REF!</f>
        <v>#REF!</v>
      </c>
      <c r="C776" t="e">
        <f t="shared" si="17"/>
        <v>#REF!</v>
      </c>
      <c r="D776" s="87" t="e">
        <f>Data!#REF!</f>
        <v>#REF!</v>
      </c>
    </row>
    <row r="777" spans="2:4" x14ac:dyDescent="0.35">
      <c r="B777" s="6" t="e">
        <f>Data!#REF!</f>
        <v>#REF!</v>
      </c>
      <c r="C777" t="e">
        <f t="shared" si="17"/>
        <v>#REF!</v>
      </c>
      <c r="D777" s="87" t="e">
        <f>Data!#REF!</f>
        <v>#REF!</v>
      </c>
    </row>
    <row r="778" spans="2:4" x14ac:dyDescent="0.35">
      <c r="B778" s="6" t="e">
        <f>Data!#REF!</f>
        <v>#REF!</v>
      </c>
      <c r="C778" t="e">
        <f t="shared" si="17"/>
        <v>#REF!</v>
      </c>
      <c r="D778" s="87" t="e">
        <f>Data!#REF!</f>
        <v>#REF!</v>
      </c>
    </row>
    <row r="779" spans="2:4" x14ac:dyDescent="0.35">
      <c r="B779" s="6" t="e">
        <f>Data!#REF!</f>
        <v>#REF!</v>
      </c>
      <c r="C779" t="e">
        <f t="shared" si="17"/>
        <v>#REF!</v>
      </c>
      <c r="D779" s="87" t="e">
        <f>Data!#REF!</f>
        <v>#REF!</v>
      </c>
    </row>
    <row r="780" spans="2:4" x14ac:dyDescent="0.35">
      <c r="B780" s="6" t="e">
        <f>Data!#REF!</f>
        <v>#REF!</v>
      </c>
      <c r="C780" t="e">
        <f t="shared" si="17"/>
        <v>#REF!</v>
      </c>
      <c r="D780" s="87" t="e">
        <f>Data!#REF!</f>
        <v>#REF!</v>
      </c>
    </row>
    <row r="781" spans="2:4" x14ac:dyDescent="0.35">
      <c r="B781" s="6" t="e">
        <f>Data!#REF!</f>
        <v>#REF!</v>
      </c>
      <c r="C781" t="e">
        <f t="shared" si="17"/>
        <v>#REF!</v>
      </c>
      <c r="D781" s="87" t="e">
        <f>Data!#REF!</f>
        <v>#REF!</v>
      </c>
    </row>
    <row r="782" spans="2:4" x14ac:dyDescent="0.35">
      <c r="B782" s="6" t="e">
        <f>Data!#REF!</f>
        <v>#REF!</v>
      </c>
      <c r="C782" t="e">
        <f t="shared" si="17"/>
        <v>#REF!</v>
      </c>
      <c r="D782" s="87" t="e">
        <f>Data!#REF!</f>
        <v>#REF!</v>
      </c>
    </row>
    <row r="783" spans="2:4" x14ac:dyDescent="0.35">
      <c r="B783" s="6" t="e">
        <f>Data!#REF!</f>
        <v>#REF!</v>
      </c>
      <c r="C783" t="e">
        <f t="shared" si="17"/>
        <v>#REF!</v>
      </c>
      <c r="D783" s="87" t="e">
        <f>Data!#REF!</f>
        <v>#REF!</v>
      </c>
    </row>
    <row r="784" spans="2:4" x14ac:dyDescent="0.35">
      <c r="B784" s="6" t="e">
        <f>Data!#REF!</f>
        <v>#REF!</v>
      </c>
      <c r="C784" t="e">
        <f t="shared" si="17"/>
        <v>#REF!</v>
      </c>
      <c r="D784" s="87" t="e">
        <f>Data!#REF!</f>
        <v>#REF!</v>
      </c>
    </row>
    <row r="785" spans="2:4" x14ac:dyDescent="0.35">
      <c r="B785" s="6" t="e">
        <f>Data!#REF!</f>
        <v>#REF!</v>
      </c>
      <c r="C785" t="e">
        <f t="shared" si="17"/>
        <v>#REF!</v>
      </c>
      <c r="D785" s="87" t="e">
        <f>Data!#REF!</f>
        <v>#REF!</v>
      </c>
    </row>
    <row r="786" spans="2:4" x14ac:dyDescent="0.35">
      <c r="B786" s="6" t="e">
        <f>Data!#REF!</f>
        <v>#REF!</v>
      </c>
      <c r="C786" t="e">
        <f t="shared" si="17"/>
        <v>#REF!</v>
      </c>
      <c r="D786" s="87" t="e">
        <f>Data!#REF!</f>
        <v>#REF!</v>
      </c>
    </row>
    <row r="787" spans="2:4" x14ac:dyDescent="0.35">
      <c r="B787" s="6" t="e">
        <f>Data!#REF!</f>
        <v>#REF!</v>
      </c>
      <c r="C787" t="e">
        <f t="shared" si="17"/>
        <v>#REF!</v>
      </c>
      <c r="D787" s="87" t="e">
        <f>Data!#REF!</f>
        <v>#REF!</v>
      </c>
    </row>
    <row r="788" spans="2:4" x14ac:dyDescent="0.35">
      <c r="B788" s="6" t="e">
        <f>Data!#REF!</f>
        <v>#REF!</v>
      </c>
      <c r="C788" t="e">
        <f t="shared" si="17"/>
        <v>#REF!</v>
      </c>
      <c r="D788" s="87" t="e">
        <f>Data!#REF!</f>
        <v>#REF!</v>
      </c>
    </row>
    <row r="789" spans="2:4" x14ac:dyDescent="0.35">
      <c r="B789" s="6" t="e">
        <f>Data!#REF!</f>
        <v>#REF!</v>
      </c>
      <c r="C789" t="e">
        <f t="shared" si="17"/>
        <v>#REF!</v>
      </c>
      <c r="D789" s="87" t="e">
        <f>Data!#REF!</f>
        <v>#REF!</v>
      </c>
    </row>
    <row r="790" spans="2:4" x14ac:dyDescent="0.35">
      <c r="B790" s="6" t="e">
        <f>Data!#REF!</f>
        <v>#REF!</v>
      </c>
      <c r="C790" t="e">
        <f t="shared" si="17"/>
        <v>#REF!</v>
      </c>
      <c r="D790" s="87" t="e">
        <f>Data!#REF!</f>
        <v>#REF!</v>
      </c>
    </row>
    <row r="791" spans="2:4" x14ac:dyDescent="0.35">
      <c r="B791" s="6" t="e">
        <f>Data!#REF!</f>
        <v>#REF!</v>
      </c>
      <c r="C791" t="e">
        <f t="shared" si="17"/>
        <v>#REF!</v>
      </c>
      <c r="D791" s="87" t="e">
        <f>Data!#REF!</f>
        <v>#REF!</v>
      </c>
    </row>
    <row r="792" spans="2:4" x14ac:dyDescent="0.35">
      <c r="B792" s="6" t="e">
        <f>Data!#REF!</f>
        <v>#REF!</v>
      </c>
      <c r="C792" t="e">
        <f t="shared" si="17"/>
        <v>#REF!</v>
      </c>
      <c r="D792" s="87" t="e">
        <f>Data!#REF!</f>
        <v>#REF!</v>
      </c>
    </row>
    <row r="793" spans="2:4" x14ac:dyDescent="0.35">
      <c r="B793" s="6" t="e">
        <f>Data!#REF!</f>
        <v>#REF!</v>
      </c>
      <c r="C793" t="e">
        <f t="shared" si="17"/>
        <v>#REF!</v>
      </c>
      <c r="D793" s="87" t="e">
        <f>Data!#REF!</f>
        <v>#REF!</v>
      </c>
    </row>
    <row r="794" spans="2:4" x14ac:dyDescent="0.35">
      <c r="B794" s="6" t="e">
        <f>Data!#REF!</f>
        <v>#REF!</v>
      </c>
      <c r="C794" t="e">
        <f t="shared" si="17"/>
        <v>#REF!</v>
      </c>
      <c r="D794" s="87" t="e">
        <f>Data!#REF!</f>
        <v>#REF!</v>
      </c>
    </row>
    <row r="795" spans="2:4" x14ac:dyDescent="0.35">
      <c r="B795" s="6" t="e">
        <f>Data!#REF!</f>
        <v>#REF!</v>
      </c>
      <c r="C795" t="e">
        <f t="shared" si="17"/>
        <v>#REF!</v>
      </c>
      <c r="D795" s="87" t="e">
        <f>Data!#REF!</f>
        <v>#REF!</v>
      </c>
    </row>
    <row r="796" spans="2:4" x14ac:dyDescent="0.35">
      <c r="B796" s="6" t="e">
        <f>Data!#REF!</f>
        <v>#REF!</v>
      </c>
      <c r="C796" t="e">
        <f t="shared" si="17"/>
        <v>#REF!</v>
      </c>
      <c r="D796" s="87" t="e">
        <f>Data!#REF!</f>
        <v>#REF!</v>
      </c>
    </row>
    <row r="797" spans="2:4" x14ac:dyDescent="0.35">
      <c r="B797" s="6" t="e">
        <f>Data!#REF!</f>
        <v>#REF!</v>
      </c>
      <c r="C797" t="e">
        <f t="shared" si="17"/>
        <v>#REF!</v>
      </c>
      <c r="D797" s="87" t="e">
        <f>Data!#REF!</f>
        <v>#REF!</v>
      </c>
    </row>
    <row r="798" spans="2:4" x14ac:dyDescent="0.35">
      <c r="B798" s="6" t="e">
        <f>Data!#REF!</f>
        <v>#REF!</v>
      </c>
      <c r="C798" t="e">
        <f t="shared" si="17"/>
        <v>#REF!</v>
      </c>
      <c r="D798" s="87" t="e">
        <f>Data!#REF!</f>
        <v>#REF!</v>
      </c>
    </row>
    <row r="799" spans="2:4" x14ac:dyDescent="0.35">
      <c r="B799" s="6" t="e">
        <f>Data!#REF!</f>
        <v>#REF!</v>
      </c>
      <c r="C799" t="e">
        <f t="shared" si="17"/>
        <v>#REF!</v>
      </c>
      <c r="D799" s="87" t="e">
        <f>Data!#REF!</f>
        <v>#REF!</v>
      </c>
    </row>
    <row r="800" spans="2:4" x14ac:dyDescent="0.35">
      <c r="B800" s="6" t="e">
        <f>Data!#REF!</f>
        <v>#REF!</v>
      </c>
      <c r="C800" t="e">
        <f t="shared" si="17"/>
        <v>#REF!</v>
      </c>
      <c r="D800" s="87" t="e">
        <f>Data!#REF!</f>
        <v>#REF!</v>
      </c>
    </row>
    <row r="801" spans="2:4" x14ac:dyDescent="0.35">
      <c r="B801" s="6" t="e">
        <f>Data!#REF!</f>
        <v>#REF!</v>
      </c>
      <c r="C801" t="e">
        <f t="shared" si="17"/>
        <v>#REF!</v>
      </c>
      <c r="D801" s="87" t="e">
        <f>Data!#REF!</f>
        <v>#REF!</v>
      </c>
    </row>
    <row r="802" spans="2:4" x14ac:dyDescent="0.35">
      <c r="B802" s="6" t="e">
        <f>Data!#REF!</f>
        <v>#REF!</v>
      </c>
      <c r="C802" t="e">
        <f t="shared" si="17"/>
        <v>#REF!</v>
      </c>
      <c r="D802" s="87" t="e">
        <f>Data!#REF!</f>
        <v>#REF!</v>
      </c>
    </row>
    <row r="803" spans="2:4" x14ac:dyDescent="0.35">
      <c r="B803" s="6" t="e">
        <f>Data!#REF!</f>
        <v>#REF!</v>
      </c>
      <c r="C803" t="e">
        <f t="shared" si="17"/>
        <v>#REF!</v>
      </c>
      <c r="D803" s="87" t="e">
        <f>Data!#REF!</f>
        <v>#REF!</v>
      </c>
    </row>
    <row r="804" spans="2:4" x14ac:dyDescent="0.35">
      <c r="B804" s="6" t="e">
        <f>Data!#REF!</f>
        <v>#REF!</v>
      </c>
      <c r="C804" t="e">
        <f t="shared" si="17"/>
        <v>#REF!</v>
      </c>
      <c r="D804" s="87" t="e">
        <f>Data!#REF!</f>
        <v>#REF!</v>
      </c>
    </row>
    <row r="805" spans="2:4" x14ac:dyDescent="0.35">
      <c r="B805" s="6" t="e">
        <f>Data!#REF!</f>
        <v>#REF!</v>
      </c>
      <c r="C805" t="e">
        <f t="shared" si="17"/>
        <v>#REF!</v>
      </c>
      <c r="D805" s="87" t="e">
        <f>Data!#REF!</f>
        <v>#REF!</v>
      </c>
    </row>
    <row r="806" spans="2:4" x14ac:dyDescent="0.35">
      <c r="B806" s="6" t="e">
        <f>Data!#REF!</f>
        <v>#REF!</v>
      </c>
      <c r="C806" t="e">
        <f t="shared" si="17"/>
        <v>#REF!</v>
      </c>
      <c r="D806" s="87" t="e">
        <f>Data!#REF!</f>
        <v>#REF!</v>
      </c>
    </row>
    <row r="807" spans="2:4" x14ac:dyDescent="0.35">
      <c r="B807" s="6" t="e">
        <f>Data!#REF!</f>
        <v>#REF!</v>
      </c>
      <c r="C807" t="e">
        <f t="shared" si="17"/>
        <v>#REF!</v>
      </c>
      <c r="D807" s="87" t="e">
        <f>Data!#REF!</f>
        <v>#REF!</v>
      </c>
    </row>
    <row r="808" spans="2:4" x14ac:dyDescent="0.35">
      <c r="B808" s="6" t="e">
        <f>Data!#REF!</f>
        <v>#REF!</v>
      </c>
      <c r="C808" t="e">
        <f t="shared" ref="C808:C871" si="18">IF(D808="","",B808)</f>
        <v>#REF!</v>
      </c>
      <c r="D808" s="87" t="e">
        <f>Data!#REF!</f>
        <v>#REF!</v>
      </c>
    </row>
    <row r="809" spans="2:4" x14ac:dyDescent="0.35">
      <c r="B809" s="6" t="e">
        <f>Data!#REF!</f>
        <v>#REF!</v>
      </c>
      <c r="C809" t="e">
        <f t="shared" si="18"/>
        <v>#REF!</v>
      </c>
      <c r="D809" s="87" t="e">
        <f>Data!#REF!</f>
        <v>#REF!</v>
      </c>
    </row>
    <row r="810" spans="2:4" x14ac:dyDescent="0.35">
      <c r="B810" s="6" t="e">
        <f>Data!#REF!</f>
        <v>#REF!</v>
      </c>
      <c r="C810" t="e">
        <f t="shared" si="18"/>
        <v>#REF!</v>
      </c>
      <c r="D810" s="87" t="e">
        <f>Data!#REF!</f>
        <v>#REF!</v>
      </c>
    </row>
    <row r="811" spans="2:4" x14ac:dyDescent="0.35">
      <c r="B811" s="6" t="e">
        <f>Data!#REF!</f>
        <v>#REF!</v>
      </c>
      <c r="C811" t="e">
        <f t="shared" si="18"/>
        <v>#REF!</v>
      </c>
      <c r="D811" s="87" t="e">
        <f>Data!#REF!</f>
        <v>#REF!</v>
      </c>
    </row>
    <row r="812" spans="2:4" x14ac:dyDescent="0.35">
      <c r="B812" s="6" t="e">
        <f>Data!#REF!</f>
        <v>#REF!</v>
      </c>
      <c r="C812" t="e">
        <f t="shared" si="18"/>
        <v>#REF!</v>
      </c>
      <c r="D812" s="87" t="e">
        <f>Data!#REF!</f>
        <v>#REF!</v>
      </c>
    </row>
    <row r="813" spans="2:4" x14ac:dyDescent="0.35">
      <c r="B813" s="6" t="e">
        <f>Data!#REF!</f>
        <v>#REF!</v>
      </c>
      <c r="C813" t="e">
        <f t="shared" si="18"/>
        <v>#REF!</v>
      </c>
      <c r="D813" s="87" t="e">
        <f>Data!#REF!</f>
        <v>#REF!</v>
      </c>
    </row>
    <row r="814" spans="2:4" x14ac:dyDescent="0.35">
      <c r="B814" s="6" t="e">
        <f>Data!#REF!</f>
        <v>#REF!</v>
      </c>
      <c r="C814" t="e">
        <f t="shared" si="18"/>
        <v>#REF!</v>
      </c>
      <c r="D814" s="87" t="e">
        <f>Data!#REF!</f>
        <v>#REF!</v>
      </c>
    </row>
    <row r="815" spans="2:4" x14ac:dyDescent="0.35">
      <c r="B815" s="6" t="e">
        <f>Data!#REF!</f>
        <v>#REF!</v>
      </c>
      <c r="C815" t="e">
        <f t="shared" si="18"/>
        <v>#REF!</v>
      </c>
      <c r="D815" s="87" t="e">
        <f>Data!#REF!</f>
        <v>#REF!</v>
      </c>
    </row>
    <row r="816" spans="2:4" x14ac:dyDescent="0.35">
      <c r="B816" s="6" t="e">
        <f>Data!#REF!</f>
        <v>#REF!</v>
      </c>
      <c r="C816" t="e">
        <f t="shared" si="18"/>
        <v>#REF!</v>
      </c>
      <c r="D816" s="87" t="e">
        <f>Data!#REF!</f>
        <v>#REF!</v>
      </c>
    </row>
    <row r="817" spans="2:4" x14ac:dyDescent="0.35">
      <c r="B817" s="6" t="e">
        <f>Data!#REF!</f>
        <v>#REF!</v>
      </c>
      <c r="C817" t="e">
        <f t="shared" si="18"/>
        <v>#REF!</v>
      </c>
      <c r="D817" s="87" t="e">
        <f>Data!#REF!</f>
        <v>#REF!</v>
      </c>
    </row>
    <row r="818" spans="2:4" x14ac:dyDescent="0.35">
      <c r="B818" s="6" t="e">
        <f>Data!#REF!</f>
        <v>#REF!</v>
      </c>
      <c r="C818" t="e">
        <f t="shared" si="18"/>
        <v>#REF!</v>
      </c>
      <c r="D818" s="87" t="e">
        <f>Data!#REF!</f>
        <v>#REF!</v>
      </c>
    </row>
    <row r="819" spans="2:4" x14ac:dyDescent="0.35">
      <c r="B819" s="6" t="e">
        <f>Data!#REF!</f>
        <v>#REF!</v>
      </c>
      <c r="C819" t="e">
        <f t="shared" si="18"/>
        <v>#REF!</v>
      </c>
      <c r="D819" s="87" t="e">
        <f>Data!#REF!</f>
        <v>#REF!</v>
      </c>
    </row>
    <row r="820" spans="2:4" x14ac:dyDescent="0.35">
      <c r="B820" s="6" t="e">
        <f>Data!#REF!</f>
        <v>#REF!</v>
      </c>
      <c r="C820" t="e">
        <f t="shared" si="18"/>
        <v>#REF!</v>
      </c>
      <c r="D820" s="87" t="e">
        <f>Data!#REF!</f>
        <v>#REF!</v>
      </c>
    </row>
    <row r="821" spans="2:4" x14ac:dyDescent="0.35">
      <c r="B821" s="6" t="e">
        <f>Data!#REF!</f>
        <v>#REF!</v>
      </c>
      <c r="C821" t="e">
        <f t="shared" si="18"/>
        <v>#REF!</v>
      </c>
      <c r="D821" s="87" t="e">
        <f>Data!#REF!</f>
        <v>#REF!</v>
      </c>
    </row>
    <row r="822" spans="2:4" x14ac:dyDescent="0.35">
      <c r="B822" s="6" t="e">
        <f>Data!#REF!</f>
        <v>#REF!</v>
      </c>
      <c r="C822" t="e">
        <f t="shared" si="18"/>
        <v>#REF!</v>
      </c>
      <c r="D822" s="87" t="e">
        <f>Data!#REF!</f>
        <v>#REF!</v>
      </c>
    </row>
    <row r="823" spans="2:4" x14ac:dyDescent="0.35">
      <c r="B823" s="6" t="e">
        <f>Data!#REF!</f>
        <v>#REF!</v>
      </c>
      <c r="C823" t="e">
        <f t="shared" si="18"/>
        <v>#REF!</v>
      </c>
      <c r="D823" s="87" t="e">
        <f>Data!#REF!</f>
        <v>#REF!</v>
      </c>
    </row>
    <row r="824" spans="2:4" x14ac:dyDescent="0.35">
      <c r="B824" s="6" t="e">
        <f>Data!#REF!</f>
        <v>#REF!</v>
      </c>
      <c r="C824" t="e">
        <f t="shared" si="18"/>
        <v>#REF!</v>
      </c>
      <c r="D824" s="87" t="e">
        <f>Data!#REF!</f>
        <v>#REF!</v>
      </c>
    </row>
    <row r="825" spans="2:4" x14ac:dyDescent="0.35">
      <c r="B825" s="6" t="e">
        <f>Data!#REF!</f>
        <v>#REF!</v>
      </c>
      <c r="C825" t="e">
        <f t="shared" si="18"/>
        <v>#REF!</v>
      </c>
      <c r="D825" s="87" t="e">
        <f>Data!#REF!</f>
        <v>#REF!</v>
      </c>
    </row>
    <row r="826" spans="2:4" x14ac:dyDescent="0.35">
      <c r="B826" s="6" t="e">
        <f>Data!#REF!</f>
        <v>#REF!</v>
      </c>
      <c r="C826" t="e">
        <f t="shared" si="18"/>
        <v>#REF!</v>
      </c>
      <c r="D826" s="87" t="e">
        <f>Data!#REF!</f>
        <v>#REF!</v>
      </c>
    </row>
    <row r="827" spans="2:4" x14ac:dyDescent="0.35">
      <c r="B827" s="6" t="e">
        <f>Data!#REF!</f>
        <v>#REF!</v>
      </c>
      <c r="C827" t="e">
        <f t="shared" si="18"/>
        <v>#REF!</v>
      </c>
      <c r="D827" s="87" t="e">
        <f>Data!#REF!</f>
        <v>#REF!</v>
      </c>
    </row>
    <row r="828" spans="2:4" x14ac:dyDescent="0.35">
      <c r="B828" s="6" t="e">
        <f>Data!#REF!</f>
        <v>#REF!</v>
      </c>
      <c r="C828" t="e">
        <f t="shared" si="18"/>
        <v>#REF!</v>
      </c>
      <c r="D828" s="87" t="e">
        <f>Data!#REF!</f>
        <v>#REF!</v>
      </c>
    </row>
    <row r="829" spans="2:4" x14ac:dyDescent="0.35">
      <c r="B829" s="6" t="e">
        <f>Data!#REF!</f>
        <v>#REF!</v>
      </c>
      <c r="C829" t="e">
        <f t="shared" si="18"/>
        <v>#REF!</v>
      </c>
      <c r="D829" s="87" t="e">
        <f>Data!#REF!</f>
        <v>#REF!</v>
      </c>
    </row>
    <row r="830" spans="2:4" x14ac:dyDescent="0.35">
      <c r="B830" s="6" t="e">
        <f>Data!#REF!</f>
        <v>#REF!</v>
      </c>
      <c r="C830" t="e">
        <f t="shared" si="18"/>
        <v>#REF!</v>
      </c>
      <c r="D830" s="87" t="e">
        <f>Data!#REF!</f>
        <v>#REF!</v>
      </c>
    </row>
    <row r="831" spans="2:4" x14ac:dyDescent="0.35">
      <c r="B831" s="6" t="e">
        <f>Data!#REF!</f>
        <v>#REF!</v>
      </c>
      <c r="C831" t="e">
        <f t="shared" si="18"/>
        <v>#REF!</v>
      </c>
      <c r="D831" s="87" t="e">
        <f>Data!#REF!</f>
        <v>#REF!</v>
      </c>
    </row>
    <row r="832" spans="2:4" x14ac:dyDescent="0.35">
      <c r="B832" s="6" t="e">
        <f>Data!#REF!</f>
        <v>#REF!</v>
      </c>
      <c r="C832" t="e">
        <f t="shared" si="18"/>
        <v>#REF!</v>
      </c>
      <c r="D832" s="87" t="e">
        <f>Data!#REF!</f>
        <v>#REF!</v>
      </c>
    </row>
    <row r="833" spans="2:4" x14ac:dyDescent="0.35">
      <c r="B833" s="6" t="e">
        <f>Data!#REF!</f>
        <v>#REF!</v>
      </c>
      <c r="C833" t="e">
        <f t="shared" si="18"/>
        <v>#REF!</v>
      </c>
      <c r="D833" s="87" t="e">
        <f>Data!#REF!</f>
        <v>#REF!</v>
      </c>
    </row>
    <row r="834" spans="2:4" x14ac:dyDescent="0.35">
      <c r="B834" s="6" t="e">
        <f>Data!#REF!</f>
        <v>#REF!</v>
      </c>
      <c r="C834" t="e">
        <f t="shared" si="18"/>
        <v>#REF!</v>
      </c>
      <c r="D834" s="87" t="e">
        <f>Data!#REF!</f>
        <v>#REF!</v>
      </c>
    </row>
    <row r="835" spans="2:4" x14ac:dyDescent="0.35">
      <c r="B835" s="6" t="e">
        <f>Data!#REF!</f>
        <v>#REF!</v>
      </c>
      <c r="C835" t="e">
        <f t="shared" si="18"/>
        <v>#REF!</v>
      </c>
      <c r="D835" s="87" t="e">
        <f>Data!#REF!</f>
        <v>#REF!</v>
      </c>
    </row>
    <row r="836" spans="2:4" x14ac:dyDescent="0.35">
      <c r="B836" s="6" t="e">
        <f>Data!#REF!</f>
        <v>#REF!</v>
      </c>
      <c r="C836" t="e">
        <f t="shared" si="18"/>
        <v>#REF!</v>
      </c>
      <c r="D836" s="87" t="e">
        <f>Data!#REF!</f>
        <v>#REF!</v>
      </c>
    </row>
    <row r="837" spans="2:4" x14ac:dyDescent="0.35">
      <c r="B837" s="6" t="e">
        <f>Data!#REF!</f>
        <v>#REF!</v>
      </c>
      <c r="C837" t="e">
        <f t="shared" si="18"/>
        <v>#REF!</v>
      </c>
      <c r="D837" s="87" t="e">
        <f>Data!#REF!</f>
        <v>#REF!</v>
      </c>
    </row>
    <row r="838" spans="2:4" x14ac:dyDescent="0.35">
      <c r="B838" s="6" t="e">
        <f>Data!#REF!</f>
        <v>#REF!</v>
      </c>
      <c r="C838" t="e">
        <f t="shared" si="18"/>
        <v>#REF!</v>
      </c>
      <c r="D838" s="87" t="e">
        <f>Data!#REF!</f>
        <v>#REF!</v>
      </c>
    </row>
    <row r="839" spans="2:4" x14ac:dyDescent="0.35">
      <c r="B839" s="6" t="e">
        <f>Data!#REF!</f>
        <v>#REF!</v>
      </c>
      <c r="C839" t="e">
        <f t="shared" si="18"/>
        <v>#REF!</v>
      </c>
      <c r="D839" s="87" t="e">
        <f>Data!#REF!</f>
        <v>#REF!</v>
      </c>
    </row>
    <row r="840" spans="2:4" x14ac:dyDescent="0.35">
      <c r="B840" s="6" t="e">
        <f>Data!#REF!</f>
        <v>#REF!</v>
      </c>
      <c r="C840" t="e">
        <f t="shared" si="18"/>
        <v>#REF!</v>
      </c>
      <c r="D840" s="87" t="e">
        <f>Data!#REF!</f>
        <v>#REF!</v>
      </c>
    </row>
    <row r="841" spans="2:4" x14ac:dyDescent="0.35">
      <c r="B841" s="6" t="e">
        <f>Data!#REF!</f>
        <v>#REF!</v>
      </c>
      <c r="C841" t="e">
        <f t="shared" si="18"/>
        <v>#REF!</v>
      </c>
      <c r="D841" s="87" t="e">
        <f>Data!#REF!</f>
        <v>#REF!</v>
      </c>
    </row>
    <row r="842" spans="2:4" x14ac:dyDescent="0.35">
      <c r="B842" s="6" t="e">
        <f>Data!#REF!</f>
        <v>#REF!</v>
      </c>
      <c r="C842" t="e">
        <f t="shared" si="18"/>
        <v>#REF!</v>
      </c>
      <c r="D842" s="87" t="e">
        <f>Data!#REF!</f>
        <v>#REF!</v>
      </c>
    </row>
    <row r="843" spans="2:4" x14ac:dyDescent="0.35">
      <c r="B843" s="6" t="e">
        <f>Data!#REF!</f>
        <v>#REF!</v>
      </c>
      <c r="C843" t="e">
        <f t="shared" si="18"/>
        <v>#REF!</v>
      </c>
      <c r="D843" s="87" t="e">
        <f>Data!#REF!</f>
        <v>#REF!</v>
      </c>
    </row>
    <row r="844" spans="2:4" x14ac:dyDescent="0.35">
      <c r="B844" s="6" t="e">
        <f>Data!#REF!</f>
        <v>#REF!</v>
      </c>
      <c r="C844" t="e">
        <f t="shared" si="18"/>
        <v>#REF!</v>
      </c>
      <c r="D844" s="87" t="e">
        <f>Data!#REF!</f>
        <v>#REF!</v>
      </c>
    </row>
    <row r="845" spans="2:4" x14ac:dyDescent="0.35">
      <c r="B845" s="6" t="e">
        <f>Data!#REF!</f>
        <v>#REF!</v>
      </c>
      <c r="C845" t="e">
        <f t="shared" si="18"/>
        <v>#REF!</v>
      </c>
      <c r="D845" s="87" t="e">
        <f>Data!#REF!</f>
        <v>#REF!</v>
      </c>
    </row>
    <row r="846" spans="2:4" x14ac:dyDescent="0.35">
      <c r="B846" s="6" t="e">
        <f>Data!#REF!</f>
        <v>#REF!</v>
      </c>
      <c r="C846" t="e">
        <f t="shared" si="18"/>
        <v>#REF!</v>
      </c>
      <c r="D846" s="87" t="e">
        <f>Data!#REF!</f>
        <v>#REF!</v>
      </c>
    </row>
    <row r="847" spans="2:4" x14ac:dyDescent="0.35">
      <c r="B847" s="6" t="e">
        <f>Data!#REF!</f>
        <v>#REF!</v>
      </c>
      <c r="C847" t="e">
        <f t="shared" si="18"/>
        <v>#REF!</v>
      </c>
      <c r="D847" s="87" t="e">
        <f>Data!#REF!</f>
        <v>#REF!</v>
      </c>
    </row>
    <row r="848" spans="2:4" x14ac:dyDescent="0.35">
      <c r="B848" s="6" t="e">
        <f>Data!#REF!</f>
        <v>#REF!</v>
      </c>
      <c r="C848" t="e">
        <f t="shared" si="18"/>
        <v>#REF!</v>
      </c>
      <c r="D848" s="87" t="e">
        <f>Data!#REF!</f>
        <v>#REF!</v>
      </c>
    </row>
    <row r="849" spans="2:4" x14ac:dyDescent="0.35">
      <c r="B849" s="6" t="e">
        <f>Data!#REF!</f>
        <v>#REF!</v>
      </c>
      <c r="C849" t="e">
        <f t="shared" si="18"/>
        <v>#REF!</v>
      </c>
      <c r="D849" s="87" t="e">
        <f>Data!#REF!</f>
        <v>#REF!</v>
      </c>
    </row>
    <row r="850" spans="2:4" x14ac:dyDescent="0.35">
      <c r="B850" s="6" t="e">
        <f>Data!#REF!</f>
        <v>#REF!</v>
      </c>
      <c r="C850" t="e">
        <f t="shared" si="18"/>
        <v>#REF!</v>
      </c>
      <c r="D850" s="87" t="e">
        <f>Data!#REF!</f>
        <v>#REF!</v>
      </c>
    </row>
    <row r="851" spans="2:4" x14ac:dyDescent="0.35">
      <c r="B851" s="6" t="e">
        <f>Data!#REF!</f>
        <v>#REF!</v>
      </c>
      <c r="C851" t="e">
        <f t="shared" si="18"/>
        <v>#REF!</v>
      </c>
      <c r="D851" s="87" t="e">
        <f>Data!#REF!</f>
        <v>#REF!</v>
      </c>
    </row>
    <row r="852" spans="2:4" x14ac:dyDescent="0.35">
      <c r="B852" s="6" t="e">
        <f>Data!#REF!</f>
        <v>#REF!</v>
      </c>
      <c r="C852" t="e">
        <f t="shared" si="18"/>
        <v>#REF!</v>
      </c>
      <c r="D852" s="87" t="e">
        <f>Data!#REF!</f>
        <v>#REF!</v>
      </c>
    </row>
    <row r="853" spans="2:4" x14ac:dyDescent="0.35">
      <c r="B853" s="6" t="e">
        <f>Data!#REF!</f>
        <v>#REF!</v>
      </c>
      <c r="C853" t="e">
        <f t="shared" si="18"/>
        <v>#REF!</v>
      </c>
      <c r="D853" s="87" t="e">
        <f>Data!#REF!</f>
        <v>#REF!</v>
      </c>
    </row>
    <row r="854" spans="2:4" x14ac:dyDescent="0.35">
      <c r="B854" s="6" t="e">
        <f>Data!#REF!</f>
        <v>#REF!</v>
      </c>
      <c r="C854" t="e">
        <f t="shared" si="18"/>
        <v>#REF!</v>
      </c>
      <c r="D854" s="87" t="e">
        <f>Data!#REF!</f>
        <v>#REF!</v>
      </c>
    </row>
    <row r="855" spans="2:4" x14ac:dyDescent="0.35">
      <c r="B855" s="6" t="e">
        <f>Data!#REF!</f>
        <v>#REF!</v>
      </c>
      <c r="C855" t="e">
        <f t="shared" si="18"/>
        <v>#REF!</v>
      </c>
      <c r="D855" s="87" t="e">
        <f>Data!#REF!</f>
        <v>#REF!</v>
      </c>
    </row>
    <row r="856" spans="2:4" x14ac:dyDescent="0.35">
      <c r="B856" s="6" t="e">
        <f>Data!#REF!</f>
        <v>#REF!</v>
      </c>
      <c r="C856" t="e">
        <f t="shared" si="18"/>
        <v>#REF!</v>
      </c>
      <c r="D856" s="87" t="e">
        <f>Data!#REF!</f>
        <v>#REF!</v>
      </c>
    </row>
    <row r="857" spans="2:4" x14ac:dyDescent="0.35">
      <c r="B857" s="6" t="e">
        <f>Data!#REF!</f>
        <v>#REF!</v>
      </c>
      <c r="C857" t="e">
        <f t="shared" si="18"/>
        <v>#REF!</v>
      </c>
      <c r="D857" s="87" t="e">
        <f>Data!#REF!</f>
        <v>#REF!</v>
      </c>
    </row>
    <row r="858" spans="2:4" x14ac:dyDescent="0.35">
      <c r="B858" s="6" t="e">
        <f>Data!#REF!</f>
        <v>#REF!</v>
      </c>
      <c r="C858" t="e">
        <f t="shared" si="18"/>
        <v>#REF!</v>
      </c>
      <c r="D858" s="87" t="e">
        <f>Data!#REF!</f>
        <v>#REF!</v>
      </c>
    </row>
    <row r="859" spans="2:4" x14ac:dyDescent="0.35">
      <c r="B859" s="6" t="e">
        <f>Data!#REF!</f>
        <v>#REF!</v>
      </c>
      <c r="C859" t="e">
        <f t="shared" si="18"/>
        <v>#REF!</v>
      </c>
      <c r="D859" s="87" t="e">
        <f>Data!#REF!</f>
        <v>#REF!</v>
      </c>
    </row>
    <row r="860" spans="2:4" x14ac:dyDescent="0.35">
      <c r="B860" s="6" t="e">
        <f>Data!#REF!</f>
        <v>#REF!</v>
      </c>
      <c r="C860" t="e">
        <f t="shared" si="18"/>
        <v>#REF!</v>
      </c>
      <c r="D860" s="87" t="e">
        <f>Data!#REF!</f>
        <v>#REF!</v>
      </c>
    </row>
    <row r="861" spans="2:4" x14ac:dyDescent="0.35">
      <c r="B861" s="6" t="e">
        <f>Data!#REF!</f>
        <v>#REF!</v>
      </c>
      <c r="C861" t="e">
        <f t="shared" si="18"/>
        <v>#REF!</v>
      </c>
      <c r="D861" s="87" t="e">
        <f>Data!#REF!</f>
        <v>#REF!</v>
      </c>
    </row>
    <row r="862" spans="2:4" x14ac:dyDescent="0.35">
      <c r="B862" s="6" t="e">
        <f>Data!#REF!</f>
        <v>#REF!</v>
      </c>
      <c r="C862" t="e">
        <f t="shared" si="18"/>
        <v>#REF!</v>
      </c>
      <c r="D862" s="87" t="e">
        <f>Data!#REF!</f>
        <v>#REF!</v>
      </c>
    </row>
    <row r="863" spans="2:4" x14ac:dyDescent="0.35">
      <c r="B863" s="6" t="e">
        <f>Data!#REF!</f>
        <v>#REF!</v>
      </c>
      <c r="C863" t="e">
        <f t="shared" si="18"/>
        <v>#REF!</v>
      </c>
      <c r="D863" s="87" t="e">
        <f>Data!#REF!</f>
        <v>#REF!</v>
      </c>
    </row>
    <row r="864" spans="2:4" x14ac:dyDescent="0.35">
      <c r="B864" s="6" t="e">
        <f>Data!#REF!</f>
        <v>#REF!</v>
      </c>
      <c r="C864" t="e">
        <f t="shared" si="18"/>
        <v>#REF!</v>
      </c>
      <c r="D864" s="87" t="e">
        <f>Data!#REF!</f>
        <v>#REF!</v>
      </c>
    </row>
    <row r="865" spans="2:4" x14ac:dyDescent="0.35">
      <c r="B865" s="6" t="e">
        <f>Data!#REF!</f>
        <v>#REF!</v>
      </c>
      <c r="C865" t="e">
        <f t="shared" si="18"/>
        <v>#REF!</v>
      </c>
      <c r="D865" s="87" t="e">
        <f>Data!#REF!</f>
        <v>#REF!</v>
      </c>
    </row>
    <row r="866" spans="2:4" x14ac:dyDescent="0.35">
      <c r="B866" s="6" t="e">
        <f>Data!#REF!</f>
        <v>#REF!</v>
      </c>
      <c r="C866" t="e">
        <f t="shared" si="18"/>
        <v>#REF!</v>
      </c>
      <c r="D866" s="87" t="e">
        <f>Data!#REF!</f>
        <v>#REF!</v>
      </c>
    </row>
    <row r="867" spans="2:4" x14ac:dyDescent="0.35">
      <c r="B867" s="6" t="e">
        <f>Data!#REF!</f>
        <v>#REF!</v>
      </c>
      <c r="C867" t="e">
        <f t="shared" si="18"/>
        <v>#REF!</v>
      </c>
      <c r="D867" s="87" t="e">
        <f>Data!#REF!</f>
        <v>#REF!</v>
      </c>
    </row>
    <row r="868" spans="2:4" x14ac:dyDescent="0.35">
      <c r="B868" s="6" t="e">
        <f>Data!#REF!</f>
        <v>#REF!</v>
      </c>
      <c r="C868" t="e">
        <f t="shared" si="18"/>
        <v>#REF!</v>
      </c>
      <c r="D868" s="87" t="e">
        <f>Data!#REF!</f>
        <v>#REF!</v>
      </c>
    </row>
    <row r="869" spans="2:4" x14ac:dyDescent="0.35">
      <c r="B869" s="6" t="e">
        <f>Data!#REF!</f>
        <v>#REF!</v>
      </c>
      <c r="C869" t="e">
        <f t="shared" si="18"/>
        <v>#REF!</v>
      </c>
      <c r="D869" s="87" t="e">
        <f>Data!#REF!</f>
        <v>#REF!</v>
      </c>
    </row>
    <row r="870" spans="2:4" x14ac:dyDescent="0.35">
      <c r="B870" s="6" t="e">
        <f>Data!#REF!</f>
        <v>#REF!</v>
      </c>
      <c r="C870" t="e">
        <f t="shared" si="18"/>
        <v>#REF!</v>
      </c>
      <c r="D870" s="87" t="e">
        <f>Data!#REF!</f>
        <v>#REF!</v>
      </c>
    </row>
    <row r="871" spans="2:4" x14ac:dyDescent="0.35">
      <c r="B871" s="6" t="e">
        <f>Data!#REF!</f>
        <v>#REF!</v>
      </c>
      <c r="C871" t="e">
        <f t="shared" si="18"/>
        <v>#REF!</v>
      </c>
      <c r="D871" s="87" t="e">
        <f>Data!#REF!</f>
        <v>#REF!</v>
      </c>
    </row>
    <row r="872" spans="2:4" x14ac:dyDescent="0.35">
      <c r="B872" s="6" t="e">
        <f>Data!#REF!</f>
        <v>#REF!</v>
      </c>
      <c r="C872" t="e">
        <f t="shared" ref="C872:C935" si="19">IF(D872="","",B872)</f>
        <v>#REF!</v>
      </c>
      <c r="D872" s="87" t="e">
        <f>Data!#REF!</f>
        <v>#REF!</v>
      </c>
    </row>
    <row r="873" spans="2:4" x14ac:dyDescent="0.35">
      <c r="B873" s="6" t="e">
        <f>Data!#REF!</f>
        <v>#REF!</v>
      </c>
      <c r="C873" t="e">
        <f t="shared" si="19"/>
        <v>#REF!</v>
      </c>
      <c r="D873" s="87" t="e">
        <f>Data!#REF!</f>
        <v>#REF!</v>
      </c>
    </row>
    <row r="874" spans="2:4" x14ac:dyDescent="0.35">
      <c r="B874" s="6" t="e">
        <f>Data!#REF!</f>
        <v>#REF!</v>
      </c>
      <c r="C874" t="e">
        <f t="shared" si="19"/>
        <v>#REF!</v>
      </c>
      <c r="D874" s="87" t="e">
        <f>Data!#REF!</f>
        <v>#REF!</v>
      </c>
    </row>
    <row r="875" spans="2:4" x14ac:dyDescent="0.35">
      <c r="B875" s="6" t="e">
        <f>Data!#REF!</f>
        <v>#REF!</v>
      </c>
      <c r="C875" t="e">
        <f t="shared" si="19"/>
        <v>#REF!</v>
      </c>
      <c r="D875" s="87" t="e">
        <f>Data!#REF!</f>
        <v>#REF!</v>
      </c>
    </row>
    <row r="876" spans="2:4" x14ac:dyDescent="0.35">
      <c r="B876" s="6" t="e">
        <f>Data!#REF!</f>
        <v>#REF!</v>
      </c>
      <c r="C876" t="e">
        <f t="shared" si="19"/>
        <v>#REF!</v>
      </c>
      <c r="D876" s="87" t="e">
        <f>Data!#REF!</f>
        <v>#REF!</v>
      </c>
    </row>
    <row r="877" spans="2:4" x14ac:dyDescent="0.35">
      <c r="B877" s="6" t="e">
        <f>Data!#REF!</f>
        <v>#REF!</v>
      </c>
      <c r="C877" t="e">
        <f t="shared" si="19"/>
        <v>#REF!</v>
      </c>
      <c r="D877" s="87" t="e">
        <f>Data!#REF!</f>
        <v>#REF!</v>
      </c>
    </row>
    <row r="878" spans="2:4" x14ac:dyDescent="0.35">
      <c r="B878" s="6" t="e">
        <f>Data!#REF!</f>
        <v>#REF!</v>
      </c>
      <c r="C878" t="e">
        <f t="shared" si="19"/>
        <v>#REF!</v>
      </c>
      <c r="D878" s="87" t="e">
        <f>Data!#REF!</f>
        <v>#REF!</v>
      </c>
    </row>
    <row r="879" spans="2:4" x14ac:dyDescent="0.35">
      <c r="B879" s="6" t="e">
        <f>Data!#REF!</f>
        <v>#REF!</v>
      </c>
      <c r="C879" t="e">
        <f t="shared" si="19"/>
        <v>#REF!</v>
      </c>
      <c r="D879" s="87" t="e">
        <f>Data!#REF!</f>
        <v>#REF!</v>
      </c>
    </row>
    <row r="880" spans="2:4" x14ac:dyDescent="0.35">
      <c r="B880" s="6" t="e">
        <f>Data!#REF!</f>
        <v>#REF!</v>
      </c>
      <c r="C880" t="e">
        <f t="shared" si="19"/>
        <v>#REF!</v>
      </c>
      <c r="D880" s="87" t="e">
        <f>Data!#REF!</f>
        <v>#REF!</v>
      </c>
    </row>
    <row r="881" spans="2:4" x14ac:dyDescent="0.35">
      <c r="B881" s="6" t="e">
        <f>Data!#REF!</f>
        <v>#REF!</v>
      </c>
      <c r="C881" t="e">
        <f t="shared" si="19"/>
        <v>#REF!</v>
      </c>
      <c r="D881" s="87" t="e">
        <f>Data!#REF!</f>
        <v>#REF!</v>
      </c>
    </row>
    <row r="882" spans="2:4" x14ac:dyDescent="0.35">
      <c r="B882" s="6" t="e">
        <f>Data!#REF!</f>
        <v>#REF!</v>
      </c>
      <c r="C882" t="e">
        <f t="shared" si="19"/>
        <v>#REF!</v>
      </c>
      <c r="D882" s="87" t="e">
        <f>Data!#REF!</f>
        <v>#REF!</v>
      </c>
    </row>
    <row r="883" spans="2:4" x14ac:dyDescent="0.35">
      <c r="B883" s="6" t="e">
        <f>Data!#REF!</f>
        <v>#REF!</v>
      </c>
      <c r="C883" t="e">
        <f t="shared" si="19"/>
        <v>#REF!</v>
      </c>
      <c r="D883" s="87" t="e">
        <f>Data!#REF!</f>
        <v>#REF!</v>
      </c>
    </row>
    <row r="884" spans="2:4" x14ac:dyDescent="0.35">
      <c r="B884" s="6" t="e">
        <f>Data!#REF!</f>
        <v>#REF!</v>
      </c>
      <c r="C884" t="e">
        <f t="shared" si="19"/>
        <v>#REF!</v>
      </c>
      <c r="D884" s="87" t="e">
        <f>Data!#REF!</f>
        <v>#REF!</v>
      </c>
    </row>
    <row r="885" spans="2:4" x14ac:dyDescent="0.35">
      <c r="B885" s="6" t="e">
        <f>Data!#REF!</f>
        <v>#REF!</v>
      </c>
      <c r="C885" t="e">
        <f t="shared" si="19"/>
        <v>#REF!</v>
      </c>
      <c r="D885" s="87" t="e">
        <f>Data!#REF!</f>
        <v>#REF!</v>
      </c>
    </row>
    <row r="886" spans="2:4" x14ac:dyDescent="0.35">
      <c r="B886" s="6" t="e">
        <f>Data!#REF!</f>
        <v>#REF!</v>
      </c>
      <c r="C886" t="e">
        <f t="shared" si="19"/>
        <v>#REF!</v>
      </c>
      <c r="D886" s="87" t="e">
        <f>Data!#REF!</f>
        <v>#REF!</v>
      </c>
    </row>
    <row r="887" spans="2:4" x14ac:dyDescent="0.35">
      <c r="B887" s="6" t="e">
        <f>Data!#REF!</f>
        <v>#REF!</v>
      </c>
      <c r="C887" t="e">
        <f t="shared" si="19"/>
        <v>#REF!</v>
      </c>
      <c r="D887" s="87" t="e">
        <f>Data!#REF!</f>
        <v>#REF!</v>
      </c>
    </row>
    <row r="888" spans="2:4" x14ac:dyDescent="0.35">
      <c r="B888" s="6" t="e">
        <f>Data!#REF!</f>
        <v>#REF!</v>
      </c>
      <c r="C888" t="e">
        <f t="shared" si="19"/>
        <v>#REF!</v>
      </c>
      <c r="D888" s="87" t="e">
        <f>Data!#REF!</f>
        <v>#REF!</v>
      </c>
    </row>
    <row r="889" spans="2:4" x14ac:dyDescent="0.35">
      <c r="B889" s="6" t="e">
        <f>Data!#REF!</f>
        <v>#REF!</v>
      </c>
      <c r="C889" t="e">
        <f t="shared" si="19"/>
        <v>#REF!</v>
      </c>
      <c r="D889" s="87" t="e">
        <f>Data!#REF!</f>
        <v>#REF!</v>
      </c>
    </row>
    <row r="890" spans="2:4" x14ac:dyDescent="0.35">
      <c r="B890" s="6" t="e">
        <f>Data!#REF!</f>
        <v>#REF!</v>
      </c>
      <c r="C890" t="e">
        <f t="shared" si="19"/>
        <v>#REF!</v>
      </c>
      <c r="D890" s="87" t="e">
        <f>Data!#REF!</f>
        <v>#REF!</v>
      </c>
    </row>
    <row r="891" spans="2:4" x14ac:dyDescent="0.35">
      <c r="B891" s="6" t="e">
        <f>Data!#REF!</f>
        <v>#REF!</v>
      </c>
      <c r="C891" t="e">
        <f t="shared" si="19"/>
        <v>#REF!</v>
      </c>
      <c r="D891" s="87" t="e">
        <f>Data!#REF!</f>
        <v>#REF!</v>
      </c>
    </row>
    <row r="892" spans="2:4" x14ac:dyDescent="0.35">
      <c r="B892" s="6" t="e">
        <f>Data!#REF!</f>
        <v>#REF!</v>
      </c>
      <c r="C892" t="e">
        <f t="shared" si="19"/>
        <v>#REF!</v>
      </c>
      <c r="D892" s="87" t="e">
        <f>Data!#REF!</f>
        <v>#REF!</v>
      </c>
    </row>
    <row r="893" spans="2:4" x14ac:dyDescent="0.35">
      <c r="B893" s="6" t="e">
        <f>Data!#REF!</f>
        <v>#REF!</v>
      </c>
      <c r="C893" t="e">
        <f t="shared" si="19"/>
        <v>#REF!</v>
      </c>
      <c r="D893" s="87" t="e">
        <f>Data!#REF!</f>
        <v>#REF!</v>
      </c>
    </row>
    <row r="894" spans="2:4" x14ac:dyDescent="0.35">
      <c r="B894" s="6" t="e">
        <f>Data!#REF!</f>
        <v>#REF!</v>
      </c>
      <c r="C894" t="e">
        <f t="shared" si="19"/>
        <v>#REF!</v>
      </c>
      <c r="D894" s="87" t="e">
        <f>Data!#REF!</f>
        <v>#REF!</v>
      </c>
    </row>
    <row r="895" spans="2:4" x14ac:dyDescent="0.35">
      <c r="B895" s="6" t="e">
        <f>Data!#REF!</f>
        <v>#REF!</v>
      </c>
      <c r="C895" t="e">
        <f t="shared" si="19"/>
        <v>#REF!</v>
      </c>
      <c r="D895" s="87" t="e">
        <f>Data!#REF!</f>
        <v>#REF!</v>
      </c>
    </row>
    <row r="896" spans="2:4" x14ac:dyDescent="0.35">
      <c r="B896" s="6" t="e">
        <f>Data!#REF!</f>
        <v>#REF!</v>
      </c>
      <c r="C896" t="e">
        <f t="shared" si="19"/>
        <v>#REF!</v>
      </c>
      <c r="D896" s="87" t="e">
        <f>Data!#REF!</f>
        <v>#REF!</v>
      </c>
    </row>
    <row r="897" spans="2:4" x14ac:dyDescent="0.35">
      <c r="B897" s="6" t="e">
        <f>Data!#REF!</f>
        <v>#REF!</v>
      </c>
      <c r="C897" t="e">
        <f t="shared" si="19"/>
        <v>#REF!</v>
      </c>
      <c r="D897" s="87" t="e">
        <f>Data!#REF!</f>
        <v>#REF!</v>
      </c>
    </row>
    <row r="898" spans="2:4" x14ac:dyDescent="0.35">
      <c r="B898" s="6" t="e">
        <f>Data!#REF!</f>
        <v>#REF!</v>
      </c>
      <c r="C898" t="e">
        <f t="shared" si="19"/>
        <v>#REF!</v>
      </c>
      <c r="D898" s="87" t="e">
        <f>Data!#REF!</f>
        <v>#REF!</v>
      </c>
    </row>
    <row r="899" spans="2:4" x14ac:dyDescent="0.35">
      <c r="B899" s="6" t="e">
        <f>Data!#REF!</f>
        <v>#REF!</v>
      </c>
      <c r="C899" t="e">
        <f t="shared" si="19"/>
        <v>#REF!</v>
      </c>
      <c r="D899" s="87" t="e">
        <f>Data!#REF!</f>
        <v>#REF!</v>
      </c>
    </row>
    <row r="900" spans="2:4" x14ac:dyDescent="0.35">
      <c r="B900" s="6" t="e">
        <f>Data!#REF!</f>
        <v>#REF!</v>
      </c>
      <c r="C900" t="e">
        <f t="shared" si="19"/>
        <v>#REF!</v>
      </c>
      <c r="D900" s="87" t="e">
        <f>Data!#REF!</f>
        <v>#REF!</v>
      </c>
    </row>
    <row r="901" spans="2:4" x14ac:dyDescent="0.35">
      <c r="B901" s="6" t="e">
        <f>Data!#REF!</f>
        <v>#REF!</v>
      </c>
      <c r="C901" t="e">
        <f t="shared" si="19"/>
        <v>#REF!</v>
      </c>
      <c r="D901" s="87" t="e">
        <f>Data!#REF!</f>
        <v>#REF!</v>
      </c>
    </row>
    <row r="902" spans="2:4" x14ac:dyDescent="0.35">
      <c r="B902" s="6" t="e">
        <f>Data!#REF!</f>
        <v>#REF!</v>
      </c>
      <c r="C902" t="e">
        <f t="shared" si="19"/>
        <v>#REF!</v>
      </c>
      <c r="D902" s="87" t="e">
        <f>Data!#REF!</f>
        <v>#REF!</v>
      </c>
    </row>
    <row r="903" spans="2:4" x14ac:dyDescent="0.35">
      <c r="B903" s="6" t="e">
        <f>Data!#REF!</f>
        <v>#REF!</v>
      </c>
      <c r="C903" t="e">
        <f t="shared" si="19"/>
        <v>#REF!</v>
      </c>
      <c r="D903" s="87" t="e">
        <f>Data!#REF!</f>
        <v>#REF!</v>
      </c>
    </row>
    <row r="904" spans="2:4" x14ac:dyDescent="0.35">
      <c r="B904" s="6" t="e">
        <f>Data!#REF!</f>
        <v>#REF!</v>
      </c>
      <c r="C904" t="e">
        <f t="shared" si="19"/>
        <v>#REF!</v>
      </c>
      <c r="D904" s="87" t="e">
        <f>Data!#REF!</f>
        <v>#REF!</v>
      </c>
    </row>
    <row r="905" spans="2:4" x14ac:dyDescent="0.35">
      <c r="B905" s="6" t="e">
        <f>Data!#REF!</f>
        <v>#REF!</v>
      </c>
      <c r="C905" t="e">
        <f t="shared" si="19"/>
        <v>#REF!</v>
      </c>
      <c r="D905" s="87" t="e">
        <f>Data!#REF!</f>
        <v>#REF!</v>
      </c>
    </row>
    <row r="906" spans="2:4" x14ac:dyDescent="0.35">
      <c r="B906" s="6" t="e">
        <f>Data!#REF!</f>
        <v>#REF!</v>
      </c>
      <c r="C906" t="e">
        <f t="shared" si="19"/>
        <v>#REF!</v>
      </c>
      <c r="D906" s="87" t="e">
        <f>Data!#REF!</f>
        <v>#REF!</v>
      </c>
    </row>
    <row r="907" spans="2:4" x14ac:dyDescent="0.35">
      <c r="B907" s="6" t="e">
        <f>Data!#REF!</f>
        <v>#REF!</v>
      </c>
      <c r="C907" t="e">
        <f t="shared" si="19"/>
        <v>#REF!</v>
      </c>
      <c r="D907" s="87" t="e">
        <f>Data!#REF!</f>
        <v>#REF!</v>
      </c>
    </row>
    <row r="908" spans="2:4" x14ac:dyDescent="0.35">
      <c r="B908" s="6" t="e">
        <f>Data!#REF!</f>
        <v>#REF!</v>
      </c>
      <c r="C908" t="e">
        <f t="shared" si="19"/>
        <v>#REF!</v>
      </c>
      <c r="D908" s="87" t="e">
        <f>Data!#REF!</f>
        <v>#REF!</v>
      </c>
    </row>
    <row r="909" spans="2:4" x14ac:dyDescent="0.35">
      <c r="B909" s="6" t="e">
        <f>Data!#REF!</f>
        <v>#REF!</v>
      </c>
      <c r="C909" t="e">
        <f t="shared" si="19"/>
        <v>#REF!</v>
      </c>
      <c r="D909" s="87" t="e">
        <f>Data!#REF!</f>
        <v>#REF!</v>
      </c>
    </row>
    <row r="910" spans="2:4" x14ac:dyDescent="0.35">
      <c r="B910" s="6" t="e">
        <f>Data!#REF!</f>
        <v>#REF!</v>
      </c>
      <c r="C910" t="e">
        <f t="shared" si="19"/>
        <v>#REF!</v>
      </c>
      <c r="D910" s="87" t="e">
        <f>Data!#REF!</f>
        <v>#REF!</v>
      </c>
    </row>
    <row r="911" spans="2:4" x14ac:dyDescent="0.35">
      <c r="B911" s="6" t="e">
        <f>Data!#REF!</f>
        <v>#REF!</v>
      </c>
      <c r="C911" t="e">
        <f t="shared" si="19"/>
        <v>#REF!</v>
      </c>
      <c r="D911" s="87" t="e">
        <f>Data!#REF!</f>
        <v>#REF!</v>
      </c>
    </row>
    <row r="912" spans="2:4" x14ac:dyDescent="0.35">
      <c r="B912" s="6" t="e">
        <f>Data!#REF!</f>
        <v>#REF!</v>
      </c>
      <c r="C912" t="e">
        <f t="shared" si="19"/>
        <v>#REF!</v>
      </c>
      <c r="D912" s="87" t="e">
        <f>Data!#REF!</f>
        <v>#REF!</v>
      </c>
    </row>
    <row r="913" spans="2:4" x14ac:dyDescent="0.35">
      <c r="B913" s="6" t="e">
        <f>Data!#REF!</f>
        <v>#REF!</v>
      </c>
      <c r="C913" t="e">
        <f t="shared" si="19"/>
        <v>#REF!</v>
      </c>
      <c r="D913" s="87" t="e">
        <f>Data!#REF!</f>
        <v>#REF!</v>
      </c>
    </row>
    <row r="914" spans="2:4" x14ac:dyDescent="0.35">
      <c r="B914" s="6" t="e">
        <f>Data!#REF!</f>
        <v>#REF!</v>
      </c>
      <c r="C914" t="e">
        <f t="shared" si="19"/>
        <v>#REF!</v>
      </c>
      <c r="D914" s="87" t="e">
        <f>Data!#REF!</f>
        <v>#REF!</v>
      </c>
    </row>
    <row r="915" spans="2:4" x14ac:dyDescent="0.35">
      <c r="B915" s="6" t="e">
        <f>Data!#REF!</f>
        <v>#REF!</v>
      </c>
      <c r="C915" t="e">
        <f t="shared" si="19"/>
        <v>#REF!</v>
      </c>
      <c r="D915" s="87" t="e">
        <f>Data!#REF!</f>
        <v>#REF!</v>
      </c>
    </row>
    <row r="916" spans="2:4" x14ac:dyDescent="0.35">
      <c r="B916" s="6" t="e">
        <f>Data!#REF!</f>
        <v>#REF!</v>
      </c>
      <c r="C916" t="e">
        <f t="shared" si="19"/>
        <v>#REF!</v>
      </c>
      <c r="D916" s="87" t="e">
        <f>Data!#REF!</f>
        <v>#REF!</v>
      </c>
    </row>
    <row r="917" spans="2:4" x14ac:dyDescent="0.35">
      <c r="B917" s="6" t="e">
        <f>Data!#REF!</f>
        <v>#REF!</v>
      </c>
      <c r="C917" t="e">
        <f t="shared" si="19"/>
        <v>#REF!</v>
      </c>
      <c r="D917" s="87" t="e">
        <f>Data!#REF!</f>
        <v>#REF!</v>
      </c>
    </row>
    <row r="918" spans="2:4" x14ac:dyDescent="0.35">
      <c r="B918" s="6" t="e">
        <f>Data!#REF!</f>
        <v>#REF!</v>
      </c>
      <c r="C918" t="e">
        <f t="shared" si="19"/>
        <v>#REF!</v>
      </c>
      <c r="D918" s="87" t="e">
        <f>Data!#REF!</f>
        <v>#REF!</v>
      </c>
    </row>
    <row r="919" spans="2:4" x14ac:dyDescent="0.35">
      <c r="B919" s="6" t="e">
        <f>Data!#REF!</f>
        <v>#REF!</v>
      </c>
      <c r="C919" t="e">
        <f t="shared" si="19"/>
        <v>#REF!</v>
      </c>
      <c r="D919" s="87" t="e">
        <f>Data!#REF!</f>
        <v>#REF!</v>
      </c>
    </row>
    <row r="920" spans="2:4" x14ac:dyDescent="0.35">
      <c r="B920" s="6" t="e">
        <f>Data!#REF!</f>
        <v>#REF!</v>
      </c>
      <c r="C920" t="e">
        <f t="shared" si="19"/>
        <v>#REF!</v>
      </c>
      <c r="D920" s="87" t="e">
        <f>Data!#REF!</f>
        <v>#REF!</v>
      </c>
    </row>
    <row r="921" spans="2:4" x14ac:dyDescent="0.35">
      <c r="B921" s="6" t="e">
        <f>Data!#REF!</f>
        <v>#REF!</v>
      </c>
      <c r="C921" t="e">
        <f t="shared" si="19"/>
        <v>#REF!</v>
      </c>
      <c r="D921" s="87" t="e">
        <f>Data!#REF!</f>
        <v>#REF!</v>
      </c>
    </row>
    <row r="922" spans="2:4" x14ac:dyDescent="0.35">
      <c r="B922" s="6" t="e">
        <f>Data!#REF!</f>
        <v>#REF!</v>
      </c>
      <c r="C922" t="e">
        <f t="shared" si="19"/>
        <v>#REF!</v>
      </c>
      <c r="D922" s="87" t="e">
        <f>Data!#REF!</f>
        <v>#REF!</v>
      </c>
    </row>
    <row r="923" spans="2:4" x14ac:dyDescent="0.35">
      <c r="B923" s="6" t="e">
        <f>Data!#REF!</f>
        <v>#REF!</v>
      </c>
      <c r="C923" t="e">
        <f t="shared" si="19"/>
        <v>#REF!</v>
      </c>
      <c r="D923" s="87" t="e">
        <f>Data!#REF!</f>
        <v>#REF!</v>
      </c>
    </row>
    <row r="924" spans="2:4" x14ac:dyDescent="0.35">
      <c r="B924" s="6" t="e">
        <f>Data!#REF!</f>
        <v>#REF!</v>
      </c>
      <c r="C924" t="e">
        <f t="shared" si="19"/>
        <v>#REF!</v>
      </c>
      <c r="D924" s="87" t="e">
        <f>Data!#REF!</f>
        <v>#REF!</v>
      </c>
    </row>
    <row r="925" spans="2:4" x14ac:dyDescent="0.35">
      <c r="B925" s="6" t="e">
        <f>Data!#REF!</f>
        <v>#REF!</v>
      </c>
      <c r="C925" t="e">
        <f t="shared" si="19"/>
        <v>#REF!</v>
      </c>
      <c r="D925" s="87" t="e">
        <f>Data!#REF!</f>
        <v>#REF!</v>
      </c>
    </row>
    <row r="926" spans="2:4" x14ac:dyDescent="0.35">
      <c r="B926" s="6" t="e">
        <f>Data!#REF!</f>
        <v>#REF!</v>
      </c>
      <c r="C926" t="e">
        <f t="shared" si="19"/>
        <v>#REF!</v>
      </c>
      <c r="D926" s="87" t="e">
        <f>Data!#REF!</f>
        <v>#REF!</v>
      </c>
    </row>
    <row r="927" spans="2:4" x14ac:dyDescent="0.35">
      <c r="B927" s="6" t="e">
        <f>Data!#REF!</f>
        <v>#REF!</v>
      </c>
      <c r="C927" t="e">
        <f t="shared" si="19"/>
        <v>#REF!</v>
      </c>
      <c r="D927" s="87" t="e">
        <f>Data!#REF!</f>
        <v>#REF!</v>
      </c>
    </row>
    <row r="928" spans="2:4" x14ac:dyDescent="0.35">
      <c r="B928" s="6" t="e">
        <f>Data!#REF!</f>
        <v>#REF!</v>
      </c>
      <c r="C928" t="e">
        <f t="shared" si="19"/>
        <v>#REF!</v>
      </c>
      <c r="D928" s="87" t="e">
        <f>Data!#REF!</f>
        <v>#REF!</v>
      </c>
    </row>
    <row r="929" spans="2:4" x14ac:dyDescent="0.35">
      <c r="B929" s="6" t="e">
        <f>Data!#REF!</f>
        <v>#REF!</v>
      </c>
      <c r="C929" t="e">
        <f t="shared" si="19"/>
        <v>#REF!</v>
      </c>
      <c r="D929" s="87" t="e">
        <f>Data!#REF!</f>
        <v>#REF!</v>
      </c>
    </row>
    <row r="930" spans="2:4" x14ac:dyDescent="0.35">
      <c r="B930" s="6" t="e">
        <f>Data!#REF!</f>
        <v>#REF!</v>
      </c>
      <c r="C930" t="e">
        <f t="shared" si="19"/>
        <v>#REF!</v>
      </c>
      <c r="D930" s="87" t="e">
        <f>Data!#REF!</f>
        <v>#REF!</v>
      </c>
    </row>
    <row r="931" spans="2:4" x14ac:dyDescent="0.35">
      <c r="B931" s="6" t="e">
        <f>Data!#REF!</f>
        <v>#REF!</v>
      </c>
      <c r="C931" t="e">
        <f t="shared" si="19"/>
        <v>#REF!</v>
      </c>
      <c r="D931" s="87" t="e">
        <f>Data!#REF!</f>
        <v>#REF!</v>
      </c>
    </row>
    <row r="932" spans="2:4" x14ac:dyDescent="0.35">
      <c r="B932" s="6" t="e">
        <f>Data!#REF!</f>
        <v>#REF!</v>
      </c>
      <c r="C932" t="e">
        <f t="shared" si="19"/>
        <v>#REF!</v>
      </c>
      <c r="D932" s="87" t="e">
        <f>Data!#REF!</f>
        <v>#REF!</v>
      </c>
    </row>
    <row r="933" spans="2:4" x14ac:dyDescent="0.35">
      <c r="B933" s="6" t="e">
        <f>Data!#REF!</f>
        <v>#REF!</v>
      </c>
      <c r="C933" t="e">
        <f t="shared" si="19"/>
        <v>#REF!</v>
      </c>
      <c r="D933" s="87" t="e">
        <f>Data!#REF!</f>
        <v>#REF!</v>
      </c>
    </row>
    <row r="934" spans="2:4" x14ac:dyDescent="0.35">
      <c r="B934" s="6" t="e">
        <f>Data!#REF!</f>
        <v>#REF!</v>
      </c>
      <c r="C934" t="e">
        <f t="shared" si="19"/>
        <v>#REF!</v>
      </c>
      <c r="D934" s="87" t="e">
        <f>Data!#REF!</f>
        <v>#REF!</v>
      </c>
    </row>
    <row r="935" spans="2:4" x14ac:dyDescent="0.35">
      <c r="B935" s="6" t="e">
        <f>Data!#REF!</f>
        <v>#REF!</v>
      </c>
      <c r="C935" t="e">
        <f t="shared" si="19"/>
        <v>#REF!</v>
      </c>
      <c r="D935" s="87" t="e">
        <f>Data!#REF!</f>
        <v>#REF!</v>
      </c>
    </row>
    <row r="936" spans="2:4" x14ac:dyDescent="0.35">
      <c r="B936" s="6" t="e">
        <f>Data!#REF!</f>
        <v>#REF!</v>
      </c>
      <c r="C936" t="e">
        <f t="shared" ref="C936:C999" si="20">IF(D936="","",B936)</f>
        <v>#REF!</v>
      </c>
      <c r="D936" s="87" t="e">
        <f>Data!#REF!</f>
        <v>#REF!</v>
      </c>
    </row>
    <row r="937" spans="2:4" x14ac:dyDescent="0.35">
      <c r="B937" s="6" t="e">
        <f>Data!#REF!</f>
        <v>#REF!</v>
      </c>
      <c r="C937" t="e">
        <f t="shared" si="20"/>
        <v>#REF!</v>
      </c>
      <c r="D937" s="87" t="e">
        <f>Data!#REF!</f>
        <v>#REF!</v>
      </c>
    </row>
    <row r="938" spans="2:4" x14ac:dyDescent="0.35">
      <c r="B938" s="6" t="e">
        <f>Data!#REF!</f>
        <v>#REF!</v>
      </c>
      <c r="C938" t="e">
        <f t="shared" si="20"/>
        <v>#REF!</v>
      </c>
      <c r="D938" s="87" t="e">
        <f>Data!#REF!</f>
        <v>#REF!</v>
      </c>
    </row>
    <row r="939" spans="2:4" x14ac:dyDescent="0.35">
      <c r="B939" s="6" t="e">
        <f>Data!#REF!</f>
        <v>#REF!</v>
      </c>
      <c r="C939" t="e">
        <f t="shared" si="20"/>
        <v>#REF!</v>
      </c>
      <c r="D939" s="87" t="e">
        <f>Data!#REF!</f>
        <v>#REF!</v>
      </c>
    </row>
    <row r="940" spans="2:4" x14ac:dyDescent="0.35">
      <c r="B940" s="6" t="e">
        <f>Data!#REF!</f>
        <v>#REF!</v>
      </c>
      <c r="C940" t="e">
        <f t="shared" si="20"/>
        <v>#REF!</v>
      </c>
      <c r="D940" s="87" t="e">
        <f>Data!#REF!</f>
        <v>#REF!</v>
      </c>
    </row>
    <row r="941" spans="2:4" x14ac:dyDescent="0.35">
      <c r="B941" s="6" t="e">
        <f>Data!#REF!</f>
        <v>#REF!</v>
      </c>
      <c r="C941" t="e">
        <f t="shared" si="20"/>
        <v>#REF!</v>
      </c>
      <c r="D941" s="87" t="e">
        <f>Data!#REF!</f>
        <v>#REF!</v>
      </c>
    </row>
    <row r="942" spans="2:4" x14ac:dyDescent="0.35">
      <c r="B942" s="6" t="e">
        <f>Data!#REF!</f>
        <v>#REF!</v>
      </c>
      <c r="C942" t="e">
        <f t="shared" si="20"/>
        <v>#REF!</v>
      </c>
      <c r="D942" s="87" t="e">
        <f>Data!#REF!</f>
        <v>#REF!</v>
      </c>
    </row>
    <row r="943" spans="2:4" x14ac:dyDescent="0.35">
      <c r="B943" s="6" t="e">
        <f>Data!#REF!</f>
        <v>#REF!</v>
      </c>
      <c r="C943" t="e">
        <f t="shared" si="20"/>
        <v>#REF!</v>
      </c>
      <c r="D943" s="87" t="e">
        <f>Data!#REF!</f>
        <v>#REF!</v>
      </c>
    </row>
    <row r="944" spans="2:4" x14ac:dyDescent="0.35">
      <c r="B944" s="6" t="e">
        <f>Data!#REF!</f>
        <v>#REF!</v>
      </c>
      <c r="C944" t="e">
        <f t="shared" si="20"/>
        <v>#REF!</v>
      </c>
      <c r="D944" s="87" t="e">
        <f>Data!#REF!</f>
        <v>#REF!</v>
      </c>
    </row>
    <row r="945" spans="2:4" x14ac:dyDescent="0.35">
      <c r="B945" s="6" t="e">
        <f>Data!#REF!</f>
        <v>#REF!</v>
      </c>
      <c r="C945" t="e">
        <f t="shared" si="20"/>
        <v>#REF!</v>
      </c>
      <c r="D945" s="87" t="e">
        <f>Data!#REF!</f>
        <v>#REF!</v>
      </c>
    </row>
    <row r="946" spans="2:4" x14ac:dyDescent="0.35">
      <c r="B946" s="6" t="e">
        <f>Data!#REF!</f>
        <v>#REF!</v>
      </c>
      <c r="C946" t="e">
        <f t="shared" si="20"/>
        <v>#REF!</v>
      </c>
      <c r="D946" s="87" t="e">
        <f>Data!#REF!</f>
        <v>#REF!</v>
      </c>
    </row>
    <row r="947" spans="2:4" x14ac:dyDescent="0.35">
      <c r="B947" s="6" t="e">
        <f>Data!#REF!</f>
        <v>#REF!</v>
      </c>
      <c r="C947" t="e">
        <f t="shared" si="20"/>
        <v>#REF!</v>
      </c>
      <c r="D947" s="87" t="e">
        <f>Data!#REF!</f>
        <v>#REF!</v>
      </c>
    </row>
    <row r="948" spans="2:4" x14ac:dyDescent="0.35">
      <c r="B948" s="6" t="e">
        <f>Data!#REF!</f>
        <v>#REF!</v>
      </c>
      <c r="C948" t="e">
        <f t="shared" si="20"/>
        <v>#REF!</v>
      </c>
      <c r="D948" s="87" t="e">
        <f>Data!#REF!</f>
        <v>#REF!</v>
      </c>
    </row>
    <row r="949" spans="2:4" x14ac:dyDescent="0.35">
      <c r="B949" s="6" t="e">
        <f>Data!#REF!</f>
        <v>#REF!</v>
      </c>
      <c r="C949" t="e">
        <f t="shared" si="20"/>
        <v>#REF!</v>
      </c>
      <c r="D949" s="87" t="e">
        <f>Data!#REF!</f>
        <v>#REF!</v>
      </c>
    </row>
    <row r="950" spans="2:4" x14ac:dyDescent="0.35">
      <c r="B950" s="6" t="e">
        <f>Data!#REF!</f>
        <v>#REF!</v>
      </c>
      <c r="C950" t="e">
        <f t="shared" si="20"/>
        <v>#REF!</v>
      </c>
      <c r="D950" s="87" t="e">
        <f>Data!#REF!</f>
        <v>#REF!</v>
      </c>
    </row>
    <row r="951" spans="2:4" x14ac:dyDescent="0.35">
      <c r="B951" s="6" t="e">
        <f>Data!#REF!</f>
        <v>#REF!</v>
      </c>
      <c r="C951" t="e">
        <f t="shared" si="20"/>
        <v>#REF!</v>
      </c>
      <c r="D951" s="87" t="e">
        <f>Data!#REF!</f>
        <v>#REF!</v>
      </c>
    </row>
    <row r="952" spans="2:4" x14ac:dyDescent="0.35">
      <c r="B952" s="6" t="e">
        <f>Data!#REF!</f>
        <v>#REF!</v>
      </c>
      <c r="C952" t="e">
        <f t="shared" si="20"/>
        <v>#REF!</v>
      </c>
      <c r="D952" s="87" t="e">
        <f>Data!#REF!</f>
        <v>#REF!</v>
      </c>
    </row>
    <row r="953" spans="2:4" x14ac:dyDescent="0.35">
      <c r="B953" s="6" t="e">
        <f>Data!#REF!</f>
        <v>#REF!</v>
      </c>
      <c r="C953" t="e">
        <f t="shared" si="20"/>
        <v>#REF!</v>
      </c>
      <c r="D953" s="87" t="e">
        <f>Data!#REF!</f>
        <v>#REF!</v>
      </c>
    </row>
    <row r="954" spans="2:4" x14ac:dyDescent="0.35">
      <c r="B954" s="6" t="e">
        <f>Data!#REF!</f>
        <v>#REF!</v>
      </c>
      <c r="C954" t="e">
        <f t="shared" si="20"/>
        <v>#REF!</v>
      </c>
      <c r="D954" s="87" t="e">
        <f>Data!#REF!</f>
        <v>#REF!</v>
      </c>
    </row>
    <row r="955" spans="2:4" x14ac:dyDescent="0.35">
      <c r="B955" s="6" t="e">
        <f>Data!#REF!</f>
        <v>#REF!</v>
      </c>
      <c r="C955" t="e">
        <f t="shared" si="20"/>
        <v>#REF!</v>
      </c>
      <c r="D955" s="87" t="e">
        <f>Data!#REF!</f>
        <v>#REF!</v>
      </c>
    </row>
    <row r="956" spans="2:4" x14ac:dyDescent="0.35">
      <c r="B956" s="6" t="e">
        <f>Data!#REF!</f>
        <v>#REF!</v>
      </c>
      <c r="C956" t="e">
        <f t="shared" si="20"/>
        <v>#REF!</v>
      </c>
      <c r="D956" s="87" t="e">
        <f>Data!#REF!</f>
        <v>#REF!</v>
      </c>
    </row>
    <row r="957" spans="2:4" x14ac:dyDescent="0.35">
      <c r="B957" s="6" t="e">
        <f>Data!#REF!</f>
        <v>#REF!</v>
      </c>
      <c r="C957" t="e">
        <f t="shared" si="20"/>
        <v>#REF!</v>
      </c>
      <c r="D957" s="87" t="e">
        <f>Data!#REF!</f>
        <v>#REF!</v>
      </c>
    </row>
    <row r="958" spans="2:4" x14ac:dyDescent="0.35">
      <c r="B958" s="6" t="e">
        <f>Data!#REF!</f>
        <v>#REF!</v>
      </c>
      <c r="C958" t="e">
        <f t="shared" si="20"/>
        <v>#REF!</v>
      </c>
      <c r="D958" s="87" t="e">
        <f>Data!#REF!</f>
        <v>#REF!</v>
      </c>
    </row>
    <row r="959" spans="2:4" x14ac:dyDescent="0.35">
      <c r="B959" s="6" t="e">
        <f>Data!#REF!</f>
        <v>#REF!</v>
      </c>
      <c r="C959" t="e">
        <f t="shared" si="20"/>
        <v>#REF!</v>
      </c>
      <c r="D959" s="87" t="e">
        <f>Data!#REF!</f>
        <v>#REF!</v>
      </c>
    </row>
    <row r="960" spans="2:4" x14ac:dyDescent="0.35">
      <c r="B960" s="6" t="e">
        <f>Data!#REF!</f>
        <v>#REF!</v>
      </c>
      <c r="C960" t="e">
        <f t="shared" si="20"/>
        <v>#REF!</v>
      </c>
      <c r="D960" s="87" t="e">
        <f>Data!#REF!</f>
        <v>#REF!</v>
      </c>
    </row>
    <row r="961" spans="2:4" x14ac:dyDescent="0.35">
      <c r="B961" s="6" t="e">
        <f>Data!#REF!</f>
        <v>#REF!</v>
      </c>
      <c r="C961" t="e">
        <f t="shared" si="20"/>
        <v>#REF!</v>
      </c>
      <c r="D961" s="87" t="e">
        <f>Data!#REF!</f>
        <v>#REF!</v>
      </c>
    </row>
    <row r="962" spans="2:4" x14ac:dyDescent="0.35">
      <c r="B962" s="6" t="e">
        <f>Data!#REF!</f>
        <v>#REF!</v>
      </c>
      <c r="C962" t="e">
        <f t="shared" si="20"/>
        <v>#REF!</v>
      </c>
      <c r="D962" s="87" t="e">
        <f>Data!#REF!</f>
        <v>#REF!</v>
      </c>
    </row>
    <row r="963" spans="2:4" x14ac:dyDescent="0.35">
      <c r="B963" s="6" t="e">
        <f>Data!#REF!</f>
        <v>#REF!</v>
      </c>
      <c r="C963" t="e">
        <f t="shared" si="20"/>
        <v>#REF!</v>
      </c>
      <c r="D963" s="87" t="e">
        <f>Data!#REF!</f>
        <v>#REF!</v>
      </c>
    </row>
    <row r="964" spans="2:4" x14ac:dyDescent="0.35">
      <c r="B964" s="6" t="e">
        <f>Data!#REF!</f>
        <v>#REF!</v>
      </c>
      <c r="C964" t="e">
        <f t="shared" si="20"/>
        <v>#REF!</v>
      </c>
      <c r="D964" s="87" t="e">
        <f>Data!#REF!</f>
        <v>#REF!</v>
      </c>
    </row>
    <row r="965" spans="2:4" x14ac:dyDescent="0.35">
      <c r="B965" s="6" t="e">
        <f>Data!#REF!</f>
        <v>#REF!</v>
      </c>
      <c r="C965" t="e">
        <f t="shared" si="20"/>
        <v>#REF!</v>
      </c>
      <c r="D965" s="87" t="e">
        <f>Data!#REF!</f>
        <v>#REF!</v>
      </c>
    </row>
    <row r="966" spans="2:4" x14ac:dyDescent="0.35">
      <c r="B966" s="6" t="e">
        <f>Data!#REF!</f>
        <v>#REF!</v>
      </c>
      <c r="C966" t="e">
        <f t="shared" si="20"/>
        <v>#REF!</v>
      </c>
      <c r="D966" s="87" t="e">
        <f>Data!#REF!</f>
        <v>#REF!</v>
      </c>
    </row>
    <row r="967" spans="2:4" x14ac:dyDescent="0.35">
      <c r="B967" s="6" t="e">
        <f>Data!#REF!</f>
        <v>#REF!</v>
      </c>
      <c r="C967" t="e">
        <f t="shared" si="20"/>
        <v>#REF!</v>
      </c>
      <c r="D967" s="87" t="e">
        <f>Data!#REF!</f>
        <v>#REF!</v>
      </c>
    </row>
    <row r="968" spans="2:4" x14ac:dyDescent="0.35">
      <c r="B968" s="6" t="e">
        <f>Data!#REF!</f>
        <v>#REF!</v>
      </c>
      <c r="C968" t="e">
        <f t="shared" si="20"/>
        <v>#REF!</v>
      </c>
      <c r="D968" s="87" t="e">
        <f>Data!#REF!</f>
        <v>#REF!</v>
      </c>
    </row>
    <row r="969" spans="2:4" x14ac:dyDescent="0.35">
      <c r="B969" s="6" t="e">
        <f>Data!#REF!</f>
        <v>#REF!</v>
      </c>
      <c r="C969" t="e">
        <f t="shared" si="20"/>
        <v>#REF!</v>
      </c>
      <c r="D969" s="87" t="e">
        <f>Data!#REF!</f>
        <v>#REF!</v>
      </c>
    </row>
    <row r="970" spans="2:4" x14ac:dyDescent="0.35">
      <c r="B970" s="6" t="e">
        <f>Data!#REF!</f>
        <v>#REF!</v>
      </c>
      <c r="C970" t="e">
        <f t="shared" si="20"/>
        <v>#REF!</v>
      </c>
      <c r="D970" s="87" t="e">
        <f>Data!#REF!</f>
        <v>#REF!</v>
      </c>
    </row>
    <row r="971" spans="2:4" x14ac:dyDescent="0.35">
      <c r="B971" s="6" t="e">
        <f>Data!#REF!</f>
        <v>#REF!</v>
      </c>
      <c r="C971" t="e">
        <f t="shared" si="20"/>
        <v>#REF!</v>
      </c>
      <c r="D971" s="87" t="e">
        <f>Data!#REF!</f>
        <v>#REF!</v>
      </c>
    </row>
    <row r="972" spans="2:4" x14ac:dyDescent="0.35">
      <c r="B972" s="6" t="e">
        <f>Data!#REF!</f>
        <v>#REF!</v>
      </c>
      <c r="C972" t="e">
        <f t="shared" si="20"/>
        <v>#REF!</v>
      </c>
      <c r="D972" s="87" t="e">
        <f>Data!#REF!</f>
        <v>#REF!</v>
      </c>
    </row>
    <row r="973" spans="2:4" x14ac:dyDescent="0.35">
      <c r="B973" s="6" t="e">
        <f>Data!#REF!</f>
        <v>#REF!</v>
      </c>
      <c r="C973" t="e">
        <f t="shared" si="20"/>
        <v>#REF!</v>
      </c>
      <c r="D973" s="87" t="e">
        <f>Data!#REF!</f>
        <v>#REF!</v>
      </c>
    </row>
    <row r="974" spans="2:4" x14ac:dyDescent="0.35">
      <c r="B974" s="6" t="e">
        <f>Data!#REF!</f>
        <v>#REF!</v>
      </c>
      <c r="C974" t="e">
        <f t="shared" si="20"/>
        <v>#REF!</v>
      </c>
      <c r="D974" s="87" t="e">
        <f>Data!#REF!</f>
        <v>#REF!</v>
      </c>
    </row>
    <row r="975" spans="2:4" x14ac:dyDescent="0.35">
      <c r="B975" s="6" t="e">
        <f>Data!#REF!</f>
        <v>#REF!</v>
      </c>
      <c r="C975" t="e">
        <f t="shared" si="20"/>
        <v>#REF!</v>
      </c>
      <c r="D975" s="87" t="e">
        <f>Data!#REF!</f>
        <v>#REF!</v>
      </c>
    </row>
    <row r="976" spans="2:4" x14ac:dyDescent="0.35">
      <c r="B976" s="6" t="e">
        <f>Data!#REF!</f>
        <v>#REF!</v>
      </c>
      <c r="C976" t="e">
        <f t="shared" si="20"/>
        <v>#REF!</v>
      </c>
      <c r="D976" s="87" t="e">
        <f>Data!#REF!</f>
        <v>#REF!</v>
      </c>
    </row>
    <row r="977" spans="2:4" x14ac:dyDescent="0.35">
      <c r="B977" s="6" t="e">
        <f>Data!#REF!</f>
        <v>#REF!</v>
      </c>
      <c r="C977" t="e">
        <f t="shared" si="20"/>
        <v>#REF!</v>
      </c>
      <c r="D977" s="87" t="e">
        <f>Data!#REF!</f>
        <v>#REF!</v>
      </c>
    </row>
    <row r="978" spans="2:4" x14ac:dyDescent="0.35">
      <c r="B978" s="6" t="e">
        <f>Data!#REF!</f>
        <v>#REF!</v>
      </c>
      <c r="C978" t="e">
        <f t="shared" si="20"/>
        <v>#REF!</v>
      </c>
      <c r="D978" s="87" t="e">
        <f>Data!#REF!</f>
        <v>#REF!</v>
      </c>
    </row>
    <row r="979" spans="2:4" x14ac:dyDescent="0.35">
      <c r="B979" s="6" t="e">
        <f>Data!#REF!</f>
        <v>#REF!</v>
      </c>
      <c r="C979" t="e">
        <f t="shared" si="20"/>
        <v>#REF!</v>
      </c>
      <c r="D979" s="87" t="e">
        <f>Data!#REF!</f>
        <v>#REF!</v>
      </c>
    </row>
    <row r="980" spans="2:4" x14ac:dyDescent="0.35">
      <c r="B980" s="6" t="e">
        <f>Data!#REF!</f>
        <v>#REF!</v>
      </c>
      <c r="C980" t="e">
        <f t="shared" si="20"/>
        <v>#REF!</v>
      </c>
      <c r="D980" s="87" t="e">
        <f>Data!#REF!</f>
        <v>#REF!</v>
      </c>
    </row>
    <row r="981" spans="2:4" x14ac:dyDescent="0.35">
      <c r="B981" s="6" t="e">
        <f>Data!#REF!</f>
        <v>#REF!</v>
      </c>
      <c r="C981" t="e">
        <f t="shared" si="20"/>
        <v>#REF!</v>
      </c>
      <c r="D981" s="87" t="e">
        <f>Data!#REF!</f>
        <v>#REF!</v>
      </c>
    </row>
    <row r="982" spans="2:4" x14ac:dyDescent="0.35">
      <c r="B982" s="6" t="e">
        <f>Data!#REF!</f>
        <v>#REF!</v>
      </c>
      <c r="C982" t="e">
        <f t="shared" si="20"/>
        <v>#REF!</v>
      </c>
      <c r="D982" s="87" t="e">
        <f>Data!#REF!</f>
        <v>#REF!</v>
      </c>
    </row>
    <row r="983" spans="2:4" x14ac:dyDescent="0.35">
      <c r="B983" s="6" t="e">
        <f>Data!#REF!</f>
        <v>#REF!</v>
      </c>
      <c r="C983" t="e">
        <f t="shared" si="20"/>
        <v>#REF!</v>
      </c>
      <c r="D983" s="87" t="e">
        <f>Data!#REF!</f>
        <v>#REF!</v>
      </c>
    </row>
    <row r="984" spans="2:4" x14ac:dyDescent="0.35">
      <c r="B984" s="6" t="e">
        <f>Data!#REF!</f>
        <v>#REF!</v>
      </c>
      <c r="C984" t="e">
        <f t="shared" si="20"/>
        <v>#REF!</v>
      </c>
      <c r="D984" s="87" t="e">
        <f>Data!#REF!</f>
        <v>#REF!</v>
      </c>
    </row>
    <row r="985" spans="2:4" x14ac:dyDescent="0.35">
      <c r="B985" s="6" t="e">
        <f>Data!#REF!</f>
        <v>#REF!</v>
      </c>
      <c r="C985" t="e">
        <f t="shared" si="20"/>
        <v>#REF!</v>
      </c>
      <c r="D985" s="87" t="e">
        <f>Data!#REF!</f>
        <v>#REF!</v>
      </c>
    </row>
    <row r="986" spans="2:4" x14ac:dyDescent="0.35">
      <c r="B986" s="6" t="e">
        <f>Data!#REF!</f>
        <v>#REF!</v>
      </c>
      <c r="C986" t="e">
        <f t="shared" si="20"/>
        <v>#REF!</v>
      </c>
      <c r="D986" s="87" t="e">
        <f>Data!#REF!</f>
        <v>#REF!</v>
      </c>
    </row>
    <row r="987" spans="2:4" x14ac:dyDescent="0.35">
      <c r="B987" s="6" t="e">
        <f>Data!#REF!</f>
        <v>#REF!</v>
      </c>
      <c r="C987" t="e">
        <f t="shared" si="20"/>
        <v>#REF!</v>
      </c>
      <c r="D987" s="87" t="e">
        <f>Data!#REF!</f>
        <v>#REF!</v>
      </c>
    </row>
    <row r="988" spans="2:4" x14ac:dyDescent="0.35">
      <c r="B988" s="6" t="e">
        <f>Data!#REF!</f>
        <v>#REF!</v>
      </c>
      <c r="C988" t="e">
        <f t="shared" si="20"/>
        <v>#REF!</v>
      </c>
      <c r="D988" s="87" t="e">
        <f>Data!#REF!</f>
        <v>#REF!</v>
      </c>
    </row>
    <row r="989" spans="2:4" x14ac:dyDescent="0.35">
      <c r="B989" s="6" t="e">
        <f>Data!#REF!</f>
        <v>#REF!</v>
      </c>
      <c r="C989" t="e">
        <f t="shared" si="20"/>
        <v>#REF!</v>
      </c>
      <c r="D989" s="87" t="e">
        <f>Data!#REF!</f>
        <v>#REF!</v>
      </c>
    </row>
    <row r="990" spans="2:4" x14ac:dyDescent="0.35">
      <c r="B990" s="6" t="e">
        <f>Data!#REF!</f>
        <v>#REF!</v>
      </c>
      <c r="C990" t="e">
        <f t="shared" si="20"/>
        <v>#REF!</v>
      </c>
      <c r="D990" s="87" t="e">
        <f>Data!#REF!</f>
        <v>#REF!</v>
      </c>
    </row>
    <row r="991" spans="2:4" x14ac:dyDescent="0.35">
      <c r="B991" s="6" t="e">
        <f>Data!#REF!</f>
        <v>#REF!</v>
      </c>
      <c r="C991" t="e">
        <f t="shared" si="20"/>
        <v>#REF!</v>
      </c>
      <c r="D991" s="87" t="e">
        <f>Data!#REF!</f>
        <v>#REF!</v>
      </c>
    </row>
    <row r="992" spans="2:4" x14ac:dyDescent="0.35">
      <c r="B992" s="6" t="e">
        <f>Data!#REF!</f>
        <v>#REF!</v>
      </c>
      <c r="C992" t="e">
        <f t="shared" si="20"/>
        <v>#REF!</v>
      </c>
      <c r="D992" s="87" t="e">
        <f>Data!#REF!</f>
        <v>#REF!</v>
      </c>
    </row>
    <row r="993" spans="2:4" x14ac:dyDescent="0.35">
      <c r="B993" s="6" t="e">
        <f>Data!#REF!</f>
        <v>#REF!</v>
      </c>
      <c r="C993" t="e">
        <f t="shared" si="20"/>
        <v>#REF!</v>
      </c>
      <c r="D993" s="87" t="e">
        <f>Data!#REF!</f>
        <v>#REF!</v>
      </c>
    </row>
    <row r="994" spans="2:4" x14ac:dyDescent="0.35">
      <c r="B994" s="6" t="e">
        <f>Data!#REF!</f>
        <v>#REF!</v>
      </c>
      <c r="C994" t="e">
        <f t="shared" si="20"/>
        <v>#REF!</v>
      </c>
      <c r="D994" s="87" t="e">
        <f>Data!#REF!</f>
        <v>#REF!</v>
      </c>
    </row>
    <row r="995" spans="2:4" x14ac:dyDescent="0.35">
      <c r="B995" s="6" t="e">
        <f>Data!#REF!</f>
        <v>#REF!</v>
      </c>
      <c r="C995" t="e">
        <f t="shared" si="20"/>
        <v>#REF!</v>
      </c>
      <c r="D995" s="87" t="e">
        <f>Data!#REF!</f>
        <v>#REF!</v>
      </c>
    </row>
    <row r="996" spans="2:4" x14ac:dyDescent="0.35">
      <c r="B996" s="6" t="e">
        <f>Data!#REF!</f>
        <v>#REF!</v>
      </c>
      <c r="C996" t="e">
        <f t="shared" si="20"/>
        <v>#REF!</v>
      </c>
      <c r="D996" s="87" t="e">
        <f>Data!#REF!</f>
        <v>#REF!</v>
      </c>
    </row>
    <row r="997" spans="2:4" x14ac:dyDescent="0.35">
      <c r="B997" s="6" t="e">
        <f>Data!#REF!</f>
        <v>#REF!</v>
      </c>
      <c r="C997" t="e">
        <f t="shared" si="20"/>
        <v>#REF!</v>
      </c>
      <c r="D997" s="87" t="e">
        <f>Data!#REF!</f>
        <v>#REF!</v>
      </c>
    </row>
    <row r="998" spans="2:4" x14ac:dyDescent="0.35">
      <c r="B998" s="6" t="e">
        <f>Data!#REF!</f>
        <v>#REF!</v>
      </c>
      <c r="C998" t="e">
        <f t="shared" si="20"/>
        <v>#REF!</v>
      </c>
      <c r="D998" s="87" t="e">
        <f>Data!#REF!</f>
        <v>#REF!</v>
      </c>
    </row>
    <row r="999" spans="2:4" x14ac:dyDescent="0.35">
      <c r="B999" s="6" t="e">
        <f>Data!#REF!</f>
        <v>#REF!</v>
      </c>
      <c r="C999" t="e">
        <f t="shared" si="20"/>
        <v>#REF!</v>
      </c>
      <c r="D999" s="87" t="e">
        <f>Data!#REF!</f>
        <v>#REF!</v>
      </c>
    </row>
    <row r="1000" spans="2:4" x14ac:dyDescent="0.35">
      <c r="B1000" s="6" t="e">
        <f>Data!#REF!</f>
        <v>#REF!</v>
      </c>
      <c r="C1000" t="e">
        <f t="shared" ref="C1000:C1063" si="21">IF(D1000="","",B1000)</f>
        <v>#REF!</v>
      </c>
      <c r="D1000" s="87" t="e">
        <f>Data!#REF!</f>
        <v>#REF!</v>
      </c>
    </row>
    <row r="1001" spans="2:4" x14ac:dyDescent="0.35">
      <c r="B1001" s="6" t="e">
        <f>Data!#REF!</f>
        <v>#REF!</v>
      </c>
      <c r="C1001" t="e">
        <f t="shared" si="21"/>
        <v>#REF!</v>
      </c>
      <c r="D1001" s="87" t="e">
        <f>Data!#REF!</f>
        <v>#REF!</v>
      </c>
    </row>
    <row r="1002" spans="2:4" x14ac:dyDescent="0.35">
      <c r="B1002" s="6" t="e">
        <f>Data!#REF!</f>
        <v>#REF!</v>
      </c>
      <c r="C1002" t="e">
        <f t="shared" si="21"/>
        <v>#REF!</v>
      </c>
      <c r="D1002" s="87" t="e">
        <f>Data!#REF!</f>
        <v>#REF!</v>
      </c>
    </row>
    <row r="1003" spans="2:4" x14ac:dyDescent="0.35">
      <c r="B1003" s="6" t="e">
        <f>Data!#REF!</f>
        <v>#REF!</v>
      </c>
      <c r="C1003" t="e">
        <f t="shared" si="21"/>
        <v>#REF!</v>
      </c>
      <c r="D1003" s="87" t="e">
        <f>Data!#REF!</f>
        <v>#REF!</v>
      </c>
    </row>
    <row r="1004" spans="2:4" x14ac:dyDescent="0.35">
      <c r="B1004" s="6" t="e">
        <f>Data!#REF!</f>
        <v>#REF!</v>
      </c>
      <c r="C1004" t="e">
        <f t="shared" si="21"/>
        <v>#REF!</v>
      </c>
      <c r="D1004" s="87" t="e">
        <f>Data!#REF!</f>
        <v>#REF!</v>
      </c>
    </row>
    <row r="1005" spans="2:4" x14ac:dyDescent="0.35">
      <c r="B1005" s="6" t="e">
        <f>Data!#REF!</f>
        <v>#REF!</v>
      </c>
      <c r="C1005" t="e">
        <f t="shared" si="21"/>
        <v>#REF!</v>
      </c>
      <c r="D1005" s="87" t="e">
        <f>Data!#REF!</f>
        <v>#REF!</v>
      </c>
    </row>
    <row r="1006" spans="2:4" x14ac:dyDescent="0.35">
      <c r="B1006" s="6" t="e">
        <f>Data!#REF!</f>
        <v>#REF!</v>
      </c>
      <c r="C1006" t="e">
        <f t="shared" si="21"/>
        <v>#REF!</v>
      </c>
      <c r="D1006" s="87" t="e">
        <f>Data!#REF!</f>
        <v>#REF!</v>
      </c>
    </row>
    <row r="1007" spans="2:4" x14ac:dyDescent="0.35">
      <c r="B1007" s="6" t="e">
        <f>Data!#REF!</f>
        <v>#REF!</v>
      </c>
      <c r="C1007" t="e">
        <f t="shared" si="21"/>
        <v>#REF!</v>
      </c>
      <c r="D1007" s="87" t="e">
        <f>Data!#REF!</f>
        <v>#REF!</v>
      </c>
    </row>
    <row r="1008" spans="2:4" x14ac:dyDescent="0.35">
      <c r="B1008" s="6" t="e">
        <f>Data!#REF!</f>
        <v>#REF!</v>
      </c>
      <c r="C1008" t="e">
        <f t="shared" si="21"/>
        <v>#REF!</v>
      </c>
      <c r="D1008" s="87" t="e">
        <f>Data!#REF!</f>
        <v>#REF!</v>
      </c>
    </row>
    <row r="1009" spans="2:4" x14ac:dyDescent="0.35">
      <c r="B1009" s="6" t="e">
        <f>Data!#REF!</f>
        <v>#REF!</v>
      </c>
      <c r="C1009" t="e">
        <f t="shared" si="21"/>
        <v>#REF!</v>
      </c>
      <c r="D1009" s="87" t="e">
        <f>Data!#REF!</f>
        <v>#REF!</v>
      </c>
    </row>
    <row r="1010" spans="2:4" x14ac:dyDescent="0.35">
      <c r="B1010" s="6" t="e">
        <f>Data!#REF!</f>
        <v>#REF!</v>
      </c>
      <c r="C1010" t="e">
        <f t="shared" si="21"/>
        <v>#REF!</v>
      </c>
      <c r="D1010" s="87" t="e">
        <f>Data!#REF!</f>
        <v>#REF!</v>
      </c>
    </row>
    <row r="1011" spans="2:4" x14ac:dyDescent="0.35">
      <c r="B1011" s="6" t="e">
        <f>Data!#REF!</f>
        <v>#REF!</v>
      </c>
      <c r="C1011" t="e">
        <f t="shared" si="21"/>
        <v>#REF!</v>
      </c>
      <c r="D1011" s="87" t="e">
        <f>Data!#REF!</f>
        <v>#REF!</v>
      </c>
    </row>
    <row r="1012" spans="2:4" x14ac:dyDescent="0.35">
      <c r="B1012" s="6" t="e">
        <f>Data!#REF!</f>
        <v>#REF!</v>
      </c>
      <c r="C1012" t="e">
        <f t="shared" si="21"/>
        <v>#REF!</v>
      </c>
      <c r="D1012" s="87" t="e">
        <f>Data!#REF!</f>
        <v>#REF!</v>
      </c>
    </row>
    <row r="1013" spans="2:4" x14ac:dyDescent="0.35">
      <c r="B1013" s="6" t="e">
        <f>Data!#REF!</f>
        <v>#REF!</v>
      </c>
      <c r="C1013" t="e">
        <f t="shared" si="21"/>
        <v>#REF!</v>
      </c>
      <c r="D1013" s="87" t="e">
        <f>Data!#REF!</f>
        <v>#REF!</v>
      </c>
    </row>
    <row r="1014" spans="2:4" x14ac:dyDescent="0.35">
      <c r="B1014" s="6" t="e">
        <f>Data!#REF!</f>
        <v>#REF!</v>
      </c>
      <c r="C1014" t="e">
        <f t="shared" si="21"/>
        <v>#REF!</v>
      </c>
      <c r="D1014" s="87" t="e">
        <f>Data!#REF!</f>
        <v>#REF!</v>
      </c>
    </row>
    <row r="1015" spans="2:4" x14ac:dyDescent="0.35">
      <c r="B1015" s="6" t="e">
        <f>Data!#REF!</f>
        <v>#REF!</v>
      </c>
      <c r="C1015" t="e">
        <f t="shared" si="21"/>
        <v>#REF!</v>
      </c>
      <c r="D1015" s="87" t="e">
        <f>Data!#REF!</f>
        <v>#REF!</v>
      </c>
    </row>
    <row r="1016" spans="2:4" x14ac:dyDescent="0.35">
      <c r="B1016" s="6" t="e">
        <f>Data!#REF!</f>
        <v>#REF!</v>
      </c>
      <c r="C1016" t="e">
        <f t="shared" si="21"/>
        <v>#REF!</v>
      </c>
      <c r="D1016" s="87" t="e">
        <f>Data!#REF!</f>
        <v>#REF!</v>
      </c>
    </row>
    <row r="1017" spans="2:4" x14ac:dyDescent="0.35">
      <c r="B1017" s="6" t="e">
        <f>Data!#REF!</f>
        <v>#REF!</v>
      </c>
      <c r="C1017" t="e">
        <f t="shared" si="21"/>
        <v>#REF!</v>
      </c>
      <c r="D1017" s="87" t="e">
        <f>Data!#REF!</f>
        <v>#REF!</v>
      </c>
    </row>
    <row r="1018" spans="2:4" x14ac:dyDescent="0.35">
      <c r="B1018" s="6" t="e">
        <f>Data!#REF!</f>
        <v>#REF!</v>
      </c>
      <c r="C1018" t="e">
        <f t="shared" si="21"/>
        <v>#REF!</v>
      </c>
      <c r="D1018" s="87" t="e">
        <f>Data!#REF!</f>
        <v>#REF!</v>
      </c>
    </row>
    <row r="1019" spans="2:4" x14ac:dyDescent="0.35">
      <c r="B1019" s="6" t="e">
        <f>Data!#REF!</f>
        <v>#REF!</v>
      </c>
      <c r="C1019" t="e">
        <f t="shared" si="21"/>
        <v>#REF!</v>
      </c>
      <c r="D1019" s="87" t="e">
        <f>Data!#REF!</f>
        <v>#REF!</v>
      </c>
    </row>
    <row r="1020" spans="2:4" x14ac:dyDescent="0.35">
      <c r="B1020" s="6" t="e">
        <f>Data!#REF!</f>
        <v>#REF!</v>
      </c>
      <c r="C1020" t="e">
        <f t="shared" si="21"/>
        <v>#REF!</v>
      </c>
      <c r="D1020" s="87" t="e">
        <f>Data!#REF!</f>
        <v>#REF!</v>
      </c>
    </row>
    <row r="1021" spans="2:4" x14ac:dyDescent="0.35">
      <c r="B1021" s="6" t="e">
        <f>Data!#REF!</f>
        <v>#REF!</v>
      </c>
      <c r="C1021" t="e">
        <f t="shared" si="21"/>
        <v>#REF!</v>
      </c>
      <c r="D1021" s="87" t="e">
        <f>Data!#REF!</f>
        <v>#REF!</v>
      </c>
    </row>
    <row r="1022" spans="2:4" x14ac:dyDescent="0.35">
      <c r="B1022" s="6" t="e">
        <f>Data!#REF!</f>
        <v>#REF!</v>
      </c>
      <c r="C1022" t="e">
        <f t="shared" si="21"/>
        <v>#REF!</v>
      </c>
      <c r="D1022" s="87" t="e">
        <f>Data!#REF!</f>
        <v>#REF!</v>
      </c>
    </row>
    <row r="1023" spans="2:4" x14ac:dyDescent="0.35">
      <c r="B1023" s="6" t="e">
        <f>Data!#REF!</f>
        <v>#REF!</v>
      </c>
      <c r="C1023" t="e">
        <f t="shared" si="21"/>
        <v>#REF!</v>
      </c>
      <c r="D1023" s="87" t="e">
        <f>Data!#REF!</f>
        <v>#REF!</v>
      </c>
    </row>
    <row r="1024" spans="2:4" x14ac:dyDescent="0.35">
      <c r="B1024" s="6" t="e">
        <f>Data!#REF!</f>
        <v>#REF!</v>
      </c>
      <c r="C1024" t="e">
        <f t="shared" si="21"/>
        <v>#REF!</v>
      </c>
      <c r="D1024" s="87" t="e">
        <f>Data!#REF!</f>
        <v>#REF!</v>
      </c>
    </row>
    <row r="1025" spans="2:4" x14ac:dyDescent="0.35">
      <c r="B1025" s="6" t="e">
        <f>Data!#REF!</f>
        <v>#REF!</v>
      </c>
      <c r="C1025" t="e">
        <f t="shared" si="21"/>
        <v>#REF!</v>
      </c>
      <c r="D1025" s="87" t="e">
        <f>Data!#REF!</f>
        <v>#REF!</v>
      </c>
    </row>
    <row r="1026" spans="2:4" x14ac:dyDescent="0.35">
      <c r="B1026" s="6" t="e">
        <f>Data!#REF!</f>
        <v>#REF!</v>
      </c>
      <c r="C1026" t="e">
        <f t="shared" si="21"/>
        <v>#REF!</v>
      </c>
      <c r="D1026" s="87" t="e">
        <f>Data!#REF!</f>
        <v>#REF!</v>
      </c>
    </row>
    <row r="1027" spans="2:4" x14ac:dyDescent="0.35">
      <c r="B1027" s="6" t="e">
        <f>Data!#REF!</f>
        <v>#REF!</v>
      </c>
      <c r="C1027" t="e">
        <f t="shared" si="21"/>
        <v>#REF!</v>
      </c>
      <c r="D1027" s="87" t="e">
        <f>Data!#REF!</f>
        <v>#REF!</v>
      </c>
    </row>
    <row r="1028" spans="2:4" x14ac:dyDescent="0.35">
      <c r="B1028" s="6" t="e">
        <f>Data!#REF!</f>
        <v>#REF!</v>
      </c>
      <c r="C1028" t="e">
        <f t="shared" si="21"/>
        <v>#REF!</v>
      </c>
      <c r="D1028" s="87" t="e">
        <f>Data!#REF!</f>
        <v>#REF!</v>
      </c>
    </row>
    <row r="1029" spans="2:4" x14ac:dyDescent="0.35">
      <c r="B1029" s="6" t="e">
        <f>Data!#REF!</f>
        <v>#REF!</v>
      </c>
      <c r="C1029" t="e">
        <f t="shared" si="21"/>
        <v>#REF!</v>
      </c>
      <c r="D1029" s="87" t="e">
        <f>Data!#REF!</f>
        <v>#REF!</v>
      </c>
    </row>
    <row r="1030" spans="2:4" x14ac:dyDescent="0.35">
      <c r="B1030" s="6" t="e">
        <f>Data!#REF!</f>
        <v>#REF!</v>
      </c>
      <c r="C1030" t="e">
        <f t="shared" si="21"/>
        <v>#REF!</v>
      </c>
      <c r="D1030" s="87" t="e">
        <f>Data!#REF!</f>
        <v>#REF!</v>
      </c>
    </row>
    <row r="1031" spans="2:4" x14ac:dyDescent="0.35">
      <c r="B1031" s="6" t="e">
        <f>Data!#REF!</f>
        <v>#REF!</v>
      </c>
      <c r="C1031" t="e">
        <f t="shared" si="21"/>
        <v>#REF!</v>
      </c>
      <c r="D1031" s="87" t="e">
        <f>Data!#REF!</f>
        <v>#REF!</v>
      </c>
    </row>
    <row r="1032" spans="2:4" x14ac:dyDescent="0.35">
      <c r="B1032" s="6" t="e">
        <f>Data!#REF!</f>
        <v>#REF!</v>
      </c>
      <c r="C1032" t="e">
        <f t="shared" si="21"/>
        <v>#REF!</v>
      </c>
      <c r="D1032" s="87" t="e">
        <f>Data!#REF!</f>
        <v>#REF!</v>
      </c>
    </row>
    <row r="1033" spans="2:4" x14ac:dyDescent="0.35">
      <c r="B1033" s="6" t="e">
        <f>Data!#REF!</f>
        <v>#REF!</v>
      </c>
      <c r="C1033" t="e">
        <f t="shared" si="21"/>
        <v>#REF!</v>
      </c>
      <c r="D1033" s="87" t="e">
        <f>Data!#REF!</f>
        <v>#REF!</v>
      </c>
    </row>
    <row r="1034" spans="2:4" x14ac:dyDescent="0.35">
      <c r="B1034" s="6" t="e">
        <f>Data!#REF!</f>
        <v>#REF!</v>
      </c>
      <c r="C1034" t="e">
        <f t="shared" si="21"/>
        <v>#REF!</v>
      </c>
      <c r="D1034" s="87" t="e">
        <f>Data!#REF!</f>
        <v>#REF!</v>
      </c>
    </row>
    <row r="1035" spans="2:4" x14ac:dyDescent="0.35">
      <c r="B1035" s="6" t="e">
        <f>Data!#REF!</f>
        <v>#REF!</v>
      </c>
      <c r="C1035" t="e">
        <f t="shared" si="21"/>
        <v>#REF!</v>
      </c>
      <c r="D1035" s="87" t="e">
        <f>Data!#REF!</f>
        <v>#REF!</v>
      </c>
    </row>
    <row r="1036" spans="2:4" x14ac:dyDescent="0.35">
      <c r="B1036" s="6" t="e">
        <f>Data!#REF!</f>
        <v>#REF!</v>
      </c>
      <c r="C1036" t="e">
        <f t="shared" si="21"/>
        <v>#REF!</v>
      </c>
      <c r="D1036" s="87" t="e">
        <f>Data!#REF!</f>
        <v>#REF!</v>
      </c>
    </row>
    <row r="1037" spans="2:4" x14ac:dyDescent="0.35">
      <c r="B1037" s="6" t="e">
        <f>Data!#REF!</f>
        <v>#REF!</v>
      </c>
      <c r="C1037" t="e">
        <f t="shared" si="21"/>
        <v>#REF!</v>
      </c>
      <c r="D1037" s="87" t="e">
        <f>Data!#REF!</f>
        <v>#REF!</v>
      </c>
    </row>
    <row r="1038" spans="2:4" x14ac:dyDescent="0.35">
      <c r="B1038" s="6" t="e">
        <f>Data!#REF!</f>
        <v>#REF!</v>
      </c>
      <c r="C1038" t="e">
        <f t="shared" si="21"/>
        <v>#REF!</v>
      </c>
      <c r="D1038" s="87" t="e">
        <f>Data!#REF!</f>
        <v>#REF!</v>
      </c>
    </row>
    <row r="1039" spans="2:4" x14ac:dyDescent="0.35">
      <c r="B1039" s="6" t="e">
        <f>Data!#REF!</f>
        <v>#REF!</v>
      </c>
      <c r="C1039" t="e">
        <f t="shared" si="21"/>
        <v>#REF!</v>
      </c>
      <c r="D1039" s="87" t="e">
        <f>Data!#REF!</f>
        <v>#REF!</v>
      </c>
    </row>
    <row r="1040" spans="2:4" x14ac:dyDescent="0.35">
      <c r="B1040" s="6" t="e">
        <f>Data!#REF!</f>
        <v>#REF!</v>
      </c>
      <c r="C1040" t="e">
        <f t="shared" si="21"/>
        <v>#REF!</v>
      </c>
      <c r="D1040" s="87" t="e">
        <f>Data!#REF!</f>
        <v>#REF!</v>
      </c>
    </row>
    <row r="1041" spans="2:4" x14ac:dyDescent="0.35">
      <c r="B1041" s="6" t="e">
        <f>Data!#REF!</f>
        <v>#REF!</v>
      </c>
      <c r="C1041" t="e">
        <f t="shared" si="21"/>
        <v>#REF!</v>
      </c>
      <c r="D1041" s="87" t="e">
        <f>Data!#REF!</f>
        <v>#REF!</v>
      </c>
    </row>
    <row r="1042" spans="2:4" x14ac:dyDescent="0.35">
      <c r="B1042" s="6" t="e">
        <f>Data!#REF!</f>
        <v>#REF!</v>
      </c>
      <c r="C1042" t="e">
        <f t="shared" si="21"/>
        <v>#REF!</v>
      </c>
      <c r="D1042" s="87" t="e">
        <f>Data!#REF!</f>
        <v>#REF!</v>
      </c>
    </row>
    <row r="1043" spans="2:4" x14ac:dyDescent="0.35">
      <c r="B1043" s="6" t="e">
        <f>Data!#REF!</f>
        <v>#REF!</v>
      </c>
      <c r="C1043" t="e">
        <f t="shared" si="21"/>
        <v>#REF!</v>
      </c>
      <c r="D1043" s="87" t="e">
        <f>Data!#REF!</f>
        <v>#REF!</v>
      </c>
    </row>
    <row r="1044" spans="2:4" x14ac:dyDescent="0.35">
      <c r="B1044" s="6" t="e">
        <f>Data!#REF!</f>
        <v>#REF!</v>
      </c>
      <c r="C1044" t="e">
        <f t="shared" si="21"/>
        <v>#REF!</v>
      </c>
      <c r="D1044" s="87" t="e">
        <f>Data!#REF!</f>
        <v>#REF!</v>
      </c>
    </row>
    <row r="1045" spans="2:4" x14ac:dyDescent="0.35">
      <c r="B1045" s="6" t="e">
        <f>Data!#REF!</f>
        <v>#REF!</v>
      </c>
      <c r="C1045" t="e">
        <f t="shared" si="21"/>
        <v>#REF!</v>
      </c>
      <c r="D1045" s="87" t="e">
        <f>Data!#REF!</f>
        <v>#REF!</v>
      </c>
    </row>
    <row r="1046" spans="2:4" x14ac:dyDescent="0.35">
      <c r="B1046" s="6" t="e">
        <f>Data!#REF!</f>
        <v>#REF!</v>
      </c>
      <c r="C1046" t="e">
        <f t="shared" si="21"/>
        <v>#REF!</v>
      </c>
      <c r="D1046" s="87" t="e">
        <f>Data!#REF!</f>
        <v>#REF!</v>
      </c>
    </row>
    <row r="1047" spans="2:4" x14ac:dyDescent="0.35">
      <c r="B1047" s="6" t="e">
        <f>Data!#REF!</f>
        <v>#REF!</v>
      </c>
      <c r="C1047" t="e">
        <f t="shared" si="21"/>
        <v>#REF!</v>
      </c>
      <c r="D1047" s="87" t="e">
        <f>Data!#REF!</f>
        <v>#REF!</v>
      </c>
    </row>
    <row r="1048" spans="2:4" x14ac:dyDescent="0.35">
      <c r="B1048" s="6" t="e">
        <f>Data!#REF!</f>
        <v>#REF!</v>
      </c>
      <c r="C1048" t="e">
        <f t="shared" si="21"/>
        <v>#REF!</v>
      </c>
      <c r="D1048" s="87" t="e">
        <f>Data!#REF!</f>
        <v>#REF!</v>
      </c>
    </row>
    <row r="1049" spans="2:4" x14ac:dyDescent="0.35">
      <c r="B1049" s="6" t="e">
        <f>Data!#REF!</f>
        <v>#REF!</v>
      </c>
      <c r="C1049" t="e">
        <f t="shared" si="21"/>
        <v>#REF!</v>
      </c>
      <c r="D1049" s="87" t="e">
        <f>Data!#REF!</f>
        <v>#REF!</v>
      </c>
    </row>
    <row r="1050" spans="2:4" x14ac:dyDescent="0.35">
      <c r="B1050" s="6" t="e">
        <f>Data!#REF!</f>
        <v>#REF!</v>
      </c>
      <c r="C1050" t="e">
        <f t="shared" si="21"/>
        <v>#REF!</v>
      </c>
      <c r="D1050" s="87" t="e">
        <f>Data!#REF!</f>
        <v>#REF!</v>
      </c>
    </row>
    <row r="1051" spans="2:4" x14ac:dyDescent="0.35">
      <c r="B1051" s="6" t="e">
        <f>Data!#REF!</f>
        <v>#REF!</v>
      </c>
      <c r="C1051" t="e">
        <f t="shared" si="21"/>
        <v>#REF!</v>
      </c>
      <c r="D1051" s="87" t="e">
        <f>Data!#REF!</f>
        <v>#REF!</v>
      </c>
    </row>
    <row r="1052" spans="2:4" x14ac:dyDescent="0.35">
      <c r="B1052" s="6" t="e">
        <f>Data!#REF!</f>
        <v>#REF!</v>
      </c>
      <c r="C1052" t="e">
        <f t="shared" si="21"/>
        <v>#REF!</v>
      </c>
      <c r="D1052" s="87" t="e">
        <f>Data!#REF!</f>
        <v>#REF!</v>
      </c>
    </row>
    <row r="1053" spans="2:4" x14ac:dyDescent="0.35">
      <c r="B1053" s="6" t="e">
        <f>Data!#REF!</f>
        <v>#REF!</v>
      </c>
      <c r="C1053" t="e">
        <f t="shared" si="21"/>
        <v>#REF!</v>
      </c>
      <c r="D1053" s="87" t="e">
        <f>Data!#REF!</f>
        <v>#REF!</v>
      </c>
    </row>
    <row r="1054" spans="2:4" x14ac:dyDescent="0.35">
      <c r="B1054" s="6" t="e">
        <f>Data!#REF!</f>
        <v>#REF!</v>
      </c>
      <c r="C1054" t="e">
        <f t="shared" si="21"/>
        <v>#REF!</v>
      </c>
      <c r="D1054" s="87" t="e">
        <f>Data!#REF!</f>
        <v>#REF!</v>
      </c>
    </row>
    <row r="1055" spans="2:4" x14ac:dyDescent="0.35">
      <c r="B1055" s="6" t="e">
        <f>Data!#REF!</f>
        <v>#REF!</v>
      </c>
      <c r="C1055" t="e">
        <f t="shared" si="21"/>
        <v>#REF!</v>
      </c>
      <c r="D1055" s="87" t="e">
        <f>Data!#REF!</f>
        <v>#REF!</v>
      </c>
    </row>
    <row r="1056" spans="2:4" x14ac:dyDescent="0.35">
      <c r="B1056" s="6" t="e">
        <f>Data!#REF!</f>
        <v>#REF!</v>
      </c>
      <c r="C1056" t="e">
        <f t="shared" si="21"/>
        <v>#REF!</v>
      </c>
      <c r="D1056" s="87" t="e">
        <f>Data!#REF!</f>
        <v>#REF!</v>
      </c>
    </row>
    <row r="1057" spans="2:4" x14ac:dyDescent="0.35">
      <c r="B1057" s="6" t="e">
        <f>Data!#REF!</f>
        <v>#REF!</v>
      </c>
      <c r="C1057" t="e">
        <f t="shared" si="21"/>
        <v>#REF!</v>
      </c>
      <c r="D1057" s="87" t="e">
        <f>Data!#REF!</f>
        <v>#REF!</v>
      </c>
    </row>
    <row r="1058" spans="2:4" x14ac:dyDescent="0.35">
      <c r="B1058" s="6" t="e">
        <f>Data!#REF!</f>
        <v>#REF!</v>
      </c>
      <c r="C1058" t="e">
        <f t="shared" si="21"/>
        <v>#REF!</v>
      </c>
      <c r="D1058" s="87" t="e">
        <f>Data!#REF!</f>
        <v>#REF!</v>
      </c>
    </row>
    <row r="1059" spans="2:4" x14ac:dyDescent="0.35">
      <c r="B1059" s="6" t="e">
        <f>Data!#REF!</f>
        <v>#REF!</v>
      </c>
      <c r="C1059" t="e">
        <f t="shared" si="21"/>
        <v>#REF!</v>
      </c>
      <c r="D1059" s="87" t="e">
        <f>Data!#REF!</f>
        <v>#REF!</v>
      </c>
    </row>
    <row r="1060" spans="2:4" x14ac:dyDescent="0.35">
      <c r="B1060" s="6" t="e">
        <f>Data!#REF!</f>
        <v>#REF!</v>
      </c>
      <c r="C1060" t="e">
        <f t="shared" si="21"/>
        <v>#REF!</v>
      </c>
      <c r="D1060" s="87" t="e">
        <f>Data!#REF!</f>
        <v>#REF!</v>
      </c>
    </row>
    <row r="1061" spans="2:4" x14ac:dyDescent="0.35">
      <c r="B1061" s="6" t="e">
        <f>Data!#REF!</f>
        <v>#REF!</v>
      </c>
      <c r="C1061" t="e">
        <f t="shared" si="21"/>
        <v>#REF!</v>
      </c>
      <c r="D1061" s="87" t="e">
        <f>Data!#REF!</f>
        <v>#REF!</v>
      </c>
    </row>
    <row r="1062" spans="2:4" x14ac:dyDescent="0.35">
      <c r="B1062" s="6" t="e">
        <f>Data!#REF!</f>
        <v>#REF!</v>
      </c>
      <c r="C1062" t="e">
        <f t="shared" si="21"/>
        <v>#REF!</v>
      </c>
      <c r="D1062" s="87" t="e">
        <f>Data!#REF!</f>
        <v>#REF!</v>
      </c>
    </row>
    <row r="1063" spans="2:4" x14ac:dyDescent="0.35">
      <c r="B1063" s="6" t="e">
        <f>Data!#REF!</f>
        <v>#REF!</v>
      </c>
      <c r="C1063" t="e">
        <f t="shared" si="21"/>
        <v>#REF!</v>
      </c>
      <c r="D1063" s="87" t="e">
        <f>Data!#REF!</f>
        <v>#REF!</v>
      </c>
    </row>
    <row r="1064" spans="2:4" x14ac:dyDescent="0.35">
      <c r="B1064" s="6" t="e">
        <f>Data!#REF!</f>
        <v>#REF!</v>
      </c>
      <c r="C1064" t="e">
        <f t="shared" ref="C1064:C1127" si="22">IF(D1064="","",B1064)</f>
        <v>#REF!</v>
      </c>
      <c r="D1064" s="87" t="e">
        <f>Data!#REF!</f>
        <v>#REF!</v>
      </c>
    </row>
    <row r="1065" spans="2:4" x14ac:dyDescent="0.35">
      <c r="B1065" s="6" t="e">
        <f>Data!#REF!</f>
        <v>#REF!</v>
      </c>
      <c r="C1065" t="e">
        <f t="shared" si="22"/>
        <v>#REF!</v>
      </c>
      <c r="D1065" s="87" t="e">
        <f>Data!#REF!</f>
        <v>#REF!</v>
      </c>
    </row>
    <row r="1066" spans="2:4" x14ac:dyDescent="0.35">
      <c r="B1066" s="6" t="e">
        <f>Data!#REF!</f>
        <v>#REF!</v>
      </c>
      <c r="C1066" t="e">
        <f t="shared" si="22"/>
        <v>#REF!</v>
      </c>
      <c r="D1066" s="87" t="e">
        <f>Data!#REF!</f>
        <v>#REF!</v>
      </c>
    </row>
    <row r="1067" spans="2:4" x14ac:dyDescent="0.35">
      <c r="B1067" s="6" t="e">
        <f>Data!#REF!</f>
        <v>#REF!</v>
      </c>
      <c r="C1067" t="e">
        <f t="shared" si="22"/>
        <v>#REF!</v>
      </c>
      <c r="D1067" s="87" t="e">
        <f>Data!#REF!</f>
        <v>#REF!</v>
      </c>
    </row>
    <row r="1068" spans="2:4" x14ac:dyDescent="0.35">
      <c r="B1068" s="6" t="e">
        <f>Data!#REF!</f>
        <v>#REF!</v>
      </c>
      <c r="C1068" t="e">
        <f t="shared" si="22"/>
        <v>#REF!</v>
      </c>
      <c r="D1068" s="87" t="e">
        <f>Data!#REF!</f>
        <v>#REF!</v>
      </c>
    </row>
    <row r="1069" spans="2:4" x14ac:dyDescent="0.35">
      <c r="B1069" s="6" t="e">
        <f>Data!#REF!</f>
        <v>#REF!</v>
      </c>
      <c r="C1069" t="e">
        <f t="shared" si="22"/>
        <v>#REF!</v>
      </c>
      <c r="D1069" s="87" t="e">
        <f>Data!#REF!</f>
        <v>#REF!</v>
      </c>
    </row>
    <row r="1070" spans="2:4" x14ac:dyDescent="0.35">
      <c r="B1070" s="6" t="e">
        <f>Data!#REF!</f>
        <v>#REF!</v>
      </c>
      <c r="C1070" t="e">
        <f t="shared" si="22"/>
        <v>#REF!</v>
      </c>
      <c r="D1070" s="87" t="e">
        <f>Data!#REF!</f>
        <v>#REF!</v>
      </c>
    </row>
    <row r="1071" spans="2:4" x14ac:dyDescent="0.35">
      <c r="B1071" s="6" t="e">
        <f>Data!#REF!</f>
        <v>#REF!</v>
      </c>
      <c r="C1071" t="e">
        <f t="shared" si="22"/>
        <v>#REF!</v>
      </c>
      <c r="D1071" s="87" t="e">
        <f>Data!#REF!</f>
        <v>#REF!</v>
      </c>
    </row>
    <row r="1072" spans="2:4" x14ac:dyDescent="0.35">
      <c r="B1072" s="6" t="e">
        <f>Data!#REF!</f>
        <v>#REF!</v>
      </c>
      <c r="C1072" t="e">
        <f t="shared" si="22"/>
        <v>#REF!</v>
      </c>
      <c r="D1072" s="87" t="e">
        <f>Data!#REF!</f>
        <v>#REF!</v>
      </c>
    </row>
    <row r="1073" spans="2:4" x14ac:dyDescent="0.35">
      <c r="B1073" s="6" t="e">
        <f>Data!#REF!</f>
        <v>#REF!</v>
      </c>
      <c r="C1073" t="e">
        <f t="shared" si="22"/>
        <v>#REF!</v>
      </c>
      <c r="D1073" s="87" t="e">
        <f>Data!#REF!</f>
        <v>#REF!</v>
      </c>
    </row>
    <row r="1074" spans="2:4" x14ac:dyDescent="0.35">
      <c r="B1074" s="6" t="e">
        <f>Data!#REF!</f>
        <v>#REF!</v>
      </c>
      <c r="C1074" t="e">
        <f t="shared" si="22"/>
        <v>#REF!</v>
      </c>
      <c r="D1074" s="87" t="e">
        <f>Data!#REF!</f>
        <v>#REF!</v>
      </c>
    </row>
    <row r="1075" spans="2:4" x14ac:dyDescent="0.35">
      <c r="B1075" s="6" t="e">
        <f>Data!#REF!</f>
        <v>#REF!</v>
      </c>
      <c r="C1075" t="e">
        <f t="shared" si="22"/>
        <v>#REF!</v>
      </c>
      <c r="D1075" s="87" t="e">
        <f>Data!#REF!</f>
        <v>#REF!</v>
      </c>
    </row>
    <row r="1076" spans="2:4" x14ac:dyDescent="0.35">
      <c r="B1076" s="6" t="e">
        <f>Data!#REF!</f>
        <v>#REF!</v>
      </c>
      <c r="C1076" t="e">
        <f t="shared" si="22"/>
        <v>#REF!</v>
      </c>
      <c r="D1076" s="87" t="e">
        <f>Data!#REF!</f>
        <v>#REF!</v>
      </c>
    </row>
    <row r="1077" spans="2:4" x14ac:dyDescent="0.35">
      <c r="B1077" s="6" t="e">
        <f>Data!#REF!</f>
        <v>#REF!</v>
      </c>
      <c r="C1077" t="e">
        <f t="shared" si="22"/>
        <v>#REF!</v>
      </c>
      <c r="D1077" s="87" t="e">
        <f>Data!#REF!</f>
        <v>#REF!</v>
      </c>
    </row>
    <row r="1078" spans="2:4" x14ac:dyDescent="0.35">
      <c r="B1078" s="6" t="e">
        <f>Data!#REF!</f>
        <v>#REF!</v>
      </c>
      <c r="C1078" t="e">
        <f t="shared" si="22"/>
        <v>#REF!</v>
      </c>
      <c r="D1078" s="87" t="e">
        <f>Data!#REF!</f>
        <v>#REF!</v>
      </c>
    </row>
    <row r="1079" spans="2:4" x14ac:dyDescent="0.35">
      <c r="B1079" s="6" t="e">
        <f>Data!#REF!</f>
        <v>#REF!</v>
      </c>
      <c r="C1079" t="e">
        <f t="shared" si="22"/>
        <v>#REF!</v>
      </c>
      <c r="D1079" s="87" t="e">
        <f>Data!#REF!</f>
        <v>#REF!</v>
      </c>
    </row>
    <row r="1080" spans="2:4" x14ac:dyDescent="0.35">
      <c r="B1080" s="6" t="e">
        <f>Data!#REF!</f>
        <v>#REF!</v>
      </c>
      <c r="C1080" t="e">
        <f t="shared" si="22"/>
        <v>#REF!</v>
      </c>
      <c r="D1080" s="87" t="e">
        <f>Data!#REF!</f>
        <v>#REF!</v>
      </c>
    </row>
    <row r="1081" spans="2:4" x14ac:dyDescent="0.35">
      <c r="B1081" s="6" t="e">
        <f>Data!#REF!</f>
        <v>#REF!</v>
      </c>
      <c r="C1081" t="e">
        <f t="shared" si="22"/>
        <v>#REF!</v>
      </c>
      <c r="D1081" s="87" t="e">
        <f>Data!#REF!</f>
        <v>#REF!</v>
      </c>
    </row>
    <row r="1082" spans="2:4" x14ac:dyDescent="0.35">
      <c r="B1082" s="6" t="e">
        <f>Data!#REF!</f>
        <v>#REF!</v>
      </c>
      <c r="C1082" t="e">
        <f t="shared" si="22"/>
        <v>#REF!</v>
      </c>
      <c r="D1082" s="87" t="e">
        <f>Data!#REF!</f>
        <v>#REF!</v>
      </c>
    </row>
    <row r="1083" spans="2:4" x14ac:dyDescent="0.35">
      <c r="B1083" s="6" t="e">
        <f>Data!#REF!</f>
        <v>#REF!</v>
      </c>
      <c r="C1083" t="e">
        <f t="shared" si="22"/>
        <v>#REF!</v>
      </c>
      <c r="D1083" s="87" t="e">
        <f>Data!#REF!</f>
        <v>#REF!</v>
      </c>
    </row>
    <row r="1084" spans="2:4" x14ac:dyDescent="0.35">
      <c r="B1084" s="6" t="e">
        <f>Data!#REF!</f>
        <v>#REF!</v>
      </c>
      <c r="C1084" t="e">
        <f t="shared" si="22"/>
        <v>#REF!</v>
      </c>
      <c r="D1084" s="87" t="e">
        <f>Data!#REF!</f>
        <v>#REF!</v>
      </c>
    </row>
    <row r="1085" spans="2:4" x14ac:dyDescent="0.35">
      <c r="B1085" s="6" t="e">
        <f>Data!#REF!</f>
        <v>#REF!</v>
      </c>
      <c r="C1085" t="e">
        <f t="shared" si="22"/>
        <v>#REF!</v>
      </c>
      <c r="D1085" s="87" t="e">
        <f>Data!#REF!</f>
        <v>#REF!</v>
      </c>
    </row>
    <row r="1086" spans="2:4" x14ac:dyDescent="0.35">
      <c r="B1086" s="6" t="e">
        <f>Data!#REF!</f>
        <v>#REF!</v>
      </c>
      <c r="C1086" t="e">
        <f t="shared" si="22"/>
        <v>#REF!</v>
      </c>
      <c r="D1086" s="87" t="e">
        <f>Data!#REF!</f>
        <v>#REF!</v>
      </c>
    </row>
    <row r="1087" spans="2:4" x14ac:dyDescent="0.35">
      <c r="B1087" s="6" t="e">
        <f>Data!#REF!</f>
        <v>#REF!</v>
      </c>
      <c r="C1087" t="e">
        <f t="shared" si="22"/>
        <v>#REF!</v>
      </c>
      <c r="D1087" s="87" t="e">
        <f>Data!#REF!</f>
        <v>#REF!</v>
      </c>
    </row>
    <row r="1088" spans="2:4" x14ac:dyDescent="0.35">
      <c r="B1088" s="6" t="e">
        <f>Data!#REF!</f>
        <v>#REF!</v>
      </c>
      <c r="C1088" t="e">
        <f t="shared" si="22"/>
        <v>#REF!</v>
      </c>
      <c r="D1088" s="87" t="e">
        <f>Data!#REF!</f>
        <v>#REF!</v>
      </c>
    </row>
    <row r="1089" spans="2:4" x14ac:dyDescent="0.35">
      <c r="B1089" s="6" t="e">
        <f>Data!#REF!</f>
        <v>#REF!</v>
      </c>
      <c r="C1089" t="e">
        <f t="shared" si="22"/>
        <v>#REF!</v>
      </c>
      <c r="D1089" s="87" t="e">
        <f>Data!#REF!</f>
        <v>#REF!</v>
      </c>
    </row>
    <row r="1090" spans="2:4" x14ac:dyDescent="0.35">
      <c r="B1090" s="6" t="e">
        <f>Data!#REF!</f>
        <v>#REF!</v>
      </c>
      <c r="C1090" t="e">
        <f t="shared" si="22"/>
        <v>#REF!</v>
      </c>
      <c r="D1090" s="87" t="e">
        <f>Data!#REF!</f>
        <v>#REF!</v>
      </c>
    </row>
    <row r="1091" spans="2:4" x14ac:dyDescent="0.35">
      <c r="B1091" s="6" t="e">
        <f>Data!#REF!</f>
        <v>#REF!</v>
      </c>
      <c r="C1091" t="e">
        <f t="shared" si="22"/>
        <v>#REF!</v>
      </c>
      <c r="D1091" s="87" t="e">
        <f>Data!#REF!</f>
        <v>#REF!</v>
      </c>
    </row>
    <row r="1092" spans="2:4" x14ac:dyDescent="0.35">
      <c r="B1092" s="6" t="e">
        <f>Data!#REF!</f>
        <v>#REF!</v>
      </c>
      <c r="C1092" t="e">
        <f t="shared" si="22"/>
        <v>#REF!</v>
      </c>
      <c r="D1092" s="87" t="e">
        <f>Data!#REF!</f>
        <v>#REF!</v>
      </c>
    </row>
    <row r="1093" spans="2:4" x14ac:dyDescent="0.35">
      <c r="B1093" s="6" t="e">
        <f>Data!#REF!</f>
        <v>#REF!</v>
      </c>
      <c r="C1093" t="e">
        <f t="shared" si="22"/>
        <v>#REF!</v>
      </c>
      <c r="D1093" s="87" t="e">
        <f>Data!#REF!</f>
        <v>#REF!</v>
      </c>
    </row>
    <row r="1094" spans="2:4" x14ac:dyDescent="0.35">
      <c r="B1094" s="6" t="e">
        <f>Data!#REF!</f>
        <v>#REF!</v>
      </c>
      <c r="C1094" t="e">
        <f t="shared" si="22"/>
        <v>#REF!</v>
      </c>
      <c r="D1094" s="87" t="e">
        <f>Data!#REF!</f>
        <v>#REF!</v>
      </c>
    </row>
    <row r="1095" spans="2:4" x14ac:dyDescent="0.35">
      <c r="B1095" s="6" t="e">
        <f>Data!#REF!</f>
        <v>#REF!</v>
      </c>
      <c r="C1095" t="e">
        <f t="shared" si="22"/>
        <v>#REF!</v>
      </c>
      <c r="D1095" s="87" t="e">
        <f>Data!#REF!</f>
        <v>#REF!</v>
      </c>
    </row>
    <row r="1096" spans="2:4" x14ac:dyDescent="0.35">
      <c r="B1096" s="6" t="e">
        <f>Data!#REF!</f>
        <v>#REF!</v>
      </c>
      <c r="C1096" t="e">
        <f t="shared" si="22"/>
        <v>#REF!</v>
      </c>
      <c r="D1096" s="87" t="e">
        <f>Data!#REF!</f>
        <v>#REF!</v>
      </c>
    </row>
    <row r="1097" spans="2:4" x14ac:dyDescent="0.35">
      <c r="B1097" s="6" t="e">
        <f>Data!#REF!</f>
        <v>#REF!</v>
      </c>
      <c r="C1097" t="e">
        <f t="shared" si="22"/>
        <v>#REF!</v>
      </c>
      <c r="D1097" s="87" t="e">
        <f>Data!#REF!</f>
        <v>#REF!</v>
      </c>
    </row>
    <row r="1098" spans="2:4" x14ac:dyDescent="0.35">
      <c r="B1098" s="6" t="e">
        <f>Data!#REF!</f>
        <v>#REF!</v>
      </c>
      <c r="C1098" t="e">
        <f t="shared" si="22"/>
        <v>#REF!</v>
      </c>
      <c r="D1098" s="87" t="e">
        <f>Data!#REF!</f>
        <v>#REF!</v>
      </c>
    </row>
    <row r="1099" spans="2:4" x14ac:dyDescent="0.35">
      <c r="B1099" s="6" t="e">
        <f>Data!#REF!</f>
        <v>#REF!</v>
      </c>
      <c r="C1099" t="e">
        <f t="shared" si="22"/>
        <v>#REF!</v>
      </c>
      <c r="D1099" s="87" t="e">
        <f>Data!#REF!</f>
        <v>#REF!</v>
      </c>
    </row>
    <row r="1100" spans="2:4" x14ac:dyDescent="0.35">
      <c r="B1100" s="6" t="e">
        <f>Data!#REF!</f>
        <v>#REF!</v>
      </c>
      <c r="C1100" t="e">
        <f t="shared" si="22"/>
        <v>#REF!</v>
      </c>
      <c r="D1100" s="87" t="e">
        <f>Data!#REF!</f>
        <v>#REF!</v>
      </c>
    </row>
    <row r="1101" spans="2:4" x14ac:dyDescent="0.35">
      <c r="B1101" s="6" t="e">
        <f>Data!#REF!</f>
        <v>#REF!</v>
      </c>
      <c r="C1101" t="e">
        <f t="shared" si="22"/>
        <v>#REF!</v>
      </c>
      <c r="D1101" s="87" t="e">
        <f>Data!#REF!</f>
        <v>#REF!</v>
      </c>
    </row>
    <row r="1102" spans="2:4" x14ac:dyDescent="0.35">
      <c r="B1102" s="6" t="e">
        <f>Data!#REF!</f>
        <v>#REF!</v>
      </c>
      <c r="C1102" t="e">
        <f t="shared" si="22"/>
        <v>#REF!</v>
      </c>
      <c r="D1102" s="87" t="e">
        <f>Data!#REF!</f>
        <v>#REF!</v>
      </c>
    </row>
    <row r="1103" spans="2:4" x14ac:dyDescent="0.35">
      <c r="B1103" s="6" t="e">
        <f>Data!#REF!</f>
        <v>#REF!</v>
      </c>
      <c r="C1103" t="e">
        <f t="shared" si="22"/>
        <v>#REF!</v>
      </c>
      <c r="D1103" s="87" t="e">
        <f>Data!#REF!</f>
        <v>#REF!</v>
      </c>
    </row>
    <row r="1104" spans="2:4" x14ac:dyDescent="0.35">
      <c r="B1104" s="6" t="e">
        <f>Data!#REF!</f>
        <v>#REF!</v>
      </c>
      <c r="C1104" t="e">
        <f t="shared" si="22"/>
        <v>#REF!</v>
      </c>
      <c r="D1104" s="87" t="e">
        <f>Data!#REF!</f>
        <v>#REF!</v>
      </c>
    </row>
    <row r="1105" spans="2:4" x14ac:dyDescent="0.35">
      <c r="B1105" s="6" t="e">
        <f>Data!#REF!</f>
        <v>#REF!</v>
      </c>
      <c r="C1105" t="e">
        <f t="shared" si="22"/>
        <v>#REF!</v>
      </c>
      <c r="D1105" s="87" t="e">
        <f>Data!#REF!</f>
        <v>#REF!</v>
      </c>
    </row>
    <row r="1106" spans="2:4" x14ac:dyDescent="0.35">
      <c r="B1106" s="6" t="e">
        <f>Data!#REF!</f>
        <v>#REF!</v>
      </c>
      <c r="C1106" t="e">
        <f t="shared" si="22"/>
        <v>#REF!</v>
      </c>
      <c r="D1106" s="87" t="e">
        <f>Data!#REF!</f>
        <v>#REF!</v>
      </c>
    </row>
    <row r="1107" spans="2:4" x14ac:dyDescent="0.35">
      <c r="B1107" s="6" t="e">
        <f>Data!#REF!</f>
        <v>#REF!</v>
      </c>
      <c r="C1107" t="e">
        <f t="shared" si="22"/>
        <v>#REF!</v>
      </c>
      <c r="D1107" s="87" t="e">
        <f>Data!#REF!</f>
        <v>#REF!</v>
      </c>
    </row>
    <row r="1108" spans="2:4" x14ac:dyDescent="0.35">
      <c r="B1108" s="6" t="e">
        <f>Data!#REF!</f>
        <v>#REF!</v>
      </c>
      <c r="C1108" t="e">
        <f t="shared" si="22"/>
        <v>#REF!</v>
      </c>
      <c r="D1108" s="87" t="e">
        <f>Data!#REF!</f>
        <v>#REF!</v>
      </c>
    </row>
    <row r="1109" spans="2:4" x14ac:dyDescent="0.35">
      <c r="B1109" s="6" t="e">
        <f>Data!#REF!</f>
        <v>#REF!</v>
      </c>
      <c r="C1109" t="e">
        <f t="shared" si="22"/>
        <v>#REF!</v>
      </c>
      <c r="D1109" s="87" t="e">
        <f>Data!#REF!</f>
        <v>#REF!</v>
      </c>
    </row>
    <row r="1110" spans="2:4" x14ac:dyDescent="0.35">
      <c r="B1110" s="6" t="e">
        <f>Data!#REF!</f>
        <v>#REF!</v>
      </c>
      <c r="C1110" t="e">
        <f t="shared" si="22"/>
        <v>#REF!</v>
      </c>
      <c r="D1110" s="87" t="e">
        <f>Data!#REF!</f>
        <v>#REF!</v>
      </c>
    </row>
    <row r="1111" spans="2:4" x14ac:dyDescent="0.35">
      <c r="B1111" s="6" t="e">
        <f>Data!#REF!</f>
        <v>#REF!</v>
      </c>
      <c r="C1111" t="e">
        <f t="shared" si="22"/>
        <v>#REF!</v>
      </c>
      <c r="D1111" s="87" t="e">
        <f>Data!#REF!</f>
        <v>#REF!</v>
      </c>
    </row>
    <row r="1112" spans="2:4" x14ac:dyDescent="0.35">
      <c r="B1112" s="6" t="e">
        <f>Data!#REF!</f>
        <v>#REF!</v>
      </c>
      <c r="C1112" t="e">
        <f t="shared" si="22"/>
        <v>#REF!</v>
      </c>
      <c r="D1112" s="87" t="e">
        <f>Data!#REF!</f>
        <v>#REF!</v>
      </c>
    </row>
    <row r="1113" spans="2:4" x14ac:dyDescent="0.35">
      <c r="B1113" s="6" t="e">
        <f>Data!#REF!</f>
        <v>#REF!</v>
      </c>
      <c r="C1113" t="e">
        <f t="shared" si="22"/>
        <v>#REF!</v>
      </c>
      <c r="D1113" s="87" t="e">
        <f>Data!#REF!</f>
        <v>#REF!</v>
      </c>
    </row>
    <row r="1114" spans="2:4" x14ac:dyDescent="0.35">
      <c r="B1114" s="6" t="e">
        <f>Data!#REF!</f>
        <v>#REF!</v>
      </c>
      <c r="C1114" t="e">
        <f t="shared" si="22"/>
        <v>#REF!</v>
      </c>
      <c r="D1114" s="87" t="e">
        <f>Data!#REF!</f>
        <v>#REF!</v>
      </c>
    </row>
    <row r="1115" spans="2:4" x14ac:dyDescent="0.35">
      <c r="B1115" s="6" t="e">
        <f>Data!#REF!</f>
        <v>#REF!</v>
      </c>
      <c r="C1115" t="e">
        <f t="shared" si="22"/>
        <v>#REF!</v>
      </c>
      <c r="D1115" s="87" t="e">
        <f>Data!#REF!</f>
        <v>#REF!</v>
      </c>
    </row>
    <row r="1116" spans="2:4" x14ac:dyDescent="0.35">
      <c r="B1116" s="6" t="e">
        <f>Data!#REF!</f>
        <v>#REF!</v>
      </c>
      <c r="C1116" t="e">
        <f t="shared" si="22"/>
        <v>#REF!</v>
      </c>
      <c r="D1116" s="87" t="e">
        <f>Data!#REF!</f>
        <v>#REF!</v>
      </c>
    </row>
    <row r="1117" spans="2:4" x14ac:dyDescent="0.35">
      <c r="B1117" s="6" t="e">
        <f>Data!#REF!</f>
        <v>#REF!</v>
      </c>
      <c r="C1117" t="e">
        <f t="shared" si="22"/>
        <v>#REF!</v>
      </c>
      <c r="D1117" s="87" t="e">
        <f>Data!#REF!</f>
        <v>#REF!</v>
      </c>
    </row>
    <row r="1118" spans="2:4" x14ac:dyDescent="0.35">
      <c r="B1118" s="6" t="e">
        <f>Data!#REF!</f>
        <v>#REF!</v>
      </c>
      <c r="C1118" t="e">
        <f t="shared" si="22"/>
        <v>#REF!</v>
      </c>
      <c r="D1118" s="87" t="e">
        <f>Data!#REF!</f>
        <v>#REF!</v>
      </c>
    </row>
    <row r="1119" spans="2:4" x14ac:dyDescent="0.35">
      <c r="B1119" s="6" t="e">
        <f>Data!#REF!</f>
        <v>#REF!</v>
      </c>
      <c r="C1119" t="e">
        <f t="shared" si="22"/>
        <v>#REF!</v>
      </c>
      <c r="D1119" s="87" t="e">
        <f>Data!#REF!</f>
        <v>#REF!</v>
      </c>
    </row>
    <row r="1120" spans="2:4" x14ac:dyDescent="0.35">
      <c r="B1120" s="6" t="e">
        <f>Data!#REF!</f>
        <v>#REF!</v>
      </c>
      <c r="C1120" t="e">
        <f t="shared" si="22"/>
        <v>#REF!</v>
      </c>
      <c r="D1120" s="87" t="e">
        <f>Data!#REF!</f>
        <v>#REF!</v>
      </c>
    </row>
    <row r="1121" spans="2:4" x14ac:dyDescent="0.35">
      <c r="B1121" s="6" t="e">
        <f>Data!#REF!</f>
        <v>#REF!</v>
      </c>
      <c r="C1121" t="e">
        <f t="shared" si="22"/>
        <v>#REF!</v>
      </c>
      <c r="D1121" s="87" t="e">
        <f>Data!#REF!</f>
        <v>#REF!</v>
      </c>
    </row>
    <row r="1122" spans="2:4" x14ac:dyDescent="0.35">
      <c r="B1122" s="6" t="e">
        <f>Data!#REF!</f>
        <v>#REF!</v>
      </c>
      <c r="C1122" t="e">
        <f t="shared" si="22"/>
        <v>#REF!</v>
      </c>
      <c r="D1122" s="87" t="e">
        <f>Data!#REF!</f>
        <v>#REF!</v>
      </c>
    </row>
    <row r="1123" spans="2:4" x14ac:dyDescent="0.35">
      <c r="B1123" s="6" t="e">
        <f>Data!#REF!</f>
        <v>#REF!</v>
      </c>
      <c r="C1123" t="e">
        <f t="shared" si="22"/>
        <v>#REF!</v>
      </c>
      <c r="D1123" s="87" t="e">
        <f>Data!#REF!</f>
        <v>#REF!</v>
      </c>
    </row>
    <row r="1124" spans="2:4" x14ac:dyDescent="0.35">
      <c r="B1124" s="6" t="e">
        <f>Data!#REF!</f>
        <v>#REF!</v>
      </c>
      <c r="C1124" t="e">
        <f t="shared" si="22"/>
        <v>#REF!</v>
      </c>
      <c r="D1124" s="87" t="e">
        <f>Data!#REF!</f>
        <v>#REF!</v>
      </c>
    </row>
    <row r="1125" spans="2:4" x14ac:dyDescent="0.35">
      <c r="B1125" s="6" t="e">
        <f>Data!#REF!</f>
        <v>#REF!</v>
      </c>
      <c r="C1125" t="e">
        <f t="shared" si="22"/>
        <v>#REF!</v>
      </c>
      <c r="D1125" s="87" t="e">
        <f>Data!#REF!</f>
        <v>#REF!</v>
      </c>
    </row>
    <row r="1126" spans="2:4" x14ac:dyDescent="0.35">
      <c r="B1126" s="6" t="e">
        <f>Data!#REF!</f>
        <v>#REF!</v>
      </c>
      <c r="C1126" t="e">
        <f t="shared" si="22"/>
        <v>#REF!</v>
      </c>
      <c r="D1126" s="87" t="e">
        <f>Data!#REF!</f>
        <v>#REF!</v>
      </c>
    </row>
    <row r="1127" spans="2:4" x14ac:dyDescent="0.35">
      <c r="B1127" s="6" t="e">
        <f>Data!#REF!</f>
        <v>#REF!</v>
      </c>
      <c r="C1127" t="e">
        <f t="shared" si="22"/>
        <v>#REF!</v>
      </c>
      <c r="D1127" s="87" t="e">
        <f>Data!#REF!</f>
        <v>#REF!</v>
      </c>
    </row>
    <row r="1128" spans="2:4" x14ac:dyDescent="0.35">
      <c r="B1128" s="6" t="e">
        <f>Data!#REF!</f>
        <v>#REF!</v>
      </c>
      <c r="C1128" t="e">
        <f t="shared" ref="C1128:C1191" si="23">IF(D1128="","",B1128)</f>
        <v>#REF!</v>
      </c>
      <c r="D1128" s="87" t="e">
        <f>Data!#REF!</f>
        <v>#REF!</v>
      </c>
    </row>
    <row r="1129" spans="2:4" x14ac:dyDescent="0.35">
      <c r="B1129" s="6" t="e">
        <f>Data!#REF!</f>
        <v>#REF!</v>
      </c>
      <c r="C1129" t="e">
        <f t="shared" si="23"/>
        <v>#REF!</v>
      </c>
      <c r="D1129" s="87" t="e">
        <f>Data!#REF!</f>
        <v>#REF!</v>
      </c>
    </row>
    <row r="1130" spans="2:4" x14ac:dyDescent="0.35">
      <c r="B1130" s="6" t="e">
        <f>Data!#REF!</f>
        <v>#REF!</v>
      </c>
      <c r="C1130" t="e">
        <f t="shared" si="23"/>
        <v>#REF!</v>
      </c>
      <c r="D1130" s="87" t="e">
        <f>Data!#REF!</f>
        <v>#REF!</v>
      </c>
    </row>
    <row r="1131" spans="2:4" x14ac:dyDescent="0.35">
      <c r="B1131" s="6" t="e">
        <f>Data!#REF!</f>
        <v>#REF!</v>
      </c>
      <c r="C1131" t="e">
        <f t="shared" si="23"/>
        <v>#REF!</v>
      </c>
      <c r="D1131" s="87" t="e">
        <f>Data!#REF!</f>
        <v>#REF!</v>
      </c>
    </row>
    <row r="1132" spans="2:4" x14ac:dyDescent="0.35">
      <c r="B1132" s="6" t="e">
        <f>Data!#REF!</f>
        <v>#REF!</v>
      </c>
      <c r="C1132" t="e">
        <f t="shared" si="23"/>
        <v>#REF!</v>
      </c>
      <c r="D1132" s="87" t="e">
        <f>Data!#REF!</f>
        <v>#REF!</v>
      </c>
    </row>
    <row r="1133" spans="2:4" x14ac:dyDescent="0.35">
      <c r="B1133" s="6" t="e">
        <f>Data!#REF!</f>
        <v>#REF!</v>
      </c>
      <c r="C1133" t="e">
        <f t="shared" si="23"/>
        <v>#REF!</v>
      </c>
      <c r="D1133" s="87" t="e">
        <f>Data!#REF!</f>
        <v>#REF!</v>
      </c>
    </row>
    <row r="1134" spans="2:4" x14ac:dyDescent="0.35">
      <c r="B1134" s="6" t="e">
        <f>Data!#REF!</f>
        <v>#REF!</v>
      </c>
      <c r="C1134" t="e">
        <f t="shared" si="23"/>
        <v>#REF!</v>
      </c>
      <c r="D1134" s="87" t="e">
        <f>Data!#REF!</f>
        <v>#REF!</v>
      </c>
    </row>
    <row r="1135" spans="2:4" x14ac:dyDescent="0.35">
      <c r="B1135" s="6" t="e">
        <f>Data!#REF!</f>
        <v>#REF!</v>
      </c>
      <c r="C1135" t="e">
        <f t="shared" si="23"/>
        <v>#REF!</v>
      </c>
      <c r="D1135" s="87" t="e">
        <f>Data!#REF!</f>
        <v>#REF!</v>
      </c>
    </row>
    <row r="1136" spans="2:4" x14ac:dyDescent="0.35">
      <c r="B1136" s="6" t="e">
        <f>Data!#REF!</f>
        <v>#REF!</v>
      </c>
      <c r="C1136" t="e">
        <f t="shared" si="23"/>
        <v>#REF!</v>
      </c>
      <c r="D1136" s="87" t="e">
        <f>Data!#REF!</f>
        <v>#REF!</v>
      </c>
    </row>
    <row r="1137" spans="2:4" x14ac:dyDescent="0.35">
      <c r="B1137" s="6" t="e">
        <f>Data!#REF!</f>
        <v>#REF!</v>
      </c>
      <c r="C1137" t="e">
        <f t="shared" si="23"/>
        <v>#REF!</v>
      </c>
      <c r="D1137" s="87" t="e">
        <f>Data!#REF!</f>
        <v>#REF!</v>
      </c>
    </row>
    <row r="1138" spans="2:4" x14ac:dyDescent="0.35">
      <c r="B1138" s="6" t="e">
        <f>Data!#REF!</f>
        <v>#REF!</v>
      </c>
      <c r="C1138" t="e">
        <f t="shared" si="23"/>
        <v>#REF!</v>
      </c>
      <c r="D1138" s="87" t="e">
        <f>Data!#REF!</f>
        <v>#REF!</v>
      </c>
    </row>
    <row r="1139" spans="2:4" x14ac:dyDescent="0.35">
      <c r="B1139" s="6" t="e">
        <f>Data!#REF!</f>
        <v>#REF!</v>
      </c>
      <c r="C1139" t="e">
        <f t="shared" si="23"/>
        <v>#REF!</v>
      </c>
      <c r="D1139" s="87" t="e">
        <f>Data!#REF!</f>
        <v>#REF!</v>
      </c>
    </row>
    <row r="1140" spans="2:4" x14ac:dyDescent="0.35">
      <c r="B1140" s="6" t="e">
        <f>Data!#REF!</f>
        <v>#REF!</v>
      </c>
      <c r="C1140" t="e">
        <f t="shared" si="23"/>
        <v>#REF!</v>
      </c>
      <c r="D1140" s="87" t="e">
        <f>Data!#REF!</f>
        <v>#REF!</v>
      </c>
    </row>
    <row r="1141" spans="2:4" x14ac:dyDescent="0.35">
      <c r="B1141" s="6" t="e">
        <f>Data!#REF!</f>
        <v>#REF!</v>
      </c>
      <c r="C1141" t="e">
        <f t="shared" si="23"/>
        <v>#REF!</v>
      </c>
      <c r="D1141" s="87" t="e">
        <f>Data!#REF!</f>
        <v>#REF!</v>
      </c>
    </row>
    <row r="1142" spans="2:4" x14ac:dyDescent="0.35">
      <c r="B1142" s="6" t="e">
        <f>Data!#REF!</f>
        <v>#REF!</v>
      </c>
      <c r="C1142" t="e">
        <f t="shared" si="23"/>
        <v>#REF!</v>
      </c>
      <c r="D1142" s="87" t="e">
        <f>Data!#REF!</f>
        <v>#REF!</v>
      </c>
    </row>
    <row r="1143" spans="2:4" x14ac:dyDescent="0.35">
      <c r="B1143" s="6" t="e">
        <f>Data!#REF!</f>
        <v>#REF!</v>
      </c>
      <c r="C1143" t="e">
        <f t="shared" si="23"/>
        <v>#REF!</v>
      </c>
      <c r="D1143" s="87" t="e">
        <f>Data!#REF!</f>
        <v>#REF!</v>
      </c>
    </row>
    <row r="1144" spans="2:4" x14ac:dyDescent="0.35">
      <c r="B1144" s="6" t="e">
        <f>Data!#REF!</f>
        <v>#REF!</v>
      </c>
      <c r="C1144" t="e">
        <f t="shared" si="23"/>
        <v>#REF!</v>
      </c>
      <c r="D1144" s="87" t="e">
        <f>Data!#REF!</f>
        <v>#REF!</v>
      </c>
    </row>
    <row r="1145" spans="2:4" x14ac:dyDescent="0.35">
      <c r="B1145" s="6" t="e">
        <f>Data!#REF!</f>
        <v>#REF!</v>
      </c>
      <c r="C1145" t="e">
        <f t="shared" si="23"/>
        <v>#REF!</v>
      </c>
      <c r="D1145" s="87" t="e">
        <f>Data!#REF!</f>
        <v>#REF!</v>
      </c>
    </row>
    <row r="1146" spans="2:4" x14ac:dyDescent="0.35">
      <c r="B1146" s="6" t="e">
        <f>Data!#REF!</f>
        <v>#REF!</v>
      </c>
      <c r="C1146" t="e">
        <f t="shared" si="23"/>
        <v>#REF!</v>
      </c>
      <c r="D1146" s="87" t="e">
        <f>Data!#REF!</f>
        <v>#REF!</v>
      </c>
    </row>
    <row r="1147" spans="2:4" x14ac:dyDescent="0.35">
      <c r="B1147" s="6" t="e">
        <f>Data!#REF!</f>
        <v>#REF!</v>
      </c>
      <c r="C1147" t="e">
        <f t="shared" si="23"/>
        <v>#REF!</v>
      </c>
      <c r="D1147" s="87" t="e">
        <f>Data!#REF!</f>
        <v>#REF!</v>
      </c>
    </row>
    <row r="1148" spans="2:4" x14ac:dyDescent="0.35">
      <c r="B1148" s="6" t="e">
        <f>Data!#REF!</f>
        <v>#REF!</v>
      </c>
      <c r="C1148" t="e">
        <f t="shared" si="23"/>
        <v>#REF!</v>
      </c>
      <c r="D1148" s="87" t="e">
        <f>Data!#REF!</f>
        <v>#REF!</v>
      </c>
    </row>
    <row r="1149" spans="2:4" x14ac:dyDescent="0.35">
      <c r="B1149" s="6" t="e">
        <f>Data!#REF!</f>
        <v>#REF!</v>
      </c>
      <c r="C1149" t="e">
        <f t="shared" si="23"/>
        <v>#REF!</v>
      </c>
      <c r="D1149" s="87" t="e">
        <f>Data!#REF!</f>
        <v>#REF!</v>
      </c>
    </row>
    <row r="1150" spans="2:4" x14ac:dyDescent="0.35">
      <c r="B1150" s="6" t="e">
        <f>Data!#REF!</f>
        <v>#REF!</v>
      </c>
      <c r="C1150" t="e">
        <f t="shared" si="23"/>
        <v>#REF!</v>
      </c>
      <c r="D1150" s="87" t="e">
        <f>Data!#REF!</f>
        <v>#REF!</v>
      </c>
    </row>
    <row r="1151" spans="2:4" x14ac:dyDescent="0.35">
      <c r="B1151" s="6" t="e">
        <f>Data!#REF!</f>
        <v>#REF!</v>
      </c>
      <c r="C1151" t="e">
        <f t="shared" si="23"/>
        <v>#REF!</v>
      </c>
      <c r="D1151" s="87" t="e">
        <f>Data!#REF!</f>
        <v>#REF!</v>
      </c>
    </row>
    <row r="1152" spans="2:4" x14ac:dyDescent="0.35">
      <c r="B1152" s="6" t="e">
        <f>Data!#REF!</f>
        <v>#REF!</v>
      </c>
      <c r="C1152" t="e">
        <f t="shared" si="23"/>
        <v>#REF!</v>
      </c>
      <c r="D1152" s="87" t="e">
        <f>Data!#REF!</f>
        <v>#REF!</v>
      </c>
    </row>
    <row r="1153" spans="2:4" x14ac:dyDescent="0.35">
      <c r="B1153" s="6" t="e">
        <f>Data!#REF!</f>
        <v>#REF!</v>
      </c>
      <c r="C1153" t="e">
        <f t="shared" si="23"/>
        <v>#REF!</v>
      </c>
      <c r="D1153" s="87" t="e">
        <f>Data!#REF!</f>
        <v>#REF!</v>
      </c>
    </row>
    <row r="1154" spans="2:4" x14ac:dyDescent="0.35">
      <c r="B1154" s="6" t="e">
        <f>Data!#REF!</f>
        <v>#REF!</v>
      </c>
      <c r="C1154" t="e">
        <f t="shared" si="23"/>
        <v>#REF!</v>
      </c>
      <c r="D1154" s="87" t="e">
        <f>Data!#REF!</f>
        <v>#REF!</v>
      </c>
    </row>
    <row r="1155" spans="2:4" x14ac:dyDescent="0.35">
      <c r="B1155" s="6" t="e">
        <f>Data!#REF!</f>
        <v>#REF!</v>
      </c>
      <c r="C1155" t="e">
        <f t="shared" si="23"/>
        <v>#REF!</v>
      </c>
      <c r="D1155" s="87" t="e">
        <f>Data!#REF!</f>
        <v>#REF!</v>
      </c>
    </row>
    <row r="1156" spans="2:4" x14ac:dyDescent="0.35">
      <c r="B1156" s="6" t="e">
        <f>Data!#REF!</f>
        <v>#REF!</v>
      </c>
      <c r="C1156" t="e">
        <f t="shared" si="23"/>
        <v>#REF!</v>
      </c>
      <c r="D1156" s="87" t="e">
        <f>Data!#REF!</f>
        <v>#REF!</v>
      </c>
    </row>
    <row r="1157" spans="2:4" x14ac:dyDescent="0.35">
      <c r="B1157" s="6" t="e">
        <f>Data!#REF!</f>
        <v>#REF!</v>
      </c>
      <c r="C1157" t="e">
        <f t="shared" si="23"/>
        <v>#REF!</v>
      </c>
      <c r="D1157" s="87" t="e">
        <f>Data!#REF!</f>
        <v>#REF!</v>
      </c>
    </row>
    <row r="1158" spans="2:4" x14ac:dyDescent="0.35">
      <c r="B1158" s="6" t="e">
        <f>Data!#REF!</f>
        <v>#REF!</v>
      </c>
      <c r="C1158" t="e">
        <f t="shared" si="23"/>
        <v>#REF!</v>
      </c>
      <c r="D1158" s="87" t="e">
        <f>Data!#REF!</f>
        <v>#REF!</v>
      </c>
    </row>
    <row r="1159" spans="2:4" x14ac:dyDescent="0.35">
      <c r="B1159" s="6" t="e">
        <f>Data!#REF!</f>
        <v>#REF!</v>
      </c>
      <c r="C1159" t="e">
        <f t="shared" si="23"/>
        <v>#REF!</v>
      </c>
      <c r="D1159" s="87" t="e">
        <f>Data!#REF!</f>
        <v>#REF!</v>
      </c>
    </row>
    <row r="1160" spans="2:4" x14ac:dyDescent="0.35">
      <c r="B1160" s="6" t="e">
        <f>Data!#REF!</f>
        <v>#REF!</v>
      </c>
      <c r="C1160" t="e">
        <f t="shared" si="23"/>
        <v>#REF!</v>
      </c>
      <c r="D1160" s="87" t="e">
        <f>Data!#REF!</f>
        <v>#REF!</v>
      </c>
    </row>
    <row r="1161" spans="2:4" x14ac:dyDescent="0.35">
      <c r="B1161" s="6" t="e">
        <f>Data!#REF!</f>
        <v>#REF!</v>
      </c>
      <c r="C1161" t="e">
        <f t="shared" si="23"/>
        <v>#REF!</v>
      </c>
      <c r="D1161" s="87" t="e">
        <f>Data!#REF!</f>
        <v>#REF!</v>
      </c>
    </row>
    <row r="1162" spans="2:4" x14ac:dyDescent="0.35">
      <c r="B1162" s="6" t="e">
        <f>Data!#REF!</f>
        <v>#REF!</v>
      </c>
      <c r="C1162" t="e">
        <f t="shared" si="23"/>
        <v>#REF!</v>
      </c>
      <c r="D1162" s="87" t="e">
        <f>Data!#REF!</f>
        <v>#REF!</v>
      </c>
    </row>
    <row r="1163" spans="2:4" x14ac:dyDescent="0.35">
      <c r="B1163" s="6" t="e">
        <f>Data!#REF!</f>
        <v>#REF!</v>
      </c>
      <c r="C1163" t="e">
        <f t="shared" si="23"/>
        <v>#REF!</v>
      </c>
      <c r="D1163" s="87" t="e">
        <f>Data!#REF!</f>
        <v>#REF!</v>
      </c>
    </row>
    <row r="1164" spans="2:4" x14ac:dyDescent="0.35">
      <c r="B1164" s="6" t="e">
        <f>Data!#REF!</f>
        <v>#REF!</v>
      </c>
      <c r="C1164" t="e">
        <f t="shared" si="23"/>
        <v>#REF!</v>
      </c>
      <c r="D1164" s="87" t="e">
        <f>Data!#REF!</f>
        <v>#REF!</v>
      </c>
    </row>
    <row r="1165" spans="2:4" x14ac:dyDescent="0.35">
      <c r="B1165" s="6" t="e">
        <f>Data!#REF!</f>
        <v>#REF!</v>
      </c>
      <c r="C1165" t="e">
        <f t="shared" si="23"/>
        <v>#REF!</v>
      </c>
      <c r="D1165" s="87" t="e">
        <f>Data!#REF!</f>
        <v>#REF!</v>
      </c>
    </row>
    <row r="1166" spans="2:4" x14ac:dyDescent="0.35">
      <c r="B1166" s="6" t="e">
        <f>Data!#REF!</f>
        <v>#REF!</v>
      </c>
      <c r="C1166" t="e">
        <f t="shared" si="23"/>
        <v>#REF!</v>
      </c>
      <c r="D1166" s="87" t="e">
        <f>Data!#REF!</f>
        <v>#REF!</v>
      </c>
    </row>
    <row r="1167" spans="2:4" x14ac:dyDescent="0.35">
      <c r="B1167" s="6" t="e">
        <f>Data!#REF!</f>
        <v>#REF!</v>
      </c>
      <c r="C1167" t="e">
        <f t="shared" si="23"/>
        <v>#REF!</v>
      </c>
      <c r="D1167" s="87" t="e">
        <f>Data!#REF!</f>
        <v>#REF!</v>
      </c>
    </row>
    <row r="1168" spans="2:4" x14ac:dyDescent="0.35">
      <c r="B1168" s="6" t="e">
        <f>Data!#REF!</f>
        <v>#REF!</v>
      </c>
      <c r="C1168" t="e">
        <f t="shared" si="23"/>
        <v>#REF!</v>
      </c>
      <c r="D1168" s="87" t="e">
        <f>Data!#REF!</f>
        <v>#REF!</v>
      </c>
    </row>
    <row r="1169" spans="2:4" x14ac:dyDescent="0.35">
      <c r="B1169" s="6" t="e">
        <f>Data!#REF!</f>
        <v>#REF!</v>
      </c>
      <c r="C1169" t="e">
        <f t="shared" si="23"/>
        <v>#REF!</v>
      </c>
      <c r="D1169" s="87" t="e">
        <f>Data!#REF!</f>
        <v>#REF!</v>
      </c>
    </row>
    <row r="1170" spans="2:4" x14ac:dyDescent="0.35">
      <c r="B1170" s="6" t="e">
        <f>Data!#REF!</f>
        <v>#REF!</v>
      </c>
      <c r="C1170" t="e">
        <f t="shared" si="23"/>
        <v>#REF!</v>
      </c>
      <c r="D1170" s="87" t="e">
        <f>Data!#REF!</f>
        <v>#REF!</v>
      </c>
    </row>
    <row r="1171" spans="2:4" x14ac:dyDescent="0.35">
      <c r="B1171" s="6" t="e">
        <f>Data!#REF!</f>
        <v>#REF!</v>
      </c>
      <c r="C1171" t="e">
        <f t="shared" si="23"/>
        <v>#REF!</v>
      </c>
      <c r="D1171" s="87" t="e">
        <f>Data!#REF!</f>
        <v>#REF!</v>
      </c>
    </row>
    <row r="1172" spans="2:4" x14ac:dyDescent="0.35">
      <c r="B1172" s="6" t="e">
        <f>Data!#REF!</f>
        <v>#REF!</v>
      </c>
      <c r="C1172" t="e">
        <f t="shared" si="23"/>
        <v>#REF!</v>
      </c>
      <c r="D1172" s="87" t="e">
        <f>Data!#REF!</f>
        <v>#REF!</v>
      </c>
    </row>
    <row r="1173" spans="2:4" x14ac:dyDescent="0.35">
      <c r="B1173" s="6" t="e">
        <f>Data!#REF!</f>
        <v>#REF!</v>
      </c>
      <c r="C1173" t="e">
        <f t="shared" si="23"/>
        <v>#REF!</v>
      </c>
      <c r="D1173" s="87" t="e">
        <f>Data!#REF!</f>
        <v>#REF!</v>
      </c>
    </row>
    <row r="1174" spans="2:4" x14ac:dyDescent="0.35">
      <c r="B1174" s="6" t="e">
        <f>Data!#REF!</f>
        <v>#REF!</v>
      </c>
      <c r="C1174" t="e">
        <f t="shared" si="23"/>
        <v>#REF!</v>
      </c>
      <c r="D1174" s="87" t="e">
        <f>Data!#REF!</f>
        <v>#REF!</v>
      </c>
    </row>
    <row r="1175" spans="2:4" x14ac:dyDescent="0.35">
      <c r="B1175" s="6" t="e">
        <f>Data!#REF!</f>
        <v>#REF!</v>
      </c>
      <c r="C1175" t="e">
        <f t="shared" si="23"/>
        <v>#REF!</v>
      </c>
      <c r="D1175" s="87" t="e">
        <f>Data!#REF!</f>
        <v>#REF!</v>
      </c>
    </row>
    <row r="1176" spans="2:4" x14ac:dyDescent="0.35">
      <c r="B1176" s="6" t="e">
        <f>Data!#REF!</f>
        <v>#REF!</v>
      </c>
      <c r="C1176" t="e">
        <f t="shared" si="23"/>
        <v>#REF!</v>
      </c>
      <c r="D1176" s="87" t="e">
        <f>Data!#REF!</f>
        <v>#REF!</v>
      </c>
    </row>
    <row r="1177" spans="2:4" x14ac:dyDescent="0.35">
      <c r="B1177" s="6" t="e">
        <f>Data!#REF!</f>
        <v>#REF!</v>
      </c>
      <c r="C1177" t="e">
        <f t="shared" si="23"/>
        <v>#REF!</v>
      </c>
      <c r="D1177" s="87" t="e">
        <f>Data!#REF!</f>
        <v>#REF!</v>
      </c>
    </row>
    <row r="1178" spans="2:4" x14ac:dyDescent="0.35">
      <c r="B1178" s="6" t="e">
        <f>Data!#REF!</f>
        <v>#REF!</v>
      </c>
      <c r="C1178" t="e">
        <f t="shared" si="23"/>
        <v>#REF!</v>
      </c>
      <c r="D1178" s="87" t="e">
        <f>Data!#REF!</f>
        <v>#REF!</v>
      </c>
    </row>
    <row r="1179" spans="2:4" x14ac:dyDescent="0.35">
      <c r="B1179" s="6" t="e">
        <f>Data!#REF!</f>
        <v>#REF!</v>
      </c>
      <c r="C1179" t="e">
        <f t="shared" si="23"/>
        <v>#REF!</v>
      </c>
      <c r="D1179" s="87" t="e">
        <f>Data!#REF!</f>
        <v>#REF!</v>
      </c>
    </row>
    <row r="1180" spans="2:4" x14ac:dyDescent="0.35">
      <c r="B1180" s="6" t="e">
        <f>Data!#REF!</f>
        <v>#REF!</v>
      </c>
      <c r="C1180" t="e">
        <f t="shared" si="23"/>
        <v>#REF!</v>
      </c>
      <c r="D1180" s="87" t="e">
        <f>Data!#REF!</f>
        <v>#REF!</v>
      </c>
    </row>
    <row r="1181" spans="2:4" x14ac:dyDescent="0.35">
      <c r="B1181" s="6" t="e">
        <f>Data!#REF!</f>
        <v>#REF!</v>
      </c>
      <c r="C1181" t="e">
        <f t="shared" si="23"/>
        <v>#REF!</v>
      </c>
      <c r="D1181" s="87" t="e">
        <f>Data!#REF!</f>
        <v>#REF!</v>
      </c>
    </row>
    <row r="1182" spans="2:4" x14ac:dyDescent="0.35">
      <c r="B1182" s="6" t="e">
        <f>Data!#REF!</f>
        <v>#REF!</v>
      </c>
      <c r="C1182" t="e">
        <f t="shared" si="23"/>
        <v>#REF!</v>
      </c>
      <c r="D1182" s="87" t="e">
        <f>Data!#REF!</f>
        <v>#REF!</v>
      </c>
    </row>
    <row r="1183" spans="2:4" x14ac:dyDescent="0.35">
      <c r="B1183" s="6" t="e">
        <f>Data!#REF!</f>
        <v>#REF!</v>
      </c>
      <c r="C1183" t="e">
        <f t="shared" si="23"/>
        <v>#REF!</v>
      </c>
      <c r="D1183" s="87" t="e">
        <f>Data!#REF!</f>
        <v>#REF!</v>
      </c>
    </row>
    <row r="1184" spans="2:4" x14ac:dyDescent="0.35">
      <c r="B1184" s="6" t="e">
        <f>Data!#REF!</f>
        <v>#REF!</v>
      </c>
      <c r="C1184" t="e">
        <f t="shared" si="23"/>
        <v>#REF!</v>
      </c>
      <c r="D1184" s="87" t="e">
        <f>Data!#REF!</f>
        <v>#REF!</v>
      </c>
    </row>
    <row r="1185" spans="2:4" x14ac:dyDescent="0.35">
      <c r="B1185" s="6" t="e">
        <f>Data!#REF!</f>
        <v>#REF!</v>
      </c>
      <c r="C1185" t="e">
        <f t="shared" si="23"/>
        <v>#REF!</v>
      </c>
      <c r="D1185" s="87" t="e">
        <f>Data!#REF!</f>
        <v>#REF!</v>
      </c>
    </row>
    <row r="1186" spans="2:4" x14ac:dyDescent="0.35">
      <c r="B1186" s="6" t="e">
        <f>Data!#REF!</f>
        <v>#REF!</v>
      </c>
      <c r="C1186" t="e">
        <f t="shared" si="23"/>
        <v>#REF!</v>
      </c>
      <c r="D1186" s="87" t="e">
        <f>Data!#REF!</f>
        <v>#REF!</v>
      </c>
    </row>
    <row r="1187" spans="2:4" x14ac:dyDescent="0.35">
      <c r="B1187" s="6" t="e">
        <f>Data!#REF!</f>
        <v>#REF!</v>
      </c>
      <c r="C1187" t="e">
        <f t="shared" si="23"/>
        <v>#REF!</v>
      </c>
      <c r="D1187" s="87" t="e">
        <f>Data!#REF!</f>
        <v>#REF!</v>
      </c>
    </row>
    <row r="1188" spans="2:4" x14ac:dyDescent="0.35">
      <c r="B1188" s="6" t="e">
        <f>Data!#REF!</f>
        <v>#REF!</v>
      </c>
      <c r="C1188" t="e">
        <f t="shared" si="23"/>
        <v>#REF!</v>
      </c>
      <c r="D1188" s="87" t="e">
        <f>Data!#REF!</f>
        <v>#REF!</v>
      </c>
    </row>
    <row r="1189" spans="2:4" x14ac:dyDescent="0.35">
      <c r="B1189" s="6" t="e">
        <f>Data!#REF!</f>
        <v>#REF!</v>
      </c>
      <c r="C1189" t="e">
        <f t="shared" si="23"/>
        <v>#REF!</v>
      </c>
      <c r="D1189" s="87" t="e">
        <f>Data!#REF!</f>
        <v>#REF!</v>
      </c>
    </row>
    <row r="1190" spans="2:4" x14ac:dyDescent="0.35">
      <c r="B1190" s="6" t="e">
        <f>Data!#REF!</f>
        <v>#REF!</v>
      </c>
      <c r="C1190" t="e">
        <f t="shared" si="23"/>
        <v>#REF!</v>
      </c>
      <c r="D1190" s="87" t="e">
        <f>Data!#REF!</f>
        <v>#REF!</v>
      </c>
    </row>
    <row r="1191" spans="2:4" x14ac:dyDescent="0.35">
      <c r="B1191" s="6" t="e">
        <f>Data!#REF!</f>
        <v>#REF!</v>
      </c>
      <c r="C1191" t="e">
        <f t="shared" si="23"/>
        <v>#REF!</v>
      </c>
      <c r="D1191" s="87" t="e">
        <f>Data!#REF!</f>
        <v>#REF!</v>
      </c>
    </row>
    <row r="1192" spans="2:4" x14ac:dyDescent="0.35">
      <c r="B1192" s="6" t="e">
        <f>Data!#REF!</f>
        <v>#REF!</v>
      </c>
      <c r="C1192" t="e">
        <f t="shared" ref="C1192:C1255" si="24">IF(D1192="","",B1192)</f>
        <v>#REF!</v>
      </c>
      <c r="D1192" s="87" t="e">
        <f>Data!#REF!</f>
        <v>#REF!</v>
      </c>
    </row>
    <row r="1193" spans="2:4" x14ac:dyDescent="0.35">
      <c r="B1193" s="6" t="e">
        <f>Data!#REF!</f>
        <v>#REF!</v>
      </c>
      <c r="C1193" t="e">
        <f t="shared" si="24"/>
        <v>#REF!</v>
      </c>
      <c r="D1193" s="87" t="e">
        <f>Data!#REF!</f>
        <v>#REF!</v>
      </c>
    </row>
    <row r="1194" spans="2:4" x14ac:dyDescent="0.35">
      <c r="B1194" s="6" t="e">
        <f>Data!#REF!</f>
        <v>#REF!</v>
      </c>
      <c r="C1194" t="e">
        <f t="shared" si="24"/>
        <v>#REF!</v>
      </c>
      <c r="D1194" s="87" t="e">
        <f>Data!#REF!</f>
        <v>#REF!</v>
      </c>
    </row>
    <row r="1195" spans="2:4" x14ac:dyDescent="0.35">
      <c r="B1195" s="6" t="e">
        <f>Data!#REF!</f>
        <v>#REF!</v>
      </c>
      <c r="C1195" t="e">
        <f t="shared" si="24"/>
        <v>#REF!</v>
      </c>
      <c r="D1195" s="87" t="e">
        <f>Data!#REF!</f>
        <v>#REF!</v>
      </c>
    </row>
    <row r="1196" spans="2:4" x14ac:dyDescent="0.35">
      <c r="B1196" s="6" t="e">
        <f>Data!#REF!</f>
        <v>#REF!</v>
      </c>
      <c r="C1196" t="e">
        <f t="shared" si="24"/>
        <v>#REF!</v>
      </c>
      <c r="D1196" s="87" t="e">
        <f>Data!#REF!</f>
        <v>#REF!</v>
      </c>
    </row>
    <row r="1197" spans="2:4" x14ac:dyDescent="0.35">
      <c r="B1197" s="6" t="e">
        <f>Data!#REF!</f>
        <v>#REF!</v>
      </c>
      <c r="C1197" t="e">
        <f t="shared" si="24"/>
        <v>#REF!</v>
      </c>
      <c r="D1197" s="87" t="e">
        <f>Data!#REF!</f>
        <v>#REF!</v>
      </c>
    </row>
    <row r="1198" spans="2:4" x14ac:dyDescent="0.35">
      <c r="B1198" s="6" t="e">
        <f>Data!#REF!</f>
        <v>#REF!</v>
      </c>
      <c r="C1198" t="e">
        <f t="shared" si="24"/>
        <v>#REF!</v>
      </c>
      <c r="D1198" s="87" t="e">
        <f>Data!#REF!</f>
        <v>#REF!</v>
      </c>
    </row>
    <row r="1199" spans="2:4" x14ac:dyDescent="0.35">
      <c r="B1199" s="6" t="e">
        <f>Data!#REF!</f>
        <v>#REF!</v>
      </c>
      <c r="C1199" t="e">
        <f t="shared" si="24"/>
        <v>#REF!</v>
      </c>
      <c r="D1199" s="87" t="e">
        <f>Data!#REF!</f>
        <v>#REF!</v>
      </c>
    </row>
    <row r="1200" spans="2:4" x14ac:dyDescent="0.35">
      <c r="B1200" s="6" t="e">
        <f>Data!#REF!</f>
        <v>#REF!</v>
      </c>
      <c r="C1200" t="e">
        <f t="shared" si="24"/>
        <v>#REF!</v>
      </c>
      <c r="D1200" s="87" t="e">
        <f>Data!#REF!</f>
        <v>#REF!</v>
      </c>
    </row>
    <row r="1201" spans="2:4" x14ac:dyDescent="0.35">
      <c r="B1201" s="6" t="e">
        <f>Data!#REF!</f>
        <v>#REF!</v>
      </c>
      <c r="C1201" t="e">
        <f t="shared" si="24"/>
        <v>#REF!</v>
      </c>
      <c r="D1201" s="87" t="e">
        <f>Data!#REF!</f>
        <v>#REF!</v>
      </c>
    </row>
    <row r="1202" spans="2:4" x14ac:dyDescent="0.35">
      <c r="B1202" s="6" t="e">
        <f>Data!#REF!</f>
        <v>#REF!</v>
      </c>
      <c r="C1202" t="e">
        <f t="shared" si="24"/>
        <v>#REF!</v>
      </c>
      <c r="D1202" s="87" t="e">
        <f>Data!#REF!</f>
        <v>#REF!</v>
      </c>
    </row>
    <row r="1203" spans="2:4" x14ac:dyDescent="0.35">
      <c r="B1203" s="6" t="e">
        <f>Data!#REF!</f>
        <v>#REF!</v>
      </c>
      <c r="C1203" t="e">
        <f t="shared" si="24"/>
        <v>#REF!</v>
      </c>
      <c r="D1203" s="87" t="e">
        <f>Data!#REF!</f>
        <v>#REF!</v>
      </c>
    </row>
    <row r="1204" spans="2:4" x14ac:dyDescent="0.35">
      <c r="B1204" s="6" t="e">
        <f>Data!#REF!</f>
        <v>#REF!</v>
      </c>
      <c r="C1204" t="e">
        <f t="shared" si="24"/>
        <v>#REF!</v>
      </c>
      <c r="D1204" s="87" t="e">
        <f>Data!#REF!</f>
        <v>#REF!</v>
      </c>
    </row>
    <row r="1205" spans="2:4" x14ac:dyDescent="0.35">
      <c r="B1205" s="6" t="e">
        <f>Data!#REF!</f>
        <v>#REF!</v>
      </c>
      <c r="C1205" t="e">
        <f t="shared" si="24"/>
        <v>#REF!</v>
      </c>
      <c r="D1205" s="87" t="e">
        <f>Data!#REF!</f>
        <v>#REF!</v>
      </c>
    </row>
    <row r="1206" spans="2:4" x14ac:dyDescent="0.35">
      <c r="B1206" s="6" t="e">
        <f>Data!#REF!</f>
        <v>#REF!</v>
      </c>
      <c r="C1206" t="e">
        <f t="shared" si="24"/>
        <v>#REF!</v>
      </c>
      <c r="D1206" s="87" t="e">
        <f>Data!#REF!</f>
        <v>#REF!</v>
      </c>
    </row>
    <row r="1207" spans="2:4" x14ac:dyDescent="0.35">
      <c r="B1207" s="6" t="e">
        <f>Data!#REF!</f>
        <v>#REF!</v>
      </c>
      <c r="C1207" t="e">
        <f t="shared" si="24"/>
        <v>#REF!</v>
      </c>
      <c r="D1207" s="87" t="e">
        <f>Data!#REF!</f>
        <v>#REF!</v>
      </c>
    </row>
    <row r="1208" spans="2:4" x14ac:dyDescent="0.35">
      <c r="B1208" s="6" t="e">
        <f>Data!#REF!</f>
        <v>#REF!</v>
      </c>
      <c r="C1208" t="e">
        <f t="shared" si="24"/>
        <v>#REF!</v>
      </c>
      <c r="D1208" s="87" t="e">
        <f>Data!#REF!</f>
        <v>#REF!</v>
      </c>
    </row>
    <row r="1209" spans="2:4" x14ac:dyDescent="0.35">
      <c r="B1209" s="6" t="e">
        <f>Data!#REF!</f>
        <v>#REF!</v>
      </c>
      <c r="C1209" t="e">
        <f t="shared" si="24"/>
        <v>#REF!</v>
      </c>
      <c r="D1209" s="87" t="e">
        <f>Data!#REF!</f>
        <v>#REF!</v>
      </c>
    </row>
    <row r="1210" spans="2:4" x14ac:dyDescent="0.35">
      <c r="B1210" s="6" t="e">
        <f>Data!#REF!</f>
        <v>#REF!</v>
      </c>
      <c r="C1210" t="e">
        <f t="shared" si="24"/>
        <v>#REF!</v>
      </c>
      <c r="D1210" s="87" t="e">
        <f>Data!#REF!</f>
        <v>#REF!</v>
      </c>
    </row>
    <row r="1211" spans="2:4" x14ac:dyDescent="0.35">
      <c r="B1211" s="6" t="e">
        <f>Data!#REF!</f>
        <v>#REF!</v>
      </c>
      <c r="C1211" t="e">
        <f t="shared" si="24"/>
        <v>#REF!</v>
      </c>
      <c r="D1211" s="87" t="e">
        <f>Data!#REF!</f>
        <v>#REF!</v>
      </c>
    </row>
    <row r="1212" spans="2:4" x14ac:dyDescent="0.35">
      <c r="B1212" s="6" t="e">
        <f>Data!#REF!</f>
        <v>#REF!</v>
      </c>
      <c r="C1212" t="e">
        <f t="shared" si="24"/>
        <v>#REF!</v>
      </c>
      <c r="D1212" s="87" t="e">
        <f>Data!#REF!</f>
        <v>#REF!</v>
      </c>
    </row>
    <row r="1213" spans="2:4" x14ac:dyDescent="0.35">
      <c r="B1213" s="6" t="e">
        <f>Data!#REF!</f>
        <v>#REF!</v>
      </c>
      <c r="C1213" t="e">
        <f t="shared" si="24"/>
        <v>#REF!</v>
      </c>
      <c r="D1213" s="87" t="e">
        <f>Data!#REF!</f>
        <v>#REF!</v>
      </c>
    </row>
    <row r="1214" spans="2:4" x14ac:dyDescent="0.35">
      <c r="B1214" s="6" t="e">
        <f>Data!#REF!</f>
        <v>#REF!</v>
      </c>
      <c r="C1214" t="e">
        <f t="shared" si="24"/>
        <v>#REF!</v>
      </c>
      <c r="D1214" s="87" t="e">
        <f>Data!#REF!</f>
        <v>#REF!</v>
      </c>
    </row>
    <row r="1215" spans="2:4" x14ac:dyDescent="0.35">
      <c r="B1215" s="6" t="e">
        <f>Data!#REF!</f>
        <v>#REF!</v>
      </c>
      <c r="C1215" t="e">
        <f t="shared" si="24"/>
        <v>#REF!</v>
      </c>
      <c r="D1215" s="87" t="e">
        <f>Data!#REF!</f>
        <v>#REF!</v>
      </c>
    </row>
    <row r="1216" spans="2:4" x14ac:dyDescent="0.35">
      <c r="B1216" s="6" t="e">
        <f>Data!#REF!</f>
        <v>#REF!</v>
      </c>
      <c r="C1216" t="e">
        <f t="shared" si="24"/>
        <v>#REF!</v>
      </c>
      <c r="D1216" s="87" t="e">
        <f>Data!#REF!</f>
        <v>#REF!</v>
      </c>
    </row>
    <row r="1217" spans="2:4" x14ac:dyDescent="0.35">
      <c r="B1217" s="6" t="e">
        <f>Data!#REF!</f>
        <v>#REF!</v>
      </c>
      <c r="C1217" t="e">
        <f t="shared" si="24"/>
        <v>#REF!</v>
      </c>
      <c r="D1217" s="87" t="e">
        <f>Data!#REF!</f>
        <v>#REF!</v>
      </c>
    </row>
    <row r="1218" spans="2:4" x14ac:dyDescent="0.35">
      <c r="B1218" s="6" t="e">
        <f>Data!#REF!</f>
        <v>#REF!</v>
      </c>
      <c r="C1218" t="e">
        <f t="shared" si="24"/>
        <v>#REF!</v>
      </c>
      <c r="D1218" s="87" t="e">
        <f>Data!#REF!</f>
        <v>#REF!</v>
      </c>
    </row>
    <row r="1219" spans="2:4" x14ac:dyDescent="0.35">
      <c r="B1219" s="6" t="e">
        <f>Data!#REF!</f>
        <v>#REF!</v>
      </c>
      <c r="C1219" t="e">
        <f t="shared" si="24"/>
        <v>#REF!</v>
      </c>
      <c r="D1219" s="87" t="e">
        <f>Data!#REF!</f>
        <v>#REF!</v>
      </c>
    </row>
    <row r="1220" spans="2:4" x14ac:dyDescent="0.35">
      <c r="B1220" s="6" t="e">
        <f>Data!#REF!</f>
        <v>#REF!</v>
      </c>
      <c r="C1220" t="e">
        <f t="shared" si="24"/>
        <v>#REF!</v>
      </c>
      <c r="D1220" s="87" t="e">
        <f>Data!#REF!</f>
        <v>#REF!</v>
      </c>
    </row>
    <row r="1221" spans="2:4" x14ac:dyDescent="0.35">
      <c r="B1221" s="6" t="e">
        <f>Data!#REF!</f>
        <v>#REF!</v>
      </c>
      <c r="C1221" t="e">
        <f t="shared" si="24"/>
        <v>#REF!</v>
      </c>
      <c r="D1221" s="87" t="e">
        <f>Data!#REF!</f>
        <v>#REF!</v>
      </c>
    </row>
    <row r="1222" spans="2:4" x14ac:dyDescent="0.35">
      <c r="B1222" s="6" t="e">
        <f>Data!#REF!</f>
        <v>#REF!</v>
      </c>
      <c r="C1222" t="e">
        <f t="shared" si="24"/>
        <v>#REF!</v>
      </c>
      <c r="D1222" s="87" t="e">
        <f>Data!#REF!</f>
        <v>#REF!</v>
      </c>
    </row>
    <row r="1223" spans="2:4" x14ac:dyDescent="0.35">
      <c r="B1223" s="6" t="e">
        <f>Data!#REF!</f>
        <v>#REF!</v>
      </c>
      <c r="C1223" t="e">
        <f t="shared" si="24"/>
        <v>#REF!</v>
      </c>
      <c r="D1223" s="87" t="e">
        <f>Data!#REF!</f>
        <v>#REF!</v>
      </c>
    </row>
    <row r="1224" spans="2:4" x14ac:dyDescent="0.35">
      <c r="B1224" s="6" t="e">
        <f>Data!#REF!</f>
        <v>#REF!</v>
      </c>
      <c r="C1224" t="e">
        <f t="shared" si="24"/>
        <v>#REF!</v>
      </c>
      <c r="D1224" s="87" t="e">
        <f>Data!#REF!</f>
        <v>#REF!</v>
      </c>
    </row>
    <row r="1225" spans="2:4" x14ac:dyDescent="0.35">
      <c r="B1225" s="6" t="e">
        <f>Data!#REF!</f>
        <v>#REF!</v>
      </c>
      <c r="C1225" t="e">
        <f t="shared" si="24"/>
        <v>#REF!</v>
      </c>
      <c r="D1225" s="87" t="e">
        <f>Data!#REF!</f>
        <v>#REF!</v>
      </c>
    </row>
    <row r="1226" spans="2:4" x14ac:dyDescent="0.35">
      <c r="B1226" s="6" t="e">
        <f>Data!#REF!</f>
        <v>#REF!</v>
      </c>
      <c r="C1226" t="e">
        <f t="shared" si="24"/>
        <v>#REF!</v>
      </c>
      <c r="D1226" s="87" t="e">
        <f>Data!#REF!</f>
        <v>#REF!</v>
      </c>
    </row>
    <row r="1227" spans="2:4" x14ac:dyDescent="0.35">
      <c r="B1227" s="6" t="e">
        <f>Data!#REF!</f>
        <v>#REF!</v>
      </c>
      <c r="C1227" t="e">
        <f t="shared" si="24"/>
        <v>#REF!</v>
      </c>
      <c r="D1227" s="87" t="e">
        <f>Data!#REF!</f>
        <v>#REF!</v>
      </c>
    </row>
    <row r="1228" spans="2:4" x14ac:dyDescent="0.35">
      <c r="B1228" s="6" t="e">
        <f>Data!#REF!</f>
        <v>#REF!</v>
      </c>
      <c r="C1228" t="e">
        <f t="shared" si="24"/>
        <v>#REF!</v>
      </c>
      <c r="D1228" s="87" t="e">
        <f>Data!#REF!</f>
        <v>#REF!</v>
      </c>
    </row>
    <row r="1229" spans="2:4" x14ac:dyDescent="0.35">
      <c r="B1229" s="6" t="e">
        <f>Data!#REF!</f>
        <v>#REF!</v>
      </c>
      <c r="C1229" t="e">
        <f t="shared" si="24"/>
        <v>#REF!</v>
      </c>
      <c r="D1229" s="87" t="e">
        <f>Data!#REF!</f>
        <v>#REF!</v>
      </c>
    </row>
    <row r="1230" spans="2:4" x14ac:dyDescent="0.35">
      <c r="B1230" s="6" t="e">
        <f>Data!#REF!</f>
        <v>#REF!</v>
      </c>
      <c r="C1230" t="e">
        <f t="shared" si="24"/>
        <v>#REF!</v>
      </c>
      <c r="D1230" s="87" t="e">
        <f>Data!#REF!</f>
        <v>#REF!</v>
      </c>
    </row>
    <row r="1231" spans="2:4" x14ac:dyDescent="0.35">
      <c r="B1231" s="6" t="e">
        <f>Data!#REF!</f>
        <v>#REF!</v>
      </c>
      <c r="C1231" t="e">
        <f t="shared" si="24"/>
        <v>#REF!</v>
      </c>
      <c r="D1231" s="87" t="e">
        <f>Data!#REF!</f>
        <v>#REF!</v>
      </c>
    </row>
    <row r="1232" spans="2:4" x14ac:dyDescent="0.35">
      <c r="B1232" s="6" t="e">
        <f>Data!#REF!</f>
        <v>#REF!</v>
      </c>
      <c r="C1232" t="e">
        <f t="shared" si="24"/>
        <v>#REF!</v>
      </c>
      <c r="D1232" s="87" t="e">
        <f>Data!#REF!</f>
        <v>#REF!</v>
      </c>
    </row>
    <row r="1233" spans="2:4" x14ac:dyDescent="0.35">
      <c r="B1233" s="6" t="e">
        <f>Data!#REF!</f>
        <v>#REF!</v>
      </c>
      <c r="C1233" t="e">
        <f t="shared" si="24"/>
        <v>#REF!</v>
      </c>
      <c r="D1233" s="87" t="e">
        <f>Data!#REF!</f>
        <v>#REF!</v>
      </c>
    </row>
    <row r="1234" spans="2:4" x14ac:dyDescent="0.35">
      <c r="B1234" s="6" t="e">
        <f>Data!#REF!</f>
        <v>#REF!</v>
      </c>
      <c r="C1234" t="e">
        <f t="shared" si="24"/>
        <v>#REF!</v>
      </c>
      <c r="D1234" s="87" t="e">
        <f>Data!#REF!</f>
        <v>#REF!</v>
      </c>
    </row>
    <row r="1235" spans="2:4" x14ac:dyDescent="0.35">
      <c r="B1235" s="6" t="e">
        <f>Data!#REF!</f>
        <v>#REF!</v>
      </c>
      <c r="C1235" t="e">
        <f t="shared" si="24"/>
        <v>#REF!</v>
      </c>
      <c r="D1235" s="87" t="e">
        <f>Data!#REF!</f>
        <v>#REF!</v>
      </c>
    </row>
    <row r="1236" spans="2:4" x14ac:dyDescent="0.35">
      <c r="B1236" s="6" t="e">
        <f>Data!#REF!</f>
        <v>#REF!</v>
      </c>
      <c r="C1236" t="e">
        <f t="shared" si="24"/>
        <v>#REF!</v>
      </c>
      <c r="D1236" s="87" t="e">
        <f>Data!#REF!</f>
        <v>#REF!</v>
      </c>
    </row>
    <row r="1237" spans="2:4" x14ac:dyDescent="0.35">
      <c r="B1237" s="6" t="e">
        <f>Data!#REF!</f>
        <v>#REF!</v>
      </c>
      <c r="C1237" t="e">
        <f t="shared" si="24"/>
        <v>#REF!</v>
      </c>
      <c r="D1237" s="87" t="e">
        <f>Data!#REF!</f>
        <v>#REF!</v>
      </c>
    </row>
    <row r="1238" spans="2:4" x14ac:dyDescent="0.35">
      <c r="B1238" s="6" t="e">
        <f>Data!#REF!</f>
        <v>#REF!</v>
      </c>
      <c r="C1238" t="e">
        <f t="shared" si="24"/>
        <v>#REF!</v>
      </c>
      <c r="D1238" s="87" t="e">
        <f>Data!#REF!</f>
        <v>#REF!</v>
      </c>
    </row>
    <row r="1239" spans="2:4" x14ac:dyDescent="0.35">
      <c r="B1239" s="6" t="e">
        <f>Data!#REF!</f>
        <v>#REF!</v>
      </c>
      <c r="C1239" t="e">
        <f t="shared" si="24"/>
        <v>#REF!</v>
      </c>
      <c r="D1239" s="87" t="e">
        <f>Data!#REF!</f>
        <v>#REF!</v>
      </c>
    </row>
    <row r="1240" spans="2:4" x14ac:dyDescent="0.35">
      <c r="B1240" s="6" t="e">
        <f>Data!#REF!</f>
        <v>#REF!</v>
      </c>
      <c r="C1240" t="e">
        <f t="shared" si="24"/>
        <v>#REF!</v>
      </c>
      <c r="D1240" s="87" t="e">
        <f>Data!#REF!</f>
        <v>#REF!</v>
      </c>
    </row>
    <row r="1241" spans="2:4" x14ac:dyDescent="0.35">
      <c r="B1241" s="6" t="e">
        <f>Data!#REF!</f>
        <v>#REF!</v>
      </c>
      <c r="C1241" t="e">
        <f t="shared" si="24"/>
        <v>#REF!</v>
      </c>
      <c r="D1241" s="87" t="e">
        <f>Data!#REF!</f>
        <v>#REF!</v>
      </c>
    </row>
    <row r="1242" spans="2:4" x14ac:dyDescent="0.35">
      <c r="B1242" s="6" t="e">
        <f>Data!#REF!</f>
        <v>#REF!</v>
      </c>
      <c r="C1242" t="e">
        <f t="shared" si="24"/>
        <v>#REF!</v>
      </c>
      <c r="D1242" s="87" t="e">
        <f>Data!#REF!</f>
        <v>#REF!</v>
      </c>
    </row>
    <row r="1243" spans="2:4" x14ac:dyDescent="0.35">
      <c r="B1243" s="6" t="e">
        <f>Data!#REF!</f>
        <v>#REF!</v>
      </c>
      <c r="C1243" t="e">
        <f t="shared" si="24"/>
        <v>#REF!</v>
      </c>
      <c r="D1243" s="87" t="e">
        <f>Data!#REF!</f>
        <v>#REF!</v>
      </c>
    </row>
    <row r="1244" spans="2:4" x14ac:dyDescent="0.35">
      <c r="B1244" s="6" t="e">
        <f>Data!#REF!</f>
        <v>#REF!</v>
      </c>
      <c r="C1244" t="e">
        <f t="shared" si="24"/>
        <v>#REF!</v>
      </c>
      <c r="D1244" s="87" t="e">
        <f>Data!#REF!</f>
        <v>#REF!</v>
      </c>
    </row>
    <row r="1245" spans="2:4" x14ac:dyDescent="0.35">
      <c r="B1245" s="6" t="e">
        <f>Data!#REF!</f>
        <v>#REF!</v>
      </c>
      <c r="C1245" t="e">
        <f t="shared" si="24"/>
        <v>#REF!</v>
      </c>
      <c r="D1245" s="87" t="e">
        <f>Data!#REF!</f>
        <v>#REF!</v>
      </c>
    </row>
    <row r="1246" spans="2:4" x14ac:dyDescent="0.35">
      <c r="B1246" s="6" t="e">
        <f>Data!#REF!</f>
        <v>#REF!</v>
      </c>
      <c r="C1246" t="e">
        <f t="shared" si="24"/>
        <v>#REF!</v>
      </c>
      <c r="D1246" s="87" t="e">
        <f>Data!#REF!</f>
        <v>#REF!</v>
      </c>
    </row>
    <row r="1247" spans="2:4" x14ac:dyDescent="0.35">
      <c r="B1247" s="6" t="e">
        <f>Data!#REF!</f>
        <v>#REF!</v>
      </c>
      <c r="C1247" t="e">
        <f t="shared" si="24"/>
        <v>#REF!</v>
      </c>
      <c r="D1247" s="87" t="e">
        <f>Data!#REF!</f>
        <v>#REF!</v>
      </c>
    </row>
    <row r="1248" spans="2:4" x14ac:dyDescent="0.35">
      <c r="B1248" s="6" t="e">
        <f>Data!#REF!</f>
        <v>#REF!</v>
      </c>
      <c r="C1248" t="e">
        <f t="shared" si="24"/>
        <v>#REF!</v>
      </c>
      <c r="D1248" s="87" t="e">
        <f>Data!#REF!</f>
        <v>#REF!</v>
      </c>
    </row>
    <row r="1249" spans="2:4" x14ac:dyDescent="0.35">
      <c r="B1249" s="6" t="e">
        <f>Data!#REF!</f>
        <v>#REF!</v>
      </c>
      <c r="C1249" t="e">
        <f t="shared" si="24"/>
        <v>#REF!</v>
      </c>
      <c r="D1249" s="87" t="e">
        <f>Data!#REF!</f>
        <v>#REF!</v>
      </c>
    </row>
    <row r="1250" spans="2:4" x14ac:dyDescent="0.35">
      <c r="B1250" s="6" t="e">
        <f>Data!#REF!</f>
        <v>#REF!</v>
      </c>
      <c r="C1250" t="e">
        <f t="shared" si="24"/>
        <v>#REF!</v>
      </c>
      <c r="D1250" s="87" t="e">
        <f>Data!#REF!</f>
        <v>#REF!</v>
      </c>
    </row>
    <row r="1251" spans="2:4" x14ac:dyDescent="0.35">
      <c r="B1251" s="6" t="e">
        <f>Data!#REF!</f>
        <v>#REF!</v>
      </c>
      <c r="C1251" t="e">
        <f t="shared" si="24"/>
        <v>#REF!</v>
      </c>
      <c r="D1251" s="87" t="e">
        <f>Data!#REF!</f>
        <v>#REF!</v>
      </c>
    </row>
    <row r="1252" spans="2:4" x14ac:dyDescent="0.35">
      <c r="B1252" s="6" t="e">
        <f>Data!#REF!</f>
        <v>#REF!</v>
      </c>
      <c r="C1252" t="e">
        <f t="shared" si="24"/>
        <v>#REF!</v>
      </c>
      <c r="D1252" s="87" t="e">
        <f>Data!#REF!</f>
        <v>#REF!</v>
      </c>
    </row>
    <row r="1253" spans="2:4" x14ac:dyDescent="0.35">
      <c r="B1253" s="6" t="e">
        <f>Data!#REF!</f>
        <v>#REF!</v>
      </c>
      <c r="C1253" t="e">
        <f t="shared" si="24"/>
        <v>#REF!</v>
      </c>
      <c r="D1253" s="87" t="e">
        <f>Data!#REF!</f>
        <v>#REF!</v>
      </c>
    </row>
    <row r="1254" spans="2:4" x14ac:dyDescent="0.35">
      <c r="B1254" s="6" t="e">
        <f>Data!#REF!</f>
        <v>#REF!</v>
      </c>
      <c r="C1254" t="e">
        <f t="shared" si="24"/>
        <v>#REF!</v>
      </c>
      <c r="D1254" s="87" t="e">
        <f>Data!#REF!</f>
        <v>#REF!</v>
      </c>
    </row>
    <row r="1255" spans="2:4" x14ac:dyDescent="0.35">
      <c r="B1255" s="6" t="e">
        <f>Data!#REF!</f>
        <v>#REF!</v>
      </c>
      <c r="C1255" t="e">
        <f t="shared" si="24"/>
        <v>#REF!</v>
      </c>
      <c r="D1255" s="87" t="e">
        <f>Data!#REF!</f>
        <v>#REF!</v>
      </c>
    </row>
    <row r="1256" spans="2:4" x14ac:dyDescent="0.35">
      <c r="B1256" s="6" t="e">
        <f>Data!#REF!</f>
        <v>#REF!</v>
      </c>
      <c r="C1256" t="e">
        <f t="shared" ref="C1256:C1258" si="25">IF(D1256="","",B1256)</f>
        <v>#REF!</v>
      </c>
      <c r="D1256" s="87" t="e">
        <f>Data!#REF!</f>
        <v>#REF!</v>
      </c>
    </row>
    <row r="1257" spans="2:4" x14ac:dyDescent="0.35">
      <c r="B1257" s="6" t="e">
        <f>Data!#REF!</f>
        <v>#REF!</v>
      </c>
      <c r="C1257" t="e">
        <f t="shared" si="25"/>
        <v>#REF!</v>
      </c>
      <c r="D1257" s="87" t="e">
        <f>Data!#REF!</f>
        <v>#REF!</v>
      </c>
    </row>
    <row r="1258" spans="2:4" x14ac:dyDescent="0.35">
      <c r="B1258" s="6" t="e">
        <f>Data!#REF!</f>
        <v>#REF!</v>
      </c>
      <c r="C1258" t="e">
        <f t="shared" si="25"/>
        <v>#REF!</v>
      </c>
      <c r="D1258" s="87" t="e">
        <f>Data!#REF!</f>
        <v>#REF!</v>
      </c>
    </row>
  </sheetData>
  <autoFilter ref="B5:D5" xr:uid="{3A54504E-8707-47D6-B271-9F5C5E595F62}"/>
  <conditionalFormatting sqref="D1:D1048576">
    <cfRule type="cellIs" dxfId="5" priority="1" operator="equal">
      <formula>"Incomplete Data"</formula>
    </cfRule>
  </conditionalFormatting>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7BE03-40D1-43E2-9BA1-F69CB4E7CD1A}">
  <sheetPr codeName="Sheet37"/>
  <dimension ref="A1:Q35"/>
  <sheetViews>
    <sheetView workbookViewId="0"/>
  </sheetViews>
  <sheetFormatPr defaultRowHeight="14.5" x14ac:dyDescent="0.35"/>
  <cols>
    <col min="3" max="3" width="10.08984375" customWidth="1"/>
    <col min="5" max="7" width="9.6328125" customWidth="1"/>
    <col min="8" max="8" width="10.08984375" customWidth="1"/>
    <col min="10" max="12" width="9.6328125" customWidth="1"/>
    <col min="13" max="13" width="10.08984375" customWidth="1"/>
    <col min="14" max="17" width="11.08984375" customWidth="1"/>
  </cols>
  <sheetData>
    <row r="1" spans="1:17" x14ac:dyDescent="0.35">
      <c r="A1" s="34" t="s">
        <v>111</v>
      </c>
      <c r="B1" s="34" t="s">
        <v>106</v>
      </c>
      <c r="C1" s="35" t="s">
        <v>124</v>
      </c>
      <c r="D1" s="36" t="s">
        <v>107</v>
      </c>
      <c r="E1" s="37" t="s">
        <v>135</v>
      </c>
      <c r="F1" s="37" t="s">
        <v>125</v>
      </c>
      <c r="G1" s="38" t="s">
        <v>136</v>
      </c>
      <c r="H1" s="35" t="s">
        <v>126</v>
      </c>
      <c r="I1" s="36" t="s">
        <v>110</v>
      </c>
      <c r="J1" s="37" t="s">
        <v>127</v>
      </c>
      <c r="K1" s="37" t="s">
        <v>128</v>
      </c>
      <c r="L1" s="38" t="s">
        <v>129</v>
      </c>
      <c r="M1" s="35" t="s">
        <v>130</v>
      </c>
      <c r="N1" s="39" t="s">
        <v>131</v>
      </c>
      <c r="O1" s="40" t="s">
        <v>132</v>
      </c>
      <c r="P1" s="39" t="s">
        <v>133</v>
      </c>
      <c r="Q1" s="40" t="s">
        <v>134</v>
      </c>
    </row>
    <row r="2" spans="1:17" x14ac:dyDescent="0.35">
      <c r="A2" s="30"/>
      <c r="B2" s="30"/>
      <c r="C2" s="31"/>
      <c r="D2" s="13" t="s">
        <v>108</v>
      </c>
      <c r="E2" s="14" t="s">
        <v>112</v>
      </c>
      <c r="F2" s="13" t="s">
        <v>109</v>
      </c>
      <c r="G2" s="14" t="s">
        <v>112</v>
      </c>
      <c r="H2" s="31"/>
      <c r="I2" s="13" t="s">
        <v>108</v>
      </c>
      <c r="J2" s="14" t="s">
        <v>112</v>
      </c>
      <c r="K2" s="13" t="s">
        <v>109</v>
      </c>
      <c r="L2" s="14" t="s">
        <v>112</v>
      </c>
      <c r="M2" s="31"/>
      <c r="N2" s="15" t="s">
        <v>113</v>
      </c>
      <c r="O2" s="15" t="s">
        <v>114</v>
      </c>
      <c r="P2" s="16" t="s">
        <v>115</v>
      </c>
      <c r="Q2" s="27"/>
    </row>
    <row r="3" spans="1:17" x14ac:dyDescent="0.35">
      <c r="A3" s="17"/>
      <c r="B3" s="32"/>
      <c r="C3" s="32"/>
      <c r="D3" s="32"/>
      <c r="E3" s="32"/>
      <c r="F3" s="32"/>
      <c r="G3" s="32"/>
      <c r="H3" s="32"/>
      <c r="I3" s="32"/>
      <c r="J3" s="32"/>
      <c r="K3" s="32"/>
      <c r="L3" s="32"/>
      <c r="M3" s="32"/>
      <c r="N3" s="32"/>
      <c r="O3" s="32"/>
      <c r="P3" s="33"/>
      <c r="Q3" s="27"/>
    </row>
    <row r="4" spans="1:17" x14ac:dyDescent="0.35">
      <c r="A4" s="18" t="s">
        <v>116</v>
      </c>
      <c r="B4" s="18">
        <v>1</v>
      </c>
      <c r="C4" s="19"/>
      <c r="D4" s="20">
        <v>0.40416666666666662</v>
      </c>
      <c r="E4" s="18">
        <v>8.8000000000000007</v>
      </c>
      <c r="F4" s="20">
        <v>0.42083333333333334</v>
      </c>
      <c r="G4" s="18">
        <v>9</v>
      </c>
      <c r="H4" s="19"/>
      <c r="I4" s="20">
        <v>0.14375000000000002</v>
      </c>
      <c r="J4" s="18">
        <v>1.3</v>
      </c>
      <c r="K4" s="20">
        <v>0.15902777777777777</v>
      </c>
      <c r="L4" s="18">
        <v>1</v>
      </c>
      <c r="M4" s="19"/>
      <c r="N4" s="20">
        <v>0.23541666666666669</v>
      </c>
      <c r="O4" s="20">
        <v>0.32083333333333336</v>
      </c>
      <c r="P4" s="21"/>
      <c r="Q4" s="27"/>
    </row>
    <row r="5" spans="1:17" x14ac:dyDescent="0.35">
      <c r="A5" s="22" t="s">
        <v>117</v>
      </c>
      <c r="B5" s="22">
        <v>2</v>
      </c>
      <c r="C5" s="19"/>
      <c r="D5" s="23">
        <v>0.43541666666666662</v>
      </c>
      <c r="E5" s="22">
        <v>9</v>
      </c>
      <c r="F5" s="23">
        <v>0.44861111111111113</v>
      </c>
      <c r="G5" s="22">
        <v>9.3000000000000007</v>
      </c>
      <c r="H5" s="19"/>
      <c r="I5" s="23">
        <v>0.17500000000000002</v>
      </c>
      <c r="J5" s="22">
        <v>0.9</v>
      </c>
      <c r="K5" s="23">
        <v>0.18819444444444444</v>
      </c>
      <c r="L5" s="22">
        <v>0.8</v>
      </c>
      <c r="M5" s="19"/>
      <c r="N5" s="23">
        <v>0.23402777777777781</v>
      </c>
      <c r="O5" s="23">
        <v>0.32222222222222224</v>
      </c>
      <c r="P5" s="24"/>
      <c r="Q5" s="27"/>
    </row>
    <row r="6" spans="1:17" x14ac:dyDescent="0.35">
      <c r="A6" s="18" t="s">
        <v>118</v>
      </c>
      <c r="B6" s="18">
        <v>3</v>
      </c>
      <c r="C6" s="19"/>
      <c r="D6" s="20">
        <v>0.46527777777777773</v>
      </c>
      <c r="E6" s="18">
        <v>9.1999999999999993</v>
      </c>
      <c r="F6" s="20">
        <v>0.47500000000000003</v>
      </c>
      <c r="G6" s="18">
        <v>9.6999999999999993</v>
      </c>
      <c r="H6" s="19"/>
      <c r="I6" s="20">
        <v>0.20486111111111113</v>
      </c>
      <c r="J6" s="18">
        <v>0.4</v>
      </c>
      <c r="K6" s="20">
        <v>0.21527777777777779</v>
      </c>
      <c r="L6" s="18">
        <v>0.7</v>
      </c>
      <c r="M6" s="19"/>
      <c r="N6" s="20">
        <v>0.23333333333333331</v>
      </c>
      <c r="O6" s="20">
        <v>0.32291666666666669</v>
      </c>
      <c r="P6" s="21"/>
      <c r="Q6" s="27"/>
    </row>
    <row r="7" spans="1:17" x14ac:dyDescent="0.35">
      <c r="A7" s="22" t="s">
        <v>119</v>
      </c>
      <c r="B7" s="22">
        <v>4</v>
      </c>
      <c r="C7" s="19"/>
      <c r="D7" s="23">
        <v>0.49374999999999997</v>
      </c>
      <c r="E7" s="22">
        <v>9.3000000000000007</v>
      </c>
      <c r="F7" s="22"/>
      <c r="G7" s="22"/>
      <c r="H7" s="19"/>
      <c r="I7" s="23">
        <v>0.23402777777777781</v>
      </c>
      <c r="J7" s="22">
        <v>0.1</v>
      </c>
      <c r="K7" s="23">
        <v>0.24305555555555555</v>
      </c>
      <c r="L7" s="22">
        <v>0.5</v>
      </c>
      <c r="M7" s="19"/>
      <c r="N7" s="23">
        <v>0.23263888888888887</v>
      </c>
      <c r="O7" s="23">
        <v>0.32361111111111113</v>
      </c>
      <c r="P7" s="24"/>
      <c r="Q7" s="27"/>
    </row>
    <row r="8" spans="1:17" x14ac:dyDescent="0.35">
      <c r="A8" s="18" t="s">
        <v>120</v>
      </c>
      <c r="B8" s="18">
        <v>5</v>
      </c>
      <c r="C8" s="19"/>
      <c r="D8" s="20">
        <v>0.50138888888888888</v>
      </c>
      <c r="E8" s="18">
        <v>9.9</v>
      </c>
      <c r="F8" s="20">
        <v>0.52222222222222225</v>
      </c>
      <c r="G8" s="18">
        <v>9.3000000000000007</v>
      </c>
      <c r="H8" s="19"/>
      <c r="I8" s="20">
        <v>0.26250000000000001</v>
      </c>
      <c r="J8" s="18">
        <v>-0.2</v>
      </c>
      <c r="K8" s="20">
        <v>0.27083333333333331</v>
      </c>
      <c r="L8" s="18">
        <v>0.5</v>
      </c>
      <c r="M8" s="19"/>
      <c r="N8" s="20">
        <v>0.23124999999999998</v>
      </c>
      <c r="O8" s="20">
        <v>0.32430555555555557</v>
      </c>
      <c r="P8" s="21"/>
      <c r="Q8" s="27"/>
    </row>
    <row r="9" spans="1:17" x14ac:dyDescent="0.35">
      <c r="A9" s="22" t="s">
        <v>121</v>
      </c>
      <c r="B9" s="22">
        <v>6</v>
      </c>
      <c r="C9" s="19"/>
      <c r="D9" s="23">
        <v>0.52777777777777779</v>
      </c>
      <c r="E9" s="22">
        <v>10.1</v>
      </c>
      <c r="F9" s="23">
        <v>5.0694444444444452E-2</v>
      </c>
      <c r="G9" s="22">
        <v>9.3000000000000007</v>
      </c>
      <c r="H9" s="19"/>
      <c r="I9" s="23">
        <v>0.29166666666666669</v>
      </c>
      <c r="J9" s="22">
        <v>-0.4</v>
      </c>
      <c r="K9" s="23">
        <v>0.3</v>
      </c>
      <c r="L9" s="22">
        <v>0.5</v>
      </c>
      <c r="M9" s="19"/>
      <c r="N9" s="23">
        <v>0.23055555555555554</v>
      </c>
      <c r="O9" s="23">
        <v>0.32500000000000001</v>
      </c>
      <c r="P9" s="24"/>
      <c r="Q9" s="27"/>
    </row>
    <row r="10" spans="1:17" x14ac:dyDescent="0.35">
      <c r="A10" s="18" t="s">
        <v>122</v>
      </c>
      <c r="B10" s="18">
        <v>7</v>
      </c>
      <c r="C10" s="19"/>
      <c r="D10" s="20">
        <v>5.5555555555555552E-2</v>
      </c>
      <c r="E10" s="18">
        <v>10.3</v>
      </c>
      <c r="F10" s="20">
        <v>8.0555555555555561E-2</v>
      </c>
      <c r="G10" s="18">
        <v>9.3000000000000007</v>
      </c>
      <c r="H10" s="19"/>
      <c r="I10" s="20">
        <v>0.3215277777777778</v>
      </c>
      <c r="J10" s="18">
        <v>-0.5</v>
      </c>
      <c r="K10" s="20">
        <v>0.3298611111111111</v>
      </c>
      <c r="L10" s="18">
        <v>0.5</v>
      </c>
      <c r="M10" s="19"/>
      <c r="N10" s="20">
        <v>0.2298611111111111</v>
      </c>
      <c r="O10" s="20">
        <v>0.32569444444444445</v>
      </c>
      <c r="P10" s="21"/>
      <c r="Q10" s="27"/>
    </row>
    <row r="11" spans="1:17" x14ac:dyDescent="0.35">
      <c r="A11" s="22" t="s">
        <v>116</v>
      </c>
      <c r="B11" s="22">
        <v>8</v>
      </c>
      <c r="C11" s="19"/>
      <c r="D11" s="23">
        <v>8.5416666666666655E-2</v>
      </c>
      <c r="E11" s="22">
        <v>10.3</v>
      </c>
      <c r="F11" s="23">
        <v>0.11319444444444444</v>
      </c>
      <c r="G11" s="22">
        <v>9.1999999999999993</v>
      </c>
      <c r="H11" s="19"/>
      <c r="I11" s="23">
        <v>0.35347222222222219</v>
      </c>
      <c r="J11" s="22">
        <v>-0.5</v>
      </c>
      <c r="K11" s="23">
        <v>0.36249999999999999</v>
      </c>
      <c r="L11" s="22">
        <v>0.7</v>
      </c>
      <c r="M11" s="19"/>
      <c r="N11" s="23">
        <v>0.22916666666666666</v>
      </c>
      <c r="O11" s="23">
        <v>0.3263888888888889</v>
      </c>
      <c r="P11" s="24"/>
      <c r="Q11" s="27"/>
    </row>
    <row r="12" spans="1:17" x14ac:dyDescent="0.35">
      <c r="A12" s="18" t="s">
        <v>117</v>
      </c>
      <c r="B12" s="18">
        <v>9</v>
      </c>
      <c r="C12" s="19"/>
      <c r="D12" s="20">
        <v>0.11805555555555557</v>
      </c>
      <c r="E12" s="18">
        <v>10.199999999999999</v>
      </c>
      <c r="F12" s="20">
        <v>0.14791666666666667</v>
      </c>
      <c r="G12" s="18">
        <v>9</v>
      </c>
      <c r="H12" s="19"/>
      <c r="I12" s="20">
        <v>0.38750000000000001</v>
      </c>
      <c r="J12" s="18">
        <v>-0.4</v>
      </c>
      <c r="K12" s="20">
        <v>0.3979166666666667</v>
      </c>
      <c r="L12" s="18">
        <v>0.8</v>
      </c>
      <c r="M12" s="19"/>
      <c r="N12" s="20">
        <v>0.22847222222222222</v>
      </c>
      <c r="O12" s="20">
        <v>0.32708333333333334</v>
      </c>
      <c r="P12" s="21"/>
      <c r="Q12" s="27"/>
    </row>
    <row r="13" spans="1:17" x14ac:dyDescent="0.35">
      <c r="A13" s="22" t="s">
        <v>118</v>
      </c>
      <c r="B13" s="22">
        <v>10</v>
      </c>
      <c r="C13" s="19"/>
      <c r="D13" s="23">
        <v>0.15416666666666667</v>
      </c>
      <c r="E13" s="22">
        <v>10.1</v>
      </c>
      <c r="F13" s="23">
        <v>0.18541666666666667</v>
      </c>
      <c r="G13" s="22">
        <v>8.9</v>
      </c>
      <c r="H13" s="19"/>
      <c r="I13" s="23">
        <v>0.42430555555555555</v>
      </c>
      <c r="J13" s="22">
        <v>-0.3</v>
      </c>
      <c r="K13" s="23">
        <v>0.43611111111111112</v>
      </c>
      <c r="L13" s="22">
        <v>0.9</v>
      </c>
      <c r="M13" s="19"/>
      <c r="N13" s="23">
        <v>0.22708333333333333</v>
      </c>
      <c r="O13" s="23">
        <v>0.32777777777777778</v>
      </c>
      <c r="P13" s="24"/>
      <c r="Q13" s="27"/>
    </row>
    <row r="14" spans="1:17" x14ac:dyDescent="0.35">
      <c r="A14" s="18" t="s">
        <v>119</v>
      </c>
      <c r="B14" s="18">
        <v>11</v>
      </c>
      <c r="C14" s="19"/>
      <c r="D14" s="20">
        <v>0.19375000000000001</v>
      </c>
      <c r="E14" s="18">
        <v>9.9</v>
      </c>
      <c r="F14" s="20">
        <v>0.22638888888888889</v>
      </c>
      <c r="G14" s="18">
        <v>8.9</v>
      </c>
      <c r="H14" s="19"/>
      <c r="I14" s="20">
        <v>0.46388888888888885</v>
      </c>
      <c r="J14" s="18">
        <v>-0.1</v>
      </c>
      <c r="K14" s="20">
        <v>0.4777777777777778</v>
      </c>
      <c r="L14" s="18">
        <v>0.9</v>
      </c>
      <c r="M14" s="19"/>
      <c r="N14" s="20">
        <v>0.22638888888888889</v>
      </c>
      <c r="O14" s="20">
        <v>0.32847222222222222</v>
      </c>
      <c r="P14" s="21"/>
      <c r="Q14" s="27"/>
    </row>
    <row r="15" spans="1:17" x14ac:dyDescent="0.35">
      <c r="A15" s="22" t="s">
        <v>120</v>
      </c>
      <c r="B15" s="22">
        <v>12</v>
      </c>
      <c r="C15" s="19"/>
      <c r="D15" s="23">
        <v>0.23680555555555557</v>
      </c>
      <c r="E15" s="22">
        <v>9.8000000000000007</v>
      </c>
      <c r="F15" s="23">
        <v>0.26874999999999999</v>
      </c>
      <c r="G15" s="22">
        <v>9.1</v>
      </c>
      <c r="H15" s="19"/>
      <c r="I15" s="25">
        <v>0.50486111111111109</v>
      </c>
      <c r="J15" s="22">
        <v>0</v>
      </c>
      <c r="K15" s="22"/>
      <c r="L15" s="22"/>
      <c r="M15" s="19"/>
      <c r="N15" s="23">
        <v>0.22569444444444445</v>
      </c>
      <c r="O15" s="23">
        <v>0.32916666666666666</v>
      </c>
      <c r="P15" s="24"/>
      <c r="Q15" s="27"/>
    </row>
    <row r="16" spans="1:17" x14ac:dyDescent="0.35">
      <c r="A16" s="18" t="s">
        <v>121</v>
      </c>
      <c r="B16" s="18">
        <v>13</v>
      </c>
      <c r="C16" s="19"/>
      <c r="D16" s="20">
        <v>0.28125</v>
      </c>
      <c r="E16" s="18">
        <v>9.6999999999999993</v>
      </c>
      <c r="F16" s="20">
        <v>0.31111111111111112</v>
      </c>
      <c r="G16" s="18">
        <v>9.4</v>
      </c>
      <c r="H16" s="19"/>
      <c r="I16" s="20">
        <v>0.52152777777777781</v>
      </c>
      <c r="J16" s="18">
        <v>0.8</v>
      </c>
      <c r="K16" s="20">
        <v>4.7222222222222221E-2</v>
      </c>
      <c r="L16" s="18">
        <v>0</v>
      </c>
      <c r="M16" s="19"/>
      <c r="N16" s="20">
        <v>0.22500000000000001</v>
      </c>
      <c r="O16" s="20">
        <v>0.3298611111111111</v>
      </c>
      <c r="P16" s="21"/>
      <c r="Q16" s="27"/>
    </row>
    <row r="17" spans="1:17" x14ac:dyDescent="0.35">
      <c r="A17" s="22" t="s">
        <v>122</v>
      </c>
      <c r="B17" s="22">
        <v>14</v>
      </c>
      <c r="C17" s="19"/>
      <c r="D17" s="23">
        <v>0.3263888888888889</v>
      </c>
      <c r="E17" s="22">
        <v>9.8000000000000007</v>
      </c>
      <c r="F17" s="23">
        <v>0.3520833333333333</v>
      </c>
      <c r="G17" s="22">
        <v>9.8000000000000007</v>
      </c>
      <c r="H17" s="19"/>
      <c r="I17" s="23">
        <v>6.5972222222222224E-2</v>
      </c>
      <c r="J17" s="22">
        <v>0.5</v>
      </c>
      <c r="K17" s="23">
        <v>8.819444444444445E-2</v>
      </c>
      <c r="L17" s="22">
        <v>-0.1</v>
      </c>
      <c r="M17" s="19"/>
      <c r="N17" s="23">
        <v>0.22430555555555556</v>
      </c>
      <c r="O17" s="23">
        <v>0.33055555555555555</v>
      </c>
      <c r="P17" s="24"/>
      <c r="Q17" s="27"/>
    </row>
    <row r="18" spans="1:17" x14ac:dyDescent="0.35">
      <c r="A18" s="18" t="s">
        <v>116</v>
      </c>
      <c r="B18" s="18">
        <v>15</v>
      </c>
      <c r="C18" s="19"/>
      <c r="D18" s="20">
        <v>0.36944444444444446</v>
      </c>
      <c r="E18" s="18">
        <v>9.8000000000000007</v>
      </c>
      <c r="F18" s="20">
        <v>0.39097222222222222</v>
      </c>
      <c r="G18" s="18">
        <v>10.199999999999999</v>
      </c>
      <c r="H18" s="19"/>
      <c r="I18" s="20">
        <v>0.10902777777777778</v>
      </c>
      <c r="J18" s="18">
        <v>0.1</v>
      </c>
      <c r="K18" s="20">
        <v>0.1277777777777778</v>
      </c>
      <c r="L18" s="18">
        <v>-0.2</v>
      </c>
      <c r="M18" s="19"/>
      <c r="N18" s="20">
        <v>0.22361111111111109</v>
      </c>
      <c r="O18" s="20">
        <v>0.33124999999999999</v>
      </c>
      <c r="P18" s="21"/>
      <c r="Q18" s="27"/>
    </row>
    <row r="19" spans="1:17" x14ac:dyDescent="0.35">
      <c r="A19" s="22" t="s">
        <v>117</v>
      </c>
      <c r="B19" s="22">
        <v>16</v>
      </c>
      <c r="C19" s="19"/>
      <c r="D19" s="23">
        <v>0.41041666666666665</v>
      </c>
      <c r="E19" s="22">
        <v>10</v>
      </c>
      <c r="F19" s="23">
        <v>0.42708333333333331</v>
      </c>
      <c r="G19" s="22">
        <v>10.6</v>
      </c>
      <c r="H19" s="19"/>
      <c r="I19" s="23">
        <v>0.15</v>
      </c>
      <c r="J19" s="22">
        <v>-0.4</v>
      </c>
      <c r="K19" s="23">
        <v>0.16458333333333333</v>
      </c>
      <c r="L19" s="22">
        <v>-0.3</v>
      </c>
      <c r="M19" s="19"/>
      <c r="N19" s="23">
        <v>0.22291666666666665</v>
      </c>
      <c r="O19" s="23">
        <v>0.33263888888888887</v>
      </c>
      <c r="P19" s="24"/>
      <c r="Q19" s="27"/>
    </row>
    <row r="20" spans="1:17" x14ac:dyDescent="0.35">
      <c r="A20" s="18" t="s">
        <v>118</v>
      </c>
      <c r="B20" s="18">
        <v>17</v>
      </c>
      <c r="C20" s="19"/>
      <c r="D20" s="20">
        <v>0.44861111111111113</v>
      </c>
      <c r="E20" s="18">
        <v>10</v>
      </c>
      <c r="F20" s="20">
        <v>0.46180555555555558</v>
      </c>
      <c r="G20" s="18">
        <v>10.8</v>
      </c>
      <c r="H20" s="19"/>
      <c r="I20" s="20">
        <v>0.18819444444444444</v>
      </c>
      <c r="J20" s="18">
        <v>-0.8</v>
      </c>
      <c r="K20" s="20">
        <v>0.19999999999999998</v>
      </c>
      <c r="L20" s="18">
        <v>-0.3</v>
      </c>
      <c r="M20" s="19"/>
      <c r="N20" s="20">
        <v>0.22222222222222221</v>
      </c>
      <c r="O20" s="20">
        <v>0.33333333333333331</v>
      </c>
      <c r="P20" s="21"/>
      <c r="Q20" s="27"/>
    </row>
    <row r="21" spans="1:17" x14ac:dyDescent="0.35">
      <c r="A21" s="22" t="s">
        <v>119</v>
      </c>
      <c r="B21" s="22">
        <v>18</v>
      </c>
      <c r="C21" s="19"/>
      <c r="D21" s="23">
        <v>0.48472222222222222</v>
      </c>
      <c r="E21" s="22">
        <v>10</v>
      </c>
      <c r="F21" s="23">
        <v>0.49444444444444446</v>
      </c>
      <c r="G21" s="22">
        <v>10.9</v>
      </c>
      <c r="H21" s="19"/>
      <c r="I21" s="23">
        <v>0.22361111111111109</v>
      </c>
      <c r="J21" s="22">
        <v>-1</v>
      </c>
      <c r="K21" s="23">
        <v>0.23333333333333331</v>
      </c>
      <c r="L21" s="22">
        <v>-0.2</v>
      </c>
      <c r="M21" s="19"/>
      <c r="N21" s="23">
        <v>0.22152777777777777</v>
      </c>
      <c r="O21" s="23">
        <v>0.33402777777777781</v>
      </c>
      <c r="P21" s="24"/>
      <c r="Q21" s="27"/>
    </row>
    <row r="22" spans="1:17" x14ac:dyDescent="0.35">
      <c r="A22" s="18" t="s">
        <v>120</v>
      </c>
      <c r="B22" s="18">
        <v>19</v>
      </c>
      <c r="C22" s="19"/>
      <c r="D22" s="26">
        <v>0.51874999999999993</v>
      </c>
      <c r="E22" s="18">
        <v>9.8000000000000007</v>
      </c>
      <c r="F22" s="18"/>
      <c r="G22" s="18"/>
      <c r="H22" s="19"/>
      <c r="I22" s="20">
        <v>0.25763888888888892</v>
      </c>
      <c r="J22" s="18">
        <v>-1.1000000000000001</v>
      </c>
      <c r="K22" s="20">
        <v>0.26597222222222222</v>
      </c>
      <c r="L22" s="18">
        <v>0</v>
      </c>
      <c r="M22" s="19"/>
      <c r="N22" s="20">
        <v>0.22083333333333333</v>
      </c>
      <c r="O22" s="20">
        <v>0.3347222222222222</v>
      </c>
      <c r="P22" s="21"/>
      <c r="Q22" s="27"/>
    </row>
    <row r="23" spans="1:17" x14ac:dyDescent="0.35">
      <c r="A23" s="22" t="s">
        <v>121</v>
      </c>
      <c r="B23" s="22">
        <v>20</v>
      </c>
      <c r="C23" s="19"/>
      <c r="D23" s="23">
        <v>0.52569444444444446</v>
      </c>
      <c r="E23" s="22">
        <v>10.8</v>
      </c>
      <c r="F23" s="23">
        <v>5.2083333333333336E-2</v>
      </c>
      <c r="G23" s="22">
        <v>9.6</v>
      </c>
      <c r="H23" s="19"/>
      <c r="I23" s="23">
        <v>0.2902777777777778</v>
      </c>
      <c r="J23" s="22">
        <v>-1</v>
      </c>
      <c r="K23" s="23">
        <v>0.29791666666666666</v>
      </c>
      <c r="L23" s="22">
        <v>0.3</v>
      </c>
      <c r="M23" s="19"/>
      <c r="N23" s="23">
        <v>0.22013888888888888</v>
      </c>
      <c r="O23" s="23">
        <v>0.3354166666666667</v>
      </c>
      <c r="P23" s="24"/>
      <c r="Q23" s="27"/>
    </row>
    <row r="24" spans="1:17" x14ac:dyDescent="0.35">
      <c r="A24" s="18" t="s">
        <v>122</v>
      </c>
      <c r="B24" s="18">
        <v>21</v>
      </c>
      <c r="C24" s="19"/>
      <c r="D24" s="20">
        <v>5.6944444444444443E-2</v>
      </c>
      <c r="E24" s="18">
        <v>10.6</v>
      </c>
      <c r="F24" s="20">
        <v>8.4027777777777771E-2</v>
      </c>
      <c r="G24" s="18">
        <v>9.3000000000000007</v>
      </c>
      <c r="H24" s="19"/>
      <c r="I24" s="20">
        <v>0.32222222222222224</v>
      </c>
      <c r="J24" s="18">
        <v>-0.7</v>
      </c>
      <c r="K24" s="20">
        <v>0.3298611111111111</v>
      </c>
      <c r="L24" s="18">
        <v>0.6</v>
      </c>
      <c r="M24" s="19"/>
      <c r="N24" s="20">
        <v>0.21944444444444444</v>
      </c>
      <c r="O24" s="20">
        <v>0.3354166666666667</v>
      </c>
      <c r="P24" s="21"/>
      <c r="Q24" s="27"/>
    </row>
    <row r="25" spans="1:17" x14ac:dyDescent="0.35">
      <c r="A25" s="22" t="s">
        <v>116</v>
      </c>
      <c r="B25" s="22">
        <v>22</v>
      </c>
      <c r="C25" s="19"/>
      <c r="D25" s="23">
        <v>8.819444444444445E-2</v>
      </c>
      <c r="E25" s="22">
        <v>10.199999999999999</v>
      </c>
      <c r="F25" s="23">
        <v>0.11666666666666665</v>
      </c>
      <c r="G25" s="22">
        <v>9</v>
      </c>
      <c r="H25" s="19"/>
      <c r="I25" s="23">
        <v>0.35416666666666669</v>
      </c>
      <c r="J25" s="22">
        <v>-0.3</v>
      </c>
      <c r="K25" s="23">
        <v>0.36180555555555555</v>
      </c>
      <c r="L25" s="22">
        <v>1</v>
      </c>
      <c r="M25" s="19"/>
      <c r="N25" s="23">
        <v>0.21944444444444444</v>
      </c>
      <c r="O25" s="23">
        <v>0.33611111111111108</v>
      </c>
      <c r="P25" s="24"/>
      <c r="Q25" s="27"/>
    </row>
    <row r="26" spans="1:17" x14ac:dyDescent="0.35">
      <c r="A26" s="18" t="s">
        <v>117</v>
      </c>
      <c r="B26" s="18">
        <v>23</v>
      </c>
      <c r="C26" s="19"/>
      <c r="D26" s="20">
        <v>0.12013888888888889</v>
      </c>
      <c r="E26" s="18">
        <v>9.8000000000000007</v>
      </c>
      <c r="F26" s="20">
        <v>0.14930555555555555</v>
      </c>
      <c r="G26" s="18">
        <v>8.6999999999999993</v>
      </c>
      <c r="H26" s="19"/>
      <c r="I26" s="20">
        <v>0.38611111111111113</v>
      </c>
      <c r="J26" s="18">
        <v>0.1</v>
      </c>
      <c r="K26" s="20">
        <v>0.39513888888888887</v>
      </c>
      <c r="L26" s="18">
        <v>1.4</v>
      </c>
      <c r="M26" s="19"/>
      <c r="N26" s="20">
        <v>0.21875</v>
      </c>
      <c r="O26" s="20">
        <v>0.33680555555555558</v>
      </c>
      <c r="P26" s="21"/>
      <c r="Q26" s="27"/>
    </row>
    <row r="27" spans="1:17" x14ac:dyDescent="0.35">
      <c r="A27" s="22" t="s">
        <v>118</v>
      </c>
      <c r="B27" s="22">
        <v>24</v>
      </c>
      <c r="C27" s="19"/>
      <c r="D27" s="23">
        <v>0.15347222222222223</v>
      </c>
      <c r="E27" s="22">
        <v>9.4</v>
      </c>
      <c r="F27" s="23">
        <v>0.18333333333333335</v>
      </c>
      <c r="G27" s="22">
        <v>8.4</v>
      </c>
      <c r="H27" s="19"/>
      <c r="I27" s="23">
        <v>0.41944444444444445</v>
      </c>
      <c r="J27" s="22">
        <v>0.6</v>
      </c>
      <c r="K27" s="23">
        <v>0.4291666666666667</v>
      </c>
      <c r="L27" s="22">
        <v>1.7</v>
      </c>
      <c r="M27" s="19"/>
      <c r="N27" s="23">
        <v>0.21805555555555556</v>
      </c>
      <c r="O27" s="23">
        <v>0.33749999999999997</v>
      </c>
      <c r="P27" s="24"/>
      <c r="Q27" s="27"/>
    </row>
    <row r="28" spans="1:17" x14ac:dyDescent="0.35">
      <c r="A28" s="18" t="s">
        <v>119</v>
      </c>
      <c r="B28" s="18">
        <v>25</v>
      </c>
      <c r="C28" s="19"/>
      <c r="D28" s="20">
        <v>0.18819444444444444</v>
      </c>
      <c r="E28" s="18">
        <v>9</v>
      </c>
      <c r="F28" s="20">
        <v>0.21805555555555556</v>
      </c>
      <c r="G28" s="18">
        <v>8.3000000000000007</v>
      </c>
      <c r="H28" s="19"/>
      <c r="I28" s="20">
        <v>0.45347222222222222</v>
      </c>
      <c r="J28" s="18">
        <v>1</v>
      </c>
      <c r="K28" s="20">
        <v>0.46597222222222223</v>
      </c>
      <c r="L28" s="18">
        <v>1.9</v>
      </c>
      <c r="M28" s="19"/>
      <c r="N28" s="20">
        <v>0.21736111111111112</v>
      </c>
      <c r="O28" s="20">
        <v>0.33819444444444446</v>
      </c>
      <c r="P28" s="21"/>
      <c r="Q28" s="27"/>
    </row>
    <row r="29" spans="1:17" x14ac:dyDescent="0.35">
      <c r="A29" s="22" t="s">
        <v>120</v>
      </c>
      <c r="B29" s="22">
        <v>26</v>
      </c>
      <c r="C29" s="19"/>
      <c r="D29" s="23">
        <v>0.22500000000000001</v>
      </c>
      <c r="E29" s="22">
        <v>8.6999999999999993</v>
      </c>
      <c r="F29" s="23">
        <v>0.25416666666666665</v>
      </c>
      <c r="G29" s="22">
        <v>8.1999999999999993</v>
      </c>
      <c r="H29" s="19"/>
      <c r="I29" s="23">
        <v>0.48888888888888887</v>
      </c>
      <c r="J29" s="22">
        <v>1.2</v>
      </c>
      <c r="K29" s="22"/>
      <c r="L29" s="22"/>
      <c r="M29" s="19"/>
      <c r="N29" s="23">
        <v>0.21736111111111112</v>
      </c>
      <c r="O29" s="23">
        <v>0.33888888888888885</v>
      </c>
      <c r="P29" s="24"/>
      <c r="Q29" s="27"/>
    </row>
    <row r="30" spans="1:17" x14ac:dyDescent="0.35">
      <c r="A30" s="18" t="s">
        <v>121</v>
      </c>
      <c r="B30" s="18">
        <v>27</v>
      </c>
      <c r="C30" s="19"/>
      <c r="D30" s="20">
        <v>0.26319444444444445</v>
      </c>
      <c r="E30" s="18">
        <v>8.5</v>
      </c>
      <c r="F30" s="20">
        <v>0.2902777777777778</v>
      </c>
      <c r="G30" s="18">
        <v>8.3000000000000007</v>
      </c>
      <c r="H30" s="19"/>
      <c r="I30" s="20">
        <v>0.50347222222222221</v>
      </c>
      <c r="J30" s="18">
        <v>2</v>
      </c>
      <c r="K30" s="20">
        <v>0.52500000000000002</v>
      </c>
      <c r="L30" s="18">
        <v>1.4</v>
      </c>
      <c r="M30" s="19"/>
      <c r="N30" s="20">
        <v>0.21666666666666667</v>
      </c>
      <c r="O30" s="20">
        <v>0.33958333333333335</v>
      </c>
      <c r="P30" s="21"/>
      <c r="Q30" s="27"/>
    </row>
    <row r="31" spans="1:17" x14ac:dyDescent="0.35">
      <c r="A31" s="22" t="s">
        <v>122</v>
      </c>
      <c r="B31" s="22">
        <v>28</v>
      </c>
      <c r="C31" s="19"/>
      <c r="D31" s="23">
        <v>0.30138888888888887</v>
      </c>
      <c r="E31" s="22">
        <v>8.4</v>
      </c>
      <c r="F31" s="23">
        <v>0.32500000000000001</v>
      </c>
      <c r="G31" s="22">
        <v>8.5</v>
      </c>
      <c r="H31" s="19"/>
      <c r="I31" s="23">
        <v>4.2361111111111106E-2</v>
      </c>
      <c r="J31" s="22">
        <v>1.9</v>
      </c>
      <c r="K31" s="23">
        <v>6.0416666666666667E-2</v>
      </c>
      <c r="L31" s="22">
        <v>1.4</v>
      </c>
      <c r="M31" s="19"/>
      <c r="N31" s="23">
        <v>0.21597222222222223</v>
      </c>
      <c r="O31" s="23">
        <v>0.34027777777777773</v>
      </c>
      <c r="P31" s="24"/>
      <c r="Q31" s="27"/>
    </row>
    <row r="32" spans="1:17" x14ac:dyDescent="0.35">
      <c r="A32" s="18" t="s">
        <v>116</v>
      </c>
      <c r="B32" s="18">
        <v>29</v>
      </c>
      <c r="C32" s="19"/>
      <c r="D32" s="20">
        <v>0.33819444444444446</v>
      </c>
      <c r="E32" s="18">
        <v>8.4</v>
      </c>
      <c r="F32" s="20">
        <v>0.3576388888888889</v>
      </c>
      <c r="G32" s="18">
        <v>8.8000000000000007</v>
      </c>
      <c r="H32" s="19"/>
      <c r="I32" s="20">
        <v>7.9861111111111105E-2</v>
      </c>
      <c r="J32" s="18">
        <v>1.7</v>
      </c>
      <c r="K32" s="20">
        <v>9.4444444444444442E-2</v>
      </c>
      <c r="L32" s="18">
        <v>1.4</v>
      </c>
      <c r="M32" s="19"/>
      <c r="N32" s="20">
        <v>0.21597222222222223</v>
      </c>
      <c r="O32" s="20">
        <v>0.34097222222222223</v>
      </c>
      <c r="P32" s="21"/>
      <c r="Q32" s="27"/>
    </row>
    <row r="33" spans="1:17" x14ac:dyDescent="0.35">
      <c r="A33" s="22" t="s">
        <v>117</v>
      </c>
      <c r="B33" s="22">
        <v>30</v>
      </c>
      <c r="C33" s="19"/>
      <c r="D33" s="23">
        <v>0.3743055555555555</v>
      </c>
      <c r="E33" s="22">
        <v>8.5</v>
      </c>
      <c r="F33" s="23">
        <v>0.3888888888888889</v>
      </c>
      <c r="G33" s="22">
        <v>9.1999999999999993</v>
      </c>
      <c r="H33" s="19"/>
      <c r="I33" s="23">
        <v>0.11527777777777777</v>
      </c>
      <c r="J33" s="22">
        <v>1.3</v>
      </c>
      <c r="K33" s="23">
        <v>0.12708333333333333</v>
      </c>
      <c r="L33" s="22">
        <v>1.2</v>
      </c>
      <c r="M33" s="19"/>
      <c r="N33" s="23">
        <v>0.21527777777777779</v>
      </c>
      <c r="O33" s="23">
        <v>0.34166666666666662</v>
      </c>
      <c r="P33" s="24"/>
      <c r="Q33" s="27"/>
    </row>
    <row r="34" spans="1:17" x14ac:dyDescent="0.35">
      <c r="A34" s="18" t="s">
        <v>118</v>
      </c>
      <c r="B34" s="18">
        <v>31</v>
      </c>
      <c r="C34" s="19"/>
      <c r="D34" s="20">
        <v>0.40763888888888888</v>
      </c>
      <c r="E34" s="18">
        <v>8.6999999999999993</v>
      </c>
      <c r="F34" s="20">
        <v>0.41875000000000001</v>
      </c>
      <c r="G34" s="18">
        <v>9.6</v>
      </c>
      <c r="H34" s="19"/>
      <c r="I34" s="20">
        <v>0.14930555555555555</v>
      </c>
      <c r="J34" s="18">
        <v>0.9</v>
      </c>
      <c r="K34" s="20">
        <v>0.15833333333333333</v>
      </c>
      <c r="L34" s="18">
        <v>1</v>
      </c>
      <c r="M34" s="19"/>
      <c r="N34" s="20">
        <v>0.21458333333333335</v>
      </c>
      <c r="O34" s="20">
        <v>0.34166666666666662</v>
      </c>
      <c r="P34" s="21"/>
      <c r="Q34" s="28"/>
    </row>
    <row r="35" spans="1:17" x14ac:dyDescent="0.35">
      <c r="A35" s="29" t="s">
        <v>123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Q3840"/>
  <sheetViews>
    <sheetView tabSelected="1" zoomScale="70" zoomScaleNormal="70" workbookViewId="0">
      <pane ySplit="2" topLeftCell="A3" activePane="bottomLeft" state="frozen"/>
      <selection pane="bottomLeft" activeCell="J1352" sqref="J1352"/>
    </sheetView>
  </sheetViews>
  <sheetFormatPr defaultColWidth="8.90625" defaultRowHeight="27" customHeight="1" x14ac:dyDescent="0.35"/>
  <cols>
    <col min="1" max="1" width="18.453125" style="78" customWidth="1"/>
    <col min="2" max="2" width="13.08984375" style="78" customWidth="1"/>
    <col min="3" max="3" width="20.36328125" style="121" bestFit="1" customWidth="1"/>
    <col min="4" max="4" width="19.36328125" style="123" bestFit="1" customWidth="1"/>
    <col min="5" max="5" width="13.08984375" style="121" customWidth="1"/>
    <col min="6" max="6" width="20.453125" style="123" bestFit="1" customWidth="1"/>
    <col min="7" max="7" width="19.453125" style="123" customWidth="1"/>
    <col min="8" max="8" width="12" style="123" customWidth="1"/>
    <col min="9" max="9" width="24.08984375" style="121" customWidth="1"/>
    <col min="10" max="10" width="17.6328125" style="123" customWidth="1"/>
    <col min="11" max="11" width="18.08984375" style="123" customWidth="1"/>
    <col min="12" max="12" width="10.54296875" style="123" customWidth="1"/>
    <col min="13" max="13" width="11" style="123" customWidth="1"/>
    <col min="14" max="14" width="46.90625" style="121" customWidth="1"/>
    <col min="15" max="18" width="8.90625" style="118" customWidth="1"/>
    <col min="19" max="16384" width="8.90625" style="118"/>
  </cols>
  <sheetData>
    <row r="1" spans="1:14" ht="27" customHeight="1" x14ac:dyDescent="0.35">
      <c r="A1" s="192" t="s">
        <v>17</v>
      </c>
      <c r="B1" s="192"/>
      <c r="C1" s="192"/>
      <c r="D1" s="192"/>
      <c r="E1" s="192"/>
      <c r="F1" s="192"/>
      <c r="G1" s="192"/>
      <c r="H1" s="192"/>
      <c r="I1" s="192"/>
      <c r="J1" s="193" t="s">
        <v>5</v>
      </c>
      <c r="K1" s="193"/>
      <c r="L1" s="193"/>
      <c r="M1" s="193"/>
      <c r="N1" s="193"/>
    </row>
    <row r="2" spans="1:14" ht="29" x14ac:dyDescent="0.35">
      <c r="A2" s="166" t="s">
        <v>257</v>
      </c>
      <c r="B2" s="166" t="s">
        <v>2</v>
      </c>
      <c r="C2" s="128" t="s">
        <v>10</v>
      </c>
      <c r="D2" s="127" t="s">
        <v>11</v>
      </c>
      <c r="E2" s="127" t="s">
        <v>12</v>
      </c>
      <c r="F2" s="127" t="s">
        <v>203</v>
      </c>
      <c r="G2" s="127" t="s">
        <v>1921</v>
      </c>
      <c r="H2" s="128" t="s">
        <v>1922</v>
      </c>
      <c r="I2" s="127" t="s">
        <v>13</v>
      </c>
      <c r="J2" s="129" t="s">
        <v>7</v>
      </c>
      <c r="K2" s="129" t="s">
        <v>6</v>
      </c>
      <c r="L2" s="129" t="s">
        <v>14</v>
      </c>
      <c r="M2" s="129" t="s">
        <v>12</v>
      </c>
      <c r="N2" s="129" t="s">
        <v>10</v>
      </c>
    </row>
    <row r="3" spans="1:14" ht="27" customHeight="1" x14ac:dyDescent="0.35">
      <c r="A3" s="119">
        <v>19001</v>
      </c>
      <c r="B3" s="119"/>
      <c r="C3" s="57" t="s">
        <v>8</v>
      </c>
      <c r="D3" s="52">
        <v>42129.333333333336</v>
      </c>
      <c r="E3" s="51" t="s">
        <v>1</v>
      </c>
      <c r="F3" s="52">
        <v>42129.326388888891</v>
      </c>
      <c r="G3" s="130">
        <f t="shared" ref="G3:G66" si="0">IF(D3="","",D3-F3)</f>
        <v>6.9444444452528842E-3</v>
      </c>
      <c r="H3" s="131" t="str">
        <f t="shared" ref="H3:H66" si="1">IF(D3-F3&lt;0,"TOO LATE",IF(G3="","",IF(OR(DAY(D3-F3)&gt;1,AND(HOUR(D3-F3)&gt;HOUR("0:59"),(SIGN(D3-F3)=1))),"ACCEPTABLE","TOO LATE")))</f>
        <v>TOO LATE</v>
      </c>
      <c r="I3" s="57" t="s">
        <v>1923</v>
      </c>
      <c r="J3" s="46"/>
      <c r="K3" s="46"/>
      <c r="L3" s="120" t="str">
        <f t="shared" ref="L3:L6" si="2">IF(OR(K3="",J3=""), "Incomplete Data", K3-J3)</f>
        <v>Incomplete Data</v>
      </c>
      <c r="M3" s="46"/>
      <c r="N3" s="51"/>
    </row>
    <row r="4" spans="1:14" ht="27" customHeight="1" x14ac:dyDescent="0.35">
      <c r="A4" s="119">
        <v>19002</v>
      </c>
      <c r="B4" s="119"/>
      <c r="C4" s="57" t="s">
        <v>3</v>
      </c>
      <c r="D4" s="52">
        <v>42129.645833333336</v>
      </c>
      <c r="E4" s="51" t="s">
        <v>0</v>
      </c>
      <c r="F4" s="52">
        <v>42129.24722222222</v>
      </c>
      <c r="G4" s="130">
        <f t="shared" si="0"/>
        <v>0.398611111115315</v>
      </c>
      <c r="H4" s="131" t="str">
        <f t="shared" si="1"/>
        <v>ACCEPTABLE</v>
      </c>
      <c r="I4" s="58"/>
      <c r="J4" s="124">
        <v>42129.633333333331</v>
      </c>
      <c r="K4" s="124">
        <v>42129.645833333336</v>
      </c>
      <c r="L4" s="120">
        <f t="shared" si="2"/>
        <v>1.2500000004365575E-2</v>
      </c>
      <c r="M4" s="123" t="s">
        <v>0</v>
      </c>
      <c r="N4" s="121" t="s">
        <v>364</v>
      </c>
    </row>
    <row r="5" spans="1:14" ht="27" customHeight="1" x14ac:dyDescent="0.35">
      <c r="A5" s="119">
        <v>19002</v>
      </c>
      <c r="B5" s="119"/>
      <c r="C5" s="57" t="s">
        <v>4</v>
      </c>
      <c r="D5" s="54">
        <v>42129.6875</v>
      </c>
      <c r="E5" s="51" t="s">
        <v>1</v>
      </c>
      <c r="F5" s="52">
        <v>42129.24722222222</v>
      </c>
      <c r="G5" s="130">
        <f t="shared" si="0"/>
        <v>0.44027777777955635</v>
      </c>
      <c r="H5" s="131" t="str">
        <f t="shared" si="1"/>
        <v>ACCEPTABLE</v>
      </c>
      <c r="I5" s="58"/>
      <c r="J5" s="52">
        <v>42129.668055555558</v>
      </c>
      <c r="K5" s="52">
        <v>42129.680555555555</v>
      </c>
      <c r="L5" s="120">
        <f t="shared" si="2"/>
        <v>1.2499999997089617E-2</v>
      </c>
      <c r="M5" s="46" t="s">
        <v>1</v>
      </c>
      <c r="N5" s="51" t="s">
        <v>9</v>
      </c>
    </row>
    <row r="6" spans="1:14" ht="27" customHeight="1" x14ac:dyDescent="0.35">
      <c r="A6" s="119">
        <v>19002</v>
      </c>
      <c r="B6" s="119"/>
      <c r="C6" s="57" t="s">
        <v>4</v>
      </c>
      <c r="D6" s="54">
        <v>42130.770833333336</v>
      </c>
      <c r="E6" s="51" t="s">
        <v>0</v>
      </c>
      <c r="F6" s="52">
        <v>42130.172222222223</v>
      </c>
      <c r="G6" s="130">
        <f t="shared" si="0"/>
        <v>0.59861111111240461</v>
      </c>
      <c r="H6" s="131" t="str">
        <f t="shared" si="1"/>
        <v>ACCEPTABLE</v>
      </c>
      <c r="I6" s="58"/>
      <c r="J6" s="54">
        <v>42130.744444444441</v>
      </c>
      <c r="K6" s="54">
        <v>42130.754166666666</v>
      </c>
      <c r="L6" s="120">
        <f t="shared" si="2"/>
        <v>9.7222222248092294E-3</v>
      </c>
      <c r="M6" s="120" t="s">
        <v>0</v>
      </c>
      <c r="N6" s="57" t="s">
        <v>99</v>
      </c>
    </row>
    <row r="7" spans="1:14" ht="27" customHeight="1" x14ac:dyDescent="0.35">
      <c r="A7" s="119">
        <v>19002</v>
      </c>
      <c r="B7" s="119"/>
      <c r="C7" s="57" t="s">
        <v>3</v>
      </c>
      <c r="D7" s="54">
        <v>42130.791666666664</v>
      </c>
      <c r="E7" s="51" t="s">
        <v>1</v>
      </c>
      <c r="F7" s="52">
        <v>42130.172222222223</v>
      </c>
      <c r="G7" s="130">
        <f t="shared" si="0"/>
        <v>0.61944444444088731</v>
      </c>
      <c r="H7" s="131" t="str">
        <f t="shared" si="1"/>
        <v>ACCEPTABLE</v>
      </c>
      <c r="I7" s="58"/>
      <c r="J7" s="54">
        <v>42130.767361111109</v>
      </c>
      <c r="K7" s="54">
        <v>42130.776388888888</v>
      </c>
      <c r="L7" s="120">
        <f t="shared" ref="L7:L70" si="3">IF(OR(K7="",J7=""), "Incomplete Data", K7-J7)</f>
        <v>9.0277777781011537E-3</v>
      </c>
      <c r="M7" s="120" t="s">
        <v>1</v>
      </c>
      <c r="N7" s="57" t="s">
        <v>99</v>
      </c>
    </row>
    <row r="8" spans="1:14" ht="27" customHeight="1" x14ac:dyDescent="0.35">
      <c r="A8" s="119">
        <v>19003</v>
      </c>
      <c r="B8" s="119"/>
      <c r="C8" s="57" t="s">
        <v>3</v>
      </c>
      <c r="D8" s="54">
        <v>42130.822916666664</v>
      </c>
      <c r="E8" s="51" t="s">
        <v>0</v>
      </c>
      <c r="F8" s="52">
        <v>42130.172222222223</v>
      </c>
      <c r="G8" s="130">
        <f t="shared" si="0"/>
        <v>0.65069444444088731</v>
      </c>
      <c r="H8" s="131" t="str">
        <f t="shared" si="1"/>
        <v>ACCEPTABLE</v>
      </c>
      <c r="I8" s="58"/>
      <c r="J8" s="54">
        <v>42130.788194444445</v>
      </c>
      <c r="K8" s="54">
        <v>42130.798611111109</v>
      </c>
      <c r="L8" s="120">
        <f t="shared" si="3"/>
        <v>1.0416666664241347E-2</v>
      </c>
      <c r="M8" s="120" t="s">
        <v>0</v>
      </c>
      <c r="N8" s="57" t="s">
        <v>9</v>
      </c>
    </row>
    <row r="9" spans="1:14" ht="27" customHeight="1" x14ac:dyDescent="0.35">
      <c r="A9" s="119">
        <v>19003</v>
      </c>
      <c r="B9" s="119"/>
      <c r="C9" s="57" t="s">
        <v>4</v>
      </c>
      <c r="D9" s="54">
        <v>42130.864583333336</v>
      </c>
      <c r="E9" s="51" t="s">
        <v>1</v>
      </c>
      <c r="F9" s="52">
        <v>42130.172222222223</v>
      </c>
      <c r="G9" s="130">
        <f t="shared" si="0"/>
        <v>0.69236111111240461</v>
      </c>
      <c r="H9" s="131" t="str">
        <f t="shared" si="1"/>
        <v>ACCEPTABLE</v>
      </c>
      <c r="I9" s="58"/>
      <c r="J9" s="54">
        <v>42130.836805555555</v>
      </c>
      <c r="K9" s="54">
        <v>42130.847222222219</v>
      </c>
      <c r="L9" s="120">
        <f t="shared" si="3"/>
        <v>1.0416666664241347E-2</v>
      </c>
      <c r="M9" s="120" t="s">
        <v>1</v>
      </c>
      <c r="N9" s="57" t="s">
        <v>100</v>
      </c>
    </row>
    <row r="10" spans="1:14" ht="27" customHeight="1" x14ac:dyDescent="0.35">
      <c r="A10" s="119">
        <v>19004</v>
      </c>
      <c r="B10" s="119"/>
      <c r="C10" s="57" t="s">
        <v>3</v>
      </c>
      <c r="D10" s="54">
        <v>42131.791666666664</v>
      </c>
      <c r="E10" s="51" t="s">
        <v>0</v>
      </c>
      <c r="F10" s="52">
        <v>42131.668055555558</v>
      </c>
      <c r="G10" s="130">
        <f t="shared" si="0"/>
        <v>0.12361111110658385</v>
      </c>
      <c r="H10" s="131" t="str">
        <f t="shared" si="1"/>
        <v>ACCEPTABLE</v>
      </c>
      <c r="I10" s="58"/>
      <c r="J10" s="54">
        <v>42131.775694444441</v>
      </c>
      <c r="K10" s="54">
        <v>42131.786805555559</v>
      </c>
      <c r="L10" s="120">
        <f t="shared" si="3"/>
        <v>1.1111111118225381E-2</v>
      </c>
      <c r="M10" s="120" t="s">
        <v>0</v>
      </c>
      <c r="N10" s="57" t="s">
        <v>101</v>
      </c>
    </row>
    <row r="11" spans="1:14" ht="27" customHeight="1" x14ac:dyDescent="0.35">
      <c r="A11" s="119">
        <v>19004</v>
      </c>
      <c r="B11" s="119"/>
      <c r="C11" s="57" t="s">
        <v>4</v>
      </c>
      <c r="D11" s="54">
        <v>42131.84375</v>
      </c>
      <c r="E11" s="51" t="s">
        <v>1</v>
      </c>
      <c r="F11" s="52">
        <v>42131.668055555558</v>
      </c>
      <c r="G11" s="130">
        <f t="shared" si="0"/>
        <v>0.1756944444423425</v>
      </c>
      <c r="H11" s="131" t="str">
        <f t="shared" si="1"/>
        <v>ACCEPTABLE</v>
      </c>
      <c r="I11" s="58"/>
      <c r="J11" s="54">
        <v>42131.815972222219</v>
      </c>
      <c r="K11" s="54">
        <v>42131.824305555558</v>
      </c>
      <c r="L11" s="120">
        <f t="shared" si="3"/>
        <v>8.3333333386690356E-3</v>
      </c>
      <c r="M11" s="120" t="s">
        <v>1</v>
      </c>
      <c r="N11" s="57" t="s">
        <v>9</v>
      </c>
    </row>
    <row r="12" spans="1:14" ht="27" customHeight="1" x14ac:dyDescent="0.35">
      <c r="A12" s="119">
        <v>19004</v>
      </c>
      <c r="B12" s="119"/>
      <c r="C12" s="57" t="s">
        <v>4</v>
      </c>
      <c r="D12" s="54">
        <v>42132.322916666664</v>
      </c>
      <c r="E12" s="51" t="s">
        <v>0</v>
      </c>
      <c r="F12" s="52">
        <v>42132.238888888889</v>
      </c>
      <c r="G12" s="130">
        <f t="shared" si="0"/>
        <v>8.4027777775190771E-2</v>
      </c>
      <c r="H12" s="131" t="str">
        <f t="shared" si="1"/>
        <v>ACCEPTABLE</v>
      </c>
      <c r="I12" s="58"/>
      <c r="J12" s="54">
        <v>42132.322916666664</v>
      </c>
      <c r="K12" s="54">
        <v>42132.333333333336</v>
      </c>
      <c r="L12" s="120">
        <f t="shared" si="3"/>
        <v>1.0416666671517305E-2</v>
      </c>
      <c r="M12" s="120" t="s">
        <v>0</v>
      </c>
      <c r="N12" s="57" t="s">
        <v>102</v>
      </c>
    </row>
    <row r="13" spans="1:14" ht="27" customHeight="1" x14ac:dyDescent="0.35">
      <c r="A13" s="119">
        <v>19004</v>
      </c>
      <c r="B13" s="119"/>
      <c r="C13" s="57" t="s">
        <v>3</v>
      </c>
      <c r="D13" s="54">
        <v>42132.34375</v>
      </c>
      <c r="E13" s="51" t="s">
        <v>1</v>
      </c>
      <c r="F13" s="52">
        <v>42132.238888888889</v>
      </c>
      <c r="G13" s="130">
        <f t="shared" si="0"/>
        <v>0.10486111111094942</v>
      </c>
      <c r="H13" s="131" t="str">
        <f t="shared" si="1"/>
        <v>ACCEPTABLE</v>
      </c>
      <c r="I13" s="58"/>
      <c r="J13" s="54">
        <v>42132.34097222222</v>
      </c>
      <c r="K13" s="56">
        <v>42132.354166666664</v>
      </c>
      <c r="L13" s="120">
        <f t="shared" si="3"/>
        <v>1.3194444443797693E-2</v>
      </c>
      <c r="M13" s="120" t="s">
        <v>1</v>
      </c>
      <c r="N13" s="57" t="s">
        <v>103</v>
      </c>
    </row>
    <row r="14" spans="1:14" ht="27" customHeight="1" x14ac:dyDescent="0.35">
      <c r="A14" s="119">
        <v>19005</v>
      </c>
      <c r="B14" s="119"/>
      <c r="C14" s="57" t="s">
        <v>15</v>
      </c>
      <c r="D14" s="54">
        <v>42132.572916666664</v>
      </c>
      <c r="E14" s="51" t="s">
        <v>0</v>
      </c>
      <c r="F14" s="52">
        <v>42132.238888888889</v>
      </c>
      <c r="G14" s="130">
        <f t="shared" si="0"/>
        <v>0.33402777777519077</v>
      </c>
      <c r="H14" s="131" t="str">
        <f t="shared" si="1"/>
        <v>ACCEPTABLE</v>
      </c>
      <c r="I14" s="58"/>
      <c r="J14" s="54">
        <v>42132.559027777781</v>
      </c>
      <c r="K14" s="56">
        <v>42132.571527777778</v>
      </c>
      <c r="L14" s="120">
        <f t="shared" si="3"/>
        <v>1.2499999997089617E-2</v>
      </c>
      <c r="M14" s="120" t="s">
        <v>0</v>
      </c>
      <c r="N14" s="57" t="s">
        <v>289</v>
      </c>
    </row>
    <row r="15" spans="1:14" ht="27" customHeight="1" x14ac:dyDescent="0.35">
      <c r="A15" s="119">
        <v>19005</v>
      </c>
      <c r="B15" s="119"/>
      <c r="C15" s="57" t="s">
        <v>16</v>
      </c>
      <c r="D15" s="54">
        <v>42132.611111111109</v>
      </c>
      <c r="E15" s="51" t="s">
        <v>1</v>
      </c>
      <c r="F15" s="52">
        <v>42132.238888888889</v>
      </c>
      <c r="G15" s="130">
        <f t="shared" si="0"/>
        <v>0.37222222222044365</v>
      </c>
      <c r="H15" s="131" t="str">
        <f t="shared" si="1"/>
        <v>ACCEPTABLE</v>
      </c>
      <c r="I15" s="58"/>
      <c r="J15" s="54">
        <v>42132.593055555553</v>
      </c>
      <c r="K15" s="56">
        <v>42132.604166666664</v>
      </c>
      <c r="L15" s="120">
        <f t="shared" si="3"/>
        <v>1.1111111110949423E-2</v>
      </c>
      <c r="M15" s="120" t="s">
        <v>1</v>
      </c>
      <c r="N15" s="57" t="s">
        <v>290</v>
      </c>
    </row>
    <row r="16" spans="1:14" ht="27" customHeight="1" x14ac:dyDescent="0.35">
      <c r="A16" s="119">
        <v>19003</v>
      </c>
      <c r="B16" s="119"/>
      <c r="C16" s="57" t="s">
        <v>19</v>
      </c>
      <c r="D16" s="54">
        <v>42133.541666666664</v>
      </c>
      <c r="E16" s="51" t="s">
        <v>0</v>
      </c>
      <c r="F16" s="52">
        <v>42133.462500000001</v>
      </c>
      <c r="G16" s="130">
        <f t="shared" si="0"/>
        <v>7.9166666662786156E-2</v>
      </c>
      <c r="H16" s="131" t="str">
        <f t="shared" si="1"/>
        <v>ACCEPTABLE</v>
      </c>
      <c r="I16" s="58"/>
      <c r="J16" s="54">
        <v>42133.53125</v>
      </c>
      <c r="K16" s="56">
        <v>42133.541666666664</v>
      </c>
      <c r="L16" s="120">
        <f t="shared" si="3"/>
        <v>1.0416666664241347E-2</v>
      </c>
      <c r="M16" s="120" t="s">
        <v>0</v>
      </c>
      <c r="N16" s="57" t="s">
        <v>18</v>
      </c>
    </row>
    <row r="17" spans="1:14" ht="27" customHeight="1" x14ac:dyDescent="0.35">
      <c r="A17" s="119">
        <v>19003</v>
      </c>
      <c r="B17" s="119"/>
      <c r="C17" s="57" t="s">
        <v>3</v>
      </c>
      <c r="D17" s="54">
        <v>42133.5625</v>
      </c>
      <c r="E17" s="51" t="s">
        <v>0</v>
      </c>
      <c r="F17" s="52">
        <v>42133.50277777778</v>
      </c>
      <c r="G17" s="130">
        <f t="shared" si="0"/>
        <v>5.9722222220443655E-2</v>
      </c>
      <c r="H17" s="131" t="str">
        <f t="shared" si="1"/>
        <v>ACCEPTABLE</v>
      </c>
      <c r="I17" s="58"/>
      <c r="J17" s="54">
        <v>42133.559027777781</v>
      </c>
      <c r="K17" s="56">
        <v>42133.569444444445</v>
      </c>
      <c r="L17" s="120">
        <f t="shared" si="3"/>
        <v>1.0416666664241347E-2</v>
      </c>
      <c r="M17" s="120" t="s">
        <v>0</v>
      </c>
      <c r="N17" s="57" t="s">
        <v>104</v>
      </c>
    </row>
    <row r="18" spans="1:14" ht="27" customHeight="1" x14ac:dyDescent="0.35">
      <c r="A18" s="119">
        <v>19003</v>
      </c>
      <c r="B18" s="119"/>
      <c r="C18" s="57" t="s">
        <v>16</v>
      </c>
      <c r="D18" s="54">
        <v>42133.59375</v>
      </c>
      <c r="E18" s="51" t="s">
        <v>1</v>
      </c>
      <c r="F18" s="52">
        <v>42133.50277777778</v>
      </c>
      <c r="G18" s="130">
        <f t="shared" si="0"/>
        <v>9.0972222220443655E-2</v>
      </c>
      <c r="H18" s="131" t="str">
        <f t="shared" si="1"/>
        <v>ACCEPTABLE</v>
      </c>
      <c r="I18" s="58"/>
      <c r="J18" s="54">
        <v>42133.61041666667</v>
      </c>
      <c r="K18" s="56">
        <v>42133.619444444441</v>
      </c>
      <c r="L18" s="120">
        <f t="shared" si="3"/>
        <v>9.0277777708251961E-3</v>
      </c>
      <c r="M18" s="120" t="s">
        <v>1</v>
      </c>
      <c r="N18" s="57" t="s">
        <v>105</v>
      </c>
    </row>
    <row r="19" spans="1:14" ht="27" customHeight="1" x14ac:dyDescent="0.35">
      <c r="A19" s="119">
        <v>19004</v>
      </c>
      <c r="B19" s="119"/>
      <c r="C19" s="57" t="s">
        <v>4</v>
      </c>
      <c r="D19" s="54">
        <v>42134.125</v>
      </c>
      <c r="E19" s="51" t="s">
        <v>0</v>
      </c>
      <c r="F19" s="52">
        <v>42133.712500000001</v>
      </c>
      <c r="G19" s="130">
        <f t="shared" si="0"/>
        <v>0.41249999999854481</v>
      </c>
      <c r="H19" s="131" t="str">
        <f t="shared" si="1"/>
        <v>ACCEPTABLE</v>
      </c>
      <c r="I19" s="58"/>
      <c r="J19" s="54">
        <v>42134.119444444441</v>
      </c>
      <c r="K19" s="54">
        <v>42134.128472222219</v>
      </c>
      <c r="L19" s="120">
        <f t="shared" si="3"/>
        <v>9.0277777781011537E-3</v>
      </c>
      <c r="M19" s="120" t="s">
        <v>0</v>
      </c>
      <c r="N19" s="57" t="s">
        <v>18</v>
      </c>
    </row>
    <row r="20" spans="1:14" ht="27" customHeight="1" x14ac:dyDescent="0.35">
      <c r="A20" s="119">
        <v>19004</v>
      </c>
      <c r="B20" s="119"/>
      <c r="C20" s="57" t="s">
        <v>3</v>
      </c>
      <c r="D20" s="54">
        <v>42134.145833333336</v>
      </c>
      <c r="E20" s="51" t="s">
        <v>1</v>
      </c>
      <c r="F20" s="52">
        <v>42133.712500000001</v>
      </c>
      <c r="G20" s="130">
        <f t="shared" si="0"/>
        <v>0.43333333333430346</v>
      </c>
      <c r="H20" s="131" t="str">
        <f t="shared" si="1"/>
        <v>ACCEPTABLE</v>
      </c>
      <c r="I20" s="58"/>
      <c r="J20" s="54">
        <v>42134.15</v>
      </c>
      <c r="K20" s="54">
        <v>42134.160416666666</v>
      </c>
      <c r="L20" s="120">
        <f t="shared" si="3"/>
        <v>1.0416666664241347E-2</v>
      </c>
      <c r="M20" s="120" t="s">
        <v>1</v>
      </c>
      <c r="N20" s="57" t="s">
        <v>95</v>
      </c>
    </row>
    <row r="21" spans="1:14" ht="27" customHeight="1" x14ac:dyDescent="0.35">
      <c r="A21" s="119">
        <v>19006</v>
      </c>
      <c r="B21" s="119"/>
      <c r="C21" s="57" t="s">
        <v>3</v>
      </c>
      <c r="D21" s="54">
        <v>42134.166666666664</v>
      </c>
      <c r="E21" s="51" t="s">
        <v>0</v>
      </c>
      <c r="F21" s="52">
        <v>42134.059027777781</v>
      </c>
      <c r="G21" s="130">
        <f t="shared" si="0"/>
        <v>0.10763888888322981</v>
      </c>
      <c r="H21" s="131" t="str">
        <f t="shared" si="1"/>
        <v>ACCEPTABLE</v>
      </c>
      <c r="I21" s="58"/>
      <c r="J21" s="54">
        <v>42134.184027777781</v>
      </c>
      <c r="K21" s="54">
        <v>42134.198611111111</v>
      </c>
      <c r="L21" s="120">
        <f t="shared" si="3"/>
        <v>1.4583333329937886E-2</v>
      </c>
      <c r="M21" s="120" t="s">
        <v>0</v>
      </c>
      <c r="N21" s="57" t="s">
        <v>1160</v>
      </c>
    </row>
    <row r="22" spans="1:14" ht="27" customHeight="1" x14ac:dyDescent="0.35">
      <c r="A22" s="119">
        <v>19006</v>
      </c>
      <c r="B22" s="119"/>
      <c r="C22" s="57" t="s">
        <v>4</v>
      </c>
      <c r="D22" s="54">
        <v>42134.1875</v>
      </c>
      <c r="E22" s="51" t="s">
        <v>1</v>
      </c>
      <c r="F22" s="52">
        <v>42134.059027777781</v>
      </c>
      <c r="G22" s="130">
        <f t="shared" si="0"/>
        <v>0.12847222221898846</v>
      </c>
      <c r="H22" s="131" t="str">
        <f t="shared" si="1"/>
        <v>ACCEPTABLE</v>
      </c>
      <c r="I22" s="58"/>
      <c r="J22" s="54">
        <v>42134.20416666667</v>
      </c>
      <c r="K22" s="54">
        <v>42134.213888888888</v>
      </c>
      <c r="L22" s="120">
        <f t="shared" si="3"/>
        <v>9.7222222175332718E-3</v>
      </c>
      <c r="M22" s="120" t="s">
        <v>0</v>
      </c>
      <c r="N22" s="57" t="s">
        <v>96</v>
      </c>
    </row>
    <row r="23" spans="1:14" ht="27" customHeight="1" x14ac:dyDescent="0.35">
      <c r="A23" s="60"/>
      <c r="B23" s="60"/>
      <c r="C23" s="61"/>
      <c r="D23" s="53"/>
      <c r="E23" s="61"/>
      <c r="F23" s="82"/>
      <c r="G23" s="130" t="str">
        <f t="shared" si="0"/>
        <v/>
      </c>
      <c r="H23" s="131" t="str">
        <f t="shared" si="1"/>
        <v/>
      </c>
      <c r="I23" s="61"/>
      <c r="J23" s="54">
        <v>42134.238194444442</v>
      </c>
      <c r="K23" s="54">
        <v>42134.248611111114</v>
      </c>
      <c r="L23" s="120">
        <f t="shared" si="3"/>
        <v>1.0416666671517305E-2</v>
      </c>
      <c r="M23" s="120" t="s">
        <v>1</v>
      </c>
      <c r="N23" s="57" t="s">
        <v>97</v>
      </c>
    </row>
    <row r="24" spans="1:14" ht="27" customHeight="1" x14ac:dyDescent="0.35">
      <c r="A24" s="119">
        <v>19008</v>
      </c>
      <c r="B24" s="119"/>
      <c r="C24" s="57" t="s">
        <v>3</v>
      </c>
      <c r="D24" s="54">
        <v>42134.489583333336</v>
      </c>
      <c r="E24" s="51" t="s">
        <v>0</v>
      </c>
      <c r="F24" s="52">
        <v>42134.28125</v>
      </c>
      <c r="G24" s="130">
        <f t="shared" si="0"/>
        <v>0.20833333333575865</v>
      </c>
      <c r="H24" s="131" t="str">
        <f t="shared" si="1"/>
        <v>ACCEPTABLE</v>
      </c>
      <c r="I24" s="58"/>
      <c r="J24" s="54">
        <v>42134.486805555556</v>
      </c>
      <c r="K24" s="54">
        <v>42134.499305555553</v>
      </c>
      <c r="L24" s="120">
        <f t="shared" si="3"/>
        <v>1.2499999997089617E-2</v>
      </c>
      <c r="M24" s="120" t="s">
        <v>0</v>
      </c>
      <c r="N24" s="57" t="s">
        <v>98</v>
      </c>
    </row>
    <row r="25" spans="1:14" ht="27" customHeight="1" x14ac:dyDescent="0.35">
      <c r="A25" s="119">
        <v>19008</v>
      </c>
      <c r="B25" s="119"/>
      <c r="C25" s="57" t="s">
        <v>4</v>
      </c>
      <c r="D25" s="54">
        <v>42134.520833333336</v>
      </c>
      <c r="E25" s="51" t="s">
        <v>1</v>
      </c>
      <c r="F25" s="52">
        <v>42134.28125</v>
      </c>
      <c r="G25" s="130">
        <f t="shared" si="0"/>
        <v>0.23958333333575865</v>
      </c>
      <c r="H25" s="131" t="str">
        <f t="shared" si="1"/>
        <v>ACCEPTABLE</v>
      </c>
      <c r="I25" s="58"/>
      <c r="J25" s="54">
        <v>42134.538194444445</v>
      </c>
      <c r="K25" s="54">
        <v>42134.548611111109</v>
      </c>
      <c r="L25" s="120">
        <f t="shared" si="3"/>
        <v>1.0416666664241347E-2</v>
      </c>
      <c r="M25" s="120" t="s">
        <v>1</v>
      </c>
      <c r="N25" s="57" t="s">
        <v>18</v>
      </c>
    </row>
    <row r="26" spans="1:14" ht="27" customHeight="1" x14ac:dyDescent="0.35">
      <c r="A26" s="119">
        <v>19006</v>
      </c>
      <c r="B26" s="119"/>
      <c r="C26" s="57" t="s">
        <v>4</v>
      </c>
      <c r="D26" s="54">
        <v>42135.0625</v>
      </c>
      <c r="E26" s="51" t="s">
        <v>0</v>
      </c>
      <c r="F26" s="52">
        <v>42134.993055555555</v>
      </c>
      <c r="G26" s="130">
        <f t="shared" si="0"/>
        <v>6.9444444445252884E-2</v>
      </c>
      <c r="H26" s="131" t="str">
        <f t="shared" si="1"/>
        <v>ACCEPTABLE</v>
      </c>
      <c r="I26" s="58"/>
      <c r="J26" s="54">
        <v>42135.052083333336</v>
      </c>
      <c r="K26" s="54">
        <v>42135.0625</v>
      </c>
      <c r="L26" s="120">
        <f t="shared" si="3"/>
        <v>1.0416666664241347E-2</v>
      </c>
      <c r="M26" s="120" t="s">
        <v>0</v>
      </c>
      <c r="N26" s="57" t="s">
        <v>18</v>
      </c>
    </row>
    <row r="27" spans="1:14" ht="27" customHeight="1" x14ac:dyDescent="0.35">
      <c r="A27" s="119">
        <v>19006</v>
      </c>
      <c r="B27" s="119"/>
      <c r="C27" s="57" t="s">
        <v>3</v>
      </c>
      <c r="D27" s="54">
        <v>42135.083333333336</v>
      </c>
      <c r="E27" s="51" t="s">
        <v>1</v>
      </c>
      <c r="F27" s="52">
        <v>42134.993055555555</v>
      </c>
      <c r="G27" s="130">
        <f t="shared" si="0"/>
        <v>9.0277777781011537E-2</v>
      </c>
      <c r="H27" s="131" t="str">
        <f t="shared" si="1"/>
        <v>ACCEPTABLE</v>
      </c>
      <c r="I27" s="58"/>
      <c r="J27" s="54">
        <v>42135.078472222223</v>
      </c>
      <c r="K27" s="54">
        <v>42135.095138888886</v>
      </c>
      <c r="L27" s="120">
        <f t="shared" si="3"/>
        <v>1.6666666662786156E-2</v>
      </c>
      <c r="M27" s="120" t="s">
        <v>1</v>
      </c>
      <c r="N27" s="57" t="s">
        <v>291</v>
      </c>
    </row>
    <row r="28" spans="1:14" ht="27" customHeight="1" x14ac:dyDescent="0.35">
      <c r="A28" s="119">
        <v>19007</v>
      </c>
      <c r="B28" s="119"/>
      <c r="C28" s="57" t="s">
        <v>84</v>
      </c>
      <c r="D28" s="54">
        <v>42135.239583333336</v>
      </c>
      <c r="E28" s="51" t="s">
        <v>0</v>
      </c>
      <c r="F28" s="52">
        <v>42134.993055555555</v>
      </c>
      <c r="G28" s="130">
        <f t="shared" si="0"/>
        <v>0.24652777778101154</v>
      </c>
      <c r="H28" s="131" t="str">
        <f t="shared" si="1"/>
        <v>ACCEPTABLE</v>
      </c>
      <c r="I28" s="58"/>
      <c r="J28" s="54">
        <v>42135.225694444445</v>
      </c>
      <c r="K28" s="54">
        <v>42135.240972222222</v>
      </c>
      <c r="L28" s="120">
        <f t="shared" si="3"/>
        <v>1.5277777776645962E-2</v>
      </c>
      <c r="M28" s="120" t="s">
        <v>0</v>
      </c>
      <c r="N28" s="57" t="s">
        <v>21</v>
      </c>
    </row>
    <row r="29" spans="1:14" ht="27" customHeight="1" x14ac:dyDescent="0.35">
      <c r="A29" s="119">
        <v>19007</v>
      </c>
      <c r="B29" s="119"/>
      <c r="C29" s="57" t="s">
        <v>83</v>
      </c>
      <c r="D29" s="54">
        <v>42135.270833333336</v>
      </c>
      <c r="E29" s="51" t="s">
        <v>1</v>
      </c>
      <c r="F29" s="52">
        <v>42135.267361111109</v>
      </c>
      <c r="G29" s="130">
        <f t="shared" si="0"/>
        <v>3.4722222262644209E-3</v>
      </c>
      <c r="H29" s="131" t="str">
        <f t="shared" si="1"/>
        <v>TOO LATE</v>
      </c>
      <c r="I29" s="58"/>
      <c r="J29" s="54">
        <v>42135.263888888891</v>
      </c>
      <c r="K29" s="54">
        <v>42135.272916666669</v>
      </c>
      <c r="L29" s="120">
        <f t="shared" si="3"/>
        <v>9.0277777781011537E-3</v>
      </c>
      <c r="M29" s="120" t="s">
        <v>1</v>
      </c>
      <c r="N29" s="57" t="s">
        <v>9</v>
      </c>
    </row>
    <row r="30" spans="1:14" ht="27" customHeight="1" x14ac:dyDescent="0.35">
      <c r="A30" s="119">
        <v>19008</v>
      </c>
      <c r="B30" s="119"/>
      <c r="C30" s="57" t="s">
        <v>3</v>
      </c>
      <c r="D30" s="54">
        <v>42135.3125</v>
      </c>
      <c r="E30" s="51" t="s">
        <v>1</v>
      </c>
      <c r="F30" s="52">
        <v>42135.267361111109</v>
      </c>
      <c r="G30" s="130">
        <f t="shared" si="0"/>
        <v>4.5138888890505768E-2</v>
      </c>
      <c r="H30" s="131" t="str">
        <f t="shared" si="1"/>
        <v>ACCEPTABLE</v>
      </c>
      <c r="I30" s="58"/>
      <c r="J30" s="54">
        <v>42135.291666666664</v>
      </c>
      <c r="K30" s="54">
        <v>42135.305555555555</v>
      </c>
      <c r="L30" s="120">
        <f t="shared" si="3"/>
        <v>1.3888888890505768E-2</v>
      </c>
      <c r="M30" s="120" t="s">
        <v>1</v>
      </c>
      <c r="N30" s="57" t="s">
        <v>1167</v>
      </c>
    </row>
    <row r="31" spans="1:14" ht="27" customHeight="1" x14ac:dyDescent="0.35">
      <c r="A31" s="119">
        <v>19009</v>
      </c>
      <c r="B31" s="119"/>
      <c r="C31" s="57" t="s">
        <v>3</v>
      </c>
      <c r="D31" s="54">
        <v>42135.416666666664</v>
      </c>
      <c r="E31" s="51" t="s">
        <v>0</v>
      </c>
      <c r="F31" s="52">
        <v>42135.299305555556</v>
      </c>
      <c r="G31" s="130">
        <f t="shared" si="0"/>
        <v>0.11736111110803904</v>
      </c>
      <c r="H31" s="131" t="str">
        <f t="shared" si="1"/>
        <v>ACCEPTABLE</v>
      </c>
      <c r="I31" s="58"/>
      <c r="J31" s="54">
        <v>42135.411805555559</v>
      </c>
      <c r="K31" s="54">
        <v>42135.421527777777</v>
      </c>
      <c r="L31" s="120">
        <f t="shared" si="3"/>
        <v>9.7222222175332718E-3</v>
      </c>
      <c r="M31" s="120" t="s">
        <v>0</v>
      </c>
      <c r="N31" s="57" t="s">
        <v>951</v>
      </c>
    </row>
    <row r="32" spans="1:14" ht="27" customHeight="1" x14ac:dyDescent="0.35">
      <c r="A32" s="119">
        <v>19009</v>
      </c>
      <c r="B32" s="119"/>
      <c r="C32" s="57" t="s">
        <v>3</v>
      </c>
      <c r="D32" s="54">
        <v>42135.4375</v>
      </c>
      <c r="E32" s="51" t="s">
        <v>1</v>
      </c>
      <c r="F32" s="52">
        <v>42135.299305555556</v>
      </c>
      <c r="G32" s="130">
        <f t="shared" si="0"/>
        <v>0.13819444444379769</v>
      </c>
      <c r="H32" s="131" t="str">
        <f t="shared" si="1"/>
        <v>ACCEPTABLE</v>
      </c>
      <c r="I32" s="58"/>
      <c r="J32" s="54">
        <v>42135.430555555555</v>
      </c>
      <c r="K32" s="54">
        <v>42135.441666666666</v>
      </c>
      <c r="L32" s="120">
        <f t="shared" si="3"/>
        <v>1.1111111110949423E-2</v>
      </c>
      <c r="M32" s="120" t="s">
        <v>1</v>
      </c>
      <c r="N32" s="57" t="s">
        <v>951</v>
      </c>
    </row>
    <row r="33" spans="1:14" ht="27" customHeight="1" x14ac:dyDescent="0.35">
      <c r="A33" s="119">
        <v>19007</v>
      </c>
      <c r="B33" s="119"/>
      <c r="C33" s="57" t="s">
        <v>83</v>
      </c>
      <c r="D33" s="54">
        <v>42136.0625</v>
      </c>
      <c r="E33" s="51" t="s">
        <v>0</v>
      </c>
      <c r="F33" s="52">
        <v>42135.711111111108</v>
      </c>
      <c r="G33" s="130">
        <f t="shared" si="0"/>
        <v>0.35138888889196096</v>
      </c>
      <c r="H33" s="131" t="str">
        <f t="shared" si="1"/>
        <v>ACCEPTABLE</v>
      </c>
      <c r="I33" s="58"/>
      <c r="J33" s="54">
        <v>42136.037499999999</v>
      </c>
      <c r="K33" s="54">
        <v>42136.049305555556</v>
      </c>
      <c r="L33" s="120">
        <f t="shared" si="3"/>
        <v>1.1805555557657499E-2</v>
      </c>
      <c r="M33" s="120" t="s">
        <v>0</v>
      </c>
      <c r="N33" s="57" t="s">
        <v>82</v>
      </c>
    </row>
    <row r="34" spans="1:14" ht="27" customHeight="1" x14ac:dyDescent="0.35">
      <c r="A34" s="119">
        <v>19007</v>
      </c>
      <c r="B34" s="119"/>
      <c r="C34" s="57" t="s">
        <v>83</v>
      </c>
      <c r="D34" s="54">
        <v>42136.104166666664</v>
      </c>
      <c r="E34" s="51" t="s">
        <v>1</v>
      </c>
      <c r="F34" s="52">
        <v>42135.711111111108</v>
      </c>
      <c r="G34" s="130">
        <f t="shared" si="0"/>
        <v>0.39305555555620231</v>
      </c>
      <c r="H34" s="131" t="str">
        <f t="shared" si="1"/>
        <v>ACCEPTABLE</v>
      </c>
      <c r="I34" s="58"/>
      <c r="J34" s="54">
        <v>42136.1</v>
      </c>
      <c r="K34" s="54">
        <v>42136.112500000003</v>
      </c>
      <c r="L34" s="120">
        <f t="shared" si="3"/>
        <v>1.2500000004365575E-2</v>
      </c>
      <c r="M34" s="120" t="s">
        <v>1</v>
      </c>
      <c r="N34" s="57" t="s">
        <v>82</v>
      </c>
    </row>
    <row r="35" spans="1:14" ht="27" customHeight="1" x14ac:dyDescent="0.35">
      <c r="A35" s="119">
        <v>19010</v>
      </c>
      <c r="B35" s="119"/>
      <c r="C35" s="57" t="s">
        <v>85</v>
      </c>
      <c r="D35" s="54">
        <v>42136.5625</v>
      </c>
      <c r="E35" s="51" t="s">
        <v>0</v>
      </c>
      <c r="F35" s="52">
        <v>42136.44027777778</v>
      </c>
      <c r="G35" s="130">
        <f t="shared" si="0"/>
        <v>0.12222222222044365</v>
      </c>
      <c r="H35" s="131" t="str">
        <f t="shared" si="1"/>
        <v>ACCEPTABLE</v>
      </c>
      <c r="I35" s="58"/>
      <c r="J35" s="54">
        <v>42136.54791666667</v>
      </c>
      <c r="K35" s="54">
        <v>42136.556250000001</v>
      </c>
      <c r="L35" s="120">
        <f t="shared" si="3"/>
        <v>8.333333331393078E-3</v>
      </c>
      <c r="M35" s="120" t="s">
        <v>0</v>
      </c>
      <c r="N35" s="57" t="s">
        <v>92</v>
      </c>
    </row>
    <row r="36" spans="1:14" ht="27" customHeight="1" x14ac:dyDescent="0.35">
      <c r="A36" s="119">
        <v>19010</v>
      </c>
      <c r="B36" s="119"/>
      <c r="C36" s="57" t="s">
        <v>84</v>
      </c>
      <c r="D36" s="54">
        <v>42136.583333333336</v>
      </c>
      <c r="E36" s="51" t="s">
        <v>1</v>
      </c>
      <c r="F36" s="52">
        <v>42136.44027777778</v>
      </c>
      <c r="G36" s="130">
        <f t="shared" si="0"/>
        <v>0.14305555555620231</v>
      </c>
      <c r="H36" s="131" t="str">
        <f t="shared" si="1"/>
        <v>ACCEPTABLE</v>
      </c>
      <c r="I36" s="51"/>
      <c r="J36" s="54">
        <v>42136.570138888892</v>
      </c>
      <c r="K36" s="54">
        <v>42136.584722222222</v>
      </c>
      <c r="L36" s="120">
        <f t="shared" si="3"/>
        <v>1.4583333329937886E-2</v>
      </c>
      <c r="M36" s="120" t="s">
        <v>1</v>
      </c>
      <c r="N36" s="57" t="s">
        <v>93</v>
      </c>
    </row>
    <row r="37" spans="1:14" ht="27" customHeight="1" x14ac:dyDescent="0.35">
      <c r="A37" s="119">
        <v>19007</v>
      </c>
      <c r="B37" s="119"/>
      <c r="C37" s="57" t="s">
        <v>3</v>
      </c>
      <c r="D37" s="54">
        <v>42136.614583333336</v>
      </c>
      <c r="E37" s="51" t="s">
        <v>0</v>
      </c>
      <c r="F37" s="52">
        <v>42136.44027777778</v>
      </c>
      <c r="G37" s="130">
        <f t="shared" si="0"/>
        <v>0.17430555555620231</v>
      </c>
      <c r="H37" s="131" t="str">
        <f t="shared" si="1"/>
        <v>ACCEPTABLE</v>
      </c>
      <c r="I37" s="51"/>
      <c r="J37" s="54">
        <v>42136.612500000003</v>
      </c>
      <c r="K37" s="54">
        <v>42136.619444444441</v>
      </c>
      <c r="L37" s="120">
        <f t="shared" si="3"/>
        <v>6.9444444379769266E-3</v>
      </c>
      <c r="M37" s="120" t="s">
        <v>0</v>
      </c>
      <c r="N37" s="57" t="s">
        <v>94</v>
      </c>
    </row>
    <row r="38" spans="1:14" ht="27" customHeight="1" x14ac:dyDescent="0.35">
      <c r="A38" s="119">
        <v>19007</v>
      </c>
      <c r="B38" s="119"/>
      <c r="C38" s="57" t="s">
        <v>3</v>
      </c>
      <c r="D38" s="54">
        <v>42136.635416666664</v>
      </c>
      <c r="E38" s="51" t="s">
        <v>1</v>
      </c>
      <c r="F38" s="52">
        <v>42136.44027777778</v>
      </c>
      <c r="G38" s="130">
        <f t="shared" si="0"/>
        <v>0.195138888884685</v>
      </c>
      <c r="H38" s="131" t="str">
        <f t="shared" si="1"/>
        <v>ACCEPTABLE</v>
      </c>
      <c r="I38" s="51"/>
      <c r="J38" s="54">
        <v>42136.636805555558</v>
      </c>
      <c r="K38" s="54">
        <v>42136.650694444441</v>
      </c>
      <c r="L38" s="120">
        <f t="shared" si="3"/>
        <v>1.3888888883229811E-2</v>
      </c>
      <c r="M38" s="120" t="s">
        <v>1</v>
      </c>
      <c r="N38" s="57" t="s">
        <v>94</v>
      </c>
    </row>
    <row r="39" spans="1:14" ht="27" customHeight="1" x14ac:dyDescent="0.35">
      <c r="A39" s="119">
        <v>19012</v>
      </c>
      <c r="B39" s="119"/>
      <c r="C39" s="57" t="s">
        <v>3</v>
      </c>
      <c r="D39" s="54">
        <v>42138.229166666664</v>
      </c>
      <c r="E39" s="51" t="s">
        <v>0</v>
      </c>
      <c r="F39" s="52">
        <v>42137.72152777778</v>
      </c>
      <c r="G39" s="130">
        <f t="shared" si="0"/>
        <v>0.507638888884685</v>
      </c>
      <c r="H39" s="131" t="str">
        <f t="shared" si="1"/>
        <v>ACCEPTABLE</v>
      </c>
      <c r="I39" s="51"/>
      <c r="J39" s="54">
        <v>42138.21875</v>
      </c>
      <c r="K39" s="54">
        <v>42138.229166666664</v>
      </c>
      <c r="L39" s="120">
        <f t="shared" si="3"/>
        <v>1.0416666664241347E-2</v>
      </c>
      <c r="M39" s="120" t="s">
        <v>0</v>
      </c>
      <c r="N39" s="57" t="s">
        <v>1223</v>
      </c>
    </row>
    <row r="40" spans="1:14" ht="27" customHeight="1" x14ac:dyDescent="0.35">
      <c r="A40" s="119">
        <v>19012</v>
      </c>
      <c r="B40" s="119"/>
      <c r="C40" s="57" t="s">
        <v>3</v>
      </c>
      <c r="D40" s="54">
        <v>42138.25</v>
      </c>
      <c r="E40" s="51" t="s">
        <v>1</v>
      </c>
      <c r="F40" s="52">
        <v>42137.72152777778</v>
      </c>
      <c r="G40" s="130">
        <f t="shared" si="0"/>
        <v>0.52847222222044365</v>
      </c>
      <c r="H40" s="131" t="str">
        <f t="shared" si="1"/>
        <v>ACCEPTABLE</v>
      </c>
      <c r="I40" s="51"/>
      <c r="J40" s="54">
        <v>42138.243055555555</v>
      </c>
      <c r="K40" s="54">
        <v>42138.25</v>
      </c>
      <c r="L40" s="120">
        <f t="shared" si="3"/>
        <v>6.9444444452528842E-3</v>
      </c>
      <c r="M40" s="120" t="s">
        <v>1</v>
      </c>
      <c r="N40" s="57" t="s">
        <v>1223</v>
      </c>
    </row>
    <row r="41" spans="1:14" ht="27" customHeight="1" x14ac:dyDescent="0.35">
      <c r="A41" s="60"/>
      <c r="B41" s="60"/>
      <c r="C41" s="61"/>
      <c r="D41" s="53"/>
      <c r="E41" s="61"/>
      <c r="F41" s="82"/>
      <c r="G41" s="130" t="str">
        <f t="shared" si="0"/>
        <v/>
      </c>
      <c r="H41" s="131" t="str">
        <f t="shared" si="1"/>
        <v/>
      </c>
      <c r="I41" s="61"/>
      <c r="J41" s="54">
        <v>42139.150694444441</v>
      </c>
      <c r="K41" s="54">
        <v>42139.164583333331</v>
      </c>
      <c r="L41" s="120">
        <f t="shared" si="3"/>
        <v>1.3888888890505768E-2</v>
      </c>
      <c r="M41" s="120" t="s">
        <v>0</v>
      </c>
      <c r="N41" s="57" t="s">
        <v>365</v>
      </c>
    </row>
    <row r="42" spans="1:14" ht="27" customHeight="1" x14ac:dyDescent="0.35">
      <c r="A42" s="60"/>
      <c r="B42" s="60"/>
      <c r="C42" s="61"/>
      <c r="D42" s="53"/>
      <c r="E42" s="61"/>
      <c r="F42" s="82"/>
      <c r="G42" s="130" t="str">
        <f t="shared" si="0"/>
        <v/>
      </c>
      <c r="H42" s="131" t="str">
        <f t="shared" si="1"/>
        <v/>
      </c>
      <c r="I42" s="61"/>
      <c r="J42" s="54">
        <v>42139.198611111111</v>
      </c>
      <c r="K42" s="54">
        <v>42139.208333333336</v>
      </c>
      <c r="L42" s="120">
        <f t="shared" si="3"/>
        <v>9.7222222248092294E-3</v>
      </c>
      <c r="M42" s="120" t="s">
        <v>1</v>
      </c>
      <c r="N42" s="57" t="s">
        <v>366</v>
      </c>
    </row>
    <row r="43" spans="1:14" ht="27" customHeight="1" x14ac:dyDescent="0.35">
      <c r="A43" s="119">
        <v>19014</v>
      </c>
      <c r="B43" s="119"/>
      <c r="C43" s="57" t="s">
        <v>3</v>
      </c>
      <c r="D43" s="54">
        <v>42139.25</v>
      </c>
      <c r="E43" s="51" t="s">
        <v>0</v>
      </c>
      <c r="F43" s="54">
        <v>42138.751388888886</v>
      </c>
      <c r="G43" s="130">
        <f t="shared" si="0"/>
        <v>0.49861111111385981</v>
      </c>
      <c r="H43" s="131" t="str">
        <f t="shared" si="1"/>
        <v>ACCEPTABLE</v>
      </c>
      <c r="I43" s="61"/>
      <c r="J43" s="54"/>
      <c r="K43" s="54"/>
      <c r="L43" s="120" t="str">
        <f t="shared" si="3"/>
        <v>Incomplete Data</v>
      </c>
      <c r="M43" s="120"/>
      <c r="N43" s="57"/>
    </row>
    <row r="44" spans="1:14" ht="27" customHeight="1" x14ac:dyDescent="0.35">
      <c r="A44" s="119">
        <v>19014</v>
      </c>
      <c r="B44" s="119"/>
      <c r="C44" s="51" t="s">
        <v>4</v>
      </c>
      <c r="D44" s="54">
        <v>42139.270833333336</v>
      </c>
      <c r="E44" s="51" t="s">
        <v>1</v>
      </c>
      <c r="F44" s="54">
        <v>42138.751388888886</v>
      </c>
      <c r="G44" s="130">
        <f t="shared" si="0"/>
        <v>0.51944444444961846</v>
      </c>
      <c r="H44" s="131" t="str">
        <f t="shared" si="1"/>
        <v>ACCEPTABLE</v>
      </c>
      <c r="I44" s="61"/>
      <c r="J44" s="54"/>
      <c r="K44" s="54"/>
      <c r="L44" s="120" t="str">
        <f t="shared" si="3"/>
        <v>Incomplete Data</v>
      </c>
      <c r="M44" s="120"/>
      <c r="N44" s="57"/>
    </row>
    <row r="45" spans="1:14" ht="27" customHeight="1" x14ac:dyDescent="0.35">
      <c r="A45" s="119">
        <v>19013</v>
      </c>
      <c r="B45" s="119"/>
      <c r="C45" s="57" t="s">
        <v>84</v>
      </c>
      <c r="D45" s="54">
        <v>42139.34375</v>
      </c>
      <c r="E45" s="51" t="s">
        <v>0</v>
      </c>
      <c r="F45" s="52">
        <v>42139.220138888886</v>
      </c>
      <c r="G45" s="130">
        <f t="shared" si="0"/>
        <v>0.12361111111385981</v>
      </c>
      <c r="H45" s="131" t="str">
        <f t="shared" si="1"/>
        <v>ACCEPTABLE</v>
      </c>
      <c r="I45" s="51"/>
      <c r="J45" s="54">
        <v>42139.330555555556</v>
      </c>
      <c r="K45" s="54">
        <v>42139.345138888886</v>
      </c>
      <c r="L45" s="120">
        <f t="shared" si="3"/>
        <v>1.4583333329937886E-2</v>
      </c>
      <c r="M45" s="120" t="s">
        <v>0</v>
      </c>
      <c r="N45" s="57" t="s">
        <v>367</v>
      </c>
    </row>
    <row r="46" spans="1:14" ht="27" customHeight="1" x14ac:dyDescent="0.35">
      <c r="A46" s="119">
        <v>19013</v>
      </c>
      <c r="B46" s="119"/>
      <c r="C46" s="57" t="s">
        <v>85</v>
      </c>
      <c r="D46" s="54">
        <v>42139.371527777781</v>
      </c>
      <c r="E46" s="51" t="s">
        <v>1</v>
      </c>
      <c r="F46" s="52">
        <v>42139.220138888886</v>
      </c>
      <c r="G46" s="130">
        <f t="shared" si="0"/>
        <v>0.15138888889487134</v>
      </c>
      <c r="H46" s="131" t="str">
        <f t="shared" si="1"/>
        <v>ACCEPTABLE</v>
      </c>
      <c r="I46" s="51"/>
      <c r="J46" s="54">
        <v>42139.37222222222</v>
      </c>
      <c r="K46" s="54">
        <v>42139.380555555559</v>
      </c>
      <c r="L46" s="120">
        <f t="shared" si="3"/>
        <v>8.3333333386690356E-3</v>
      </c>
      <c r="M46" s="120" t="s">
        <v>1</v>
      </c>
      <c r="N46" s="57" t="s">
        <v>141</v>
      </c>
    </row>
    <row r="47" spans="1:14" ht="27" customHeight="1" x14ac:dyDescent="0.35">
      <c r="A47" s="64"/>
      <c r="B47" s="64"/>
      <c r="C47" s="65"/>
      <c r="D47" s="66"/>
      <c r="E47" s="65"/>
      <c r="F47" s="83"/>
      <c r="G47" s="130" t="str">
        <f t="shared" si="0"/>
        <v/>
      </c>
      <c r="H47" s="131" t="str">
        <f t="shared" si="1"/>
        <v/>
      </c>
      <c r="I47" s="65"/>
      <c r="J47" s="54">
        <v>42139.397916666669</v>
      </c>
      <c r="K47" s="54">
        <v>42139.404166666667</v>
      </c>
      <c r="L47" s="120">
        <f t="shared" si="3"/>
        <v>6.2499999985448085E-3</v>
      </c>
      <c r="M47" s="120" t="s">
        <v>1</v>
      </c>
      <c r="N47" s="57" t="s">
        <v>137</v>
      </c>
    </row>
    <row r="48" spans="1:14" ht="27" customHeight="1" x14ac:dyDescent="0.35">
      <c r="A48" s="64"/>
      <c r="B48" s="64"/>
      <c r="C48" s="65"/>
      <c r="D48" s="66"/>
      <c r="E48" s="65"/>
      <c r="F48" s="83"/>
      <c r="G48" s="130" t="str">
        <f t="shared" si="0"/>
        <v/>
      </c>
      <c r="H48" s="131" t="str">
        <f t="shared" si="1"/>
        <v/>
      </c>
      <c r="I48" s="65"/>
      <c r="J48" s="54">
        <v>42139.409722222219</v>
      </c>
      <c r="K48" s="54">
        <v>42139.415972222225</v>
      </c>
      <c r="L48" s="120">
        <f t="shared" si="3"/>
        <v>6.2500000058207661E-3</v>
      </c>
      <c r="M48" s="120" t="s">
        <v>1</v>
      </c>
      <c r="N48" s="57" t="s">
        <v>137</v>
      </c>
    </row>
    <row r="49" spans="1:14" ht="27" customHeight="1" x14ac:dyDescent="0.35">
      <c r="A49" s="119">
        <v>19013</v>
      </c>
      <c r="B49" s="119"/>
      <c r="C49" s="51" t="s">
        <v>19</v>
      </c>
      <c r="D49" s="54">
        <v>42140.291666666664</v>
      </c>
      <c r="E49" s="51" t="s">
        <v>0</v>
      </c>
      <c r="F49" s="52">
        <v>42140.245833333334</v>
      </c>
      <c r="G49" s="130">
        <f t="shared" si="0"/>
        <v>4.5833333329937886E-2</v>
      </c>
      <c r="H49" s="131" t="str">
        <f t="shared" si="1"/>
        <v>ACCEPTABLE</v>
      </c>
      <c r="I49" s="51"/>
      <c r="J49" s="54">
        <v>42140.274305555555</v>
      </c>
      <c r="K49" s="54">
        <v>42140.281944444447</v>
      </c>
      <c r="L49" s="120">
        <f t="shared" si="3"/>
        <v>7.6388888919609599E-3</v>
      </c>
      <c r="M49" s="120" t="s">
        <v>0</v>
      </c>
      <c r="N49" s="57" t="s">
        <v>221</v>
      </c>
    </row>
    <row r="50" spans="1:14" ht="27" customHeight="1" x14ac:dyDescent="0.35">
      <c r="A50" s="119">
        <v>19013</v>
      </c>
      <c r="B50" s="119"/>
      <c r="C50" s="51" t="s">
        <v>4</v>
      </c>
      <c r="D50" s="54">
        <v>42140.333333333336</v>
      </c>
      <c r="E50" s="51" t="s">
        <v>1</v>
      </c>
      <c r="F50" s="52">
        <v>42140.245833333334</v>
      </c>
      <c r="G50" s="130">
        <f t="shared" si="0"/>
        <v>8.7500000001455192E-2</v>
      </c>
      <c r="H50" s="131" t="str">
        <f t="shared" si="1"/>
        <v>ACCEPTABLE</v>
      </c>
      <c r="I50" s="51"/>
      <c r="J50" s="54">
        <v>42140.331250000003</v>
      </c>
      <c r="K50" s="54">
        <v>42140.340277777781</v>
      </c>
      <c r="L50" s="120">
        <f t="shared" si="3"/>
        <v>9.0277777781011537E-3</v>
      </c>
      <c r="M50" s="120" t="s">
        <v>1</v>
      </c>
      <c r="N50" s="57" t="s">
        <v>221</v>
      </c>
    </row>
    <row r="51" spans="1:14" ht="27" customHeight="1" x14ac:dyDescent="0.35">
      <c r="A51" s="119">
        <v>19014</v>
      </c>
      <c r="B51" s="119"/>
      <c r="C51" s="51" t="s">
        <v>4</v>
      </c>
      <c r="D51" s="54">
        <v>42140.354166666664</v>
      </c>
      <c r="E51" s="51" t="s">
        <v>1</v>
      </c>
      <c r="F51" s="52">
        <v>42140.245833333334</v>
      </c>
      <c r="G51" s="130">
        <f t="shared" si="0"/>
        <v>0.10833333332993789</v>
      </c>
      <c r="H51" s="131" t="str">
        <f t="shared" si="1"/>
        <v>ACCEPTABLE</v>
      </c>
      <c r="I51" s="51"/>
      <c r="J51" s="54">
        <v>42140.373611111114</v>
      </c>
      <c r="K51" s="54">
        <v>42140.381249999999</v>
      </c>
      <c r="L51" s="120">
        <f t="shared" si="3"/>
        <v>7.6388888846850023E-3</v>
      </c>
      <c r="M51" s="120" t="s">
        <v>1</v>
      </c>
      <c r="N51" s="57" t="s">
        <v>18</v>
      </c>
    </row>
    <row r="52" spans="1:14" ht="27" customHeight="1" x14ac:dyDescent="0.35">
      <c r="A52" s="119">
        <v>19014</v>
      </c>
      <c r="B52" s="119"/>
      <c r="C52" s="51" t="s">
        <v>4</v>
      </c>
      <c r="D52" s="54">
        <v>42140.666666666664</v>
      </c>
      <c r="E52" s="51" t="s">
        <v>0</v>
      </c>
      <c r="F52" s="52">
        <v>42140.559027777781</v>
      </c>
      <c r="G52" s="130">
        <f t="shared" si="0"/>
        <v>0.10763888888322981</v>
      </c>
      <c r="H52" s="131" t="str">
        <f t="shared" si="1"/>
        <v>ACCEPTABLE</v>
      </c>
      <c r="I52" s="51"/>
      <c r="J52" s="54">
        <v>42140.660416666666</v>
      </c>
      <c r="K52" s="54">
        <v>42140.679166666669</v>
      </c>
      <c r="L52" s="120">
        <f t="shared" si="3"/>
        <v>1.8750000002910383E-2</v>
      </c>
      <c r="M52" s="120" t="s">
        <v>0</v>
      </c>
      <c r="N52" s="57" t="s">
        <v>138</v>
      </c>
    </row>
    <row r="53" spans="1:14" ht="27" customHeight="1" x14ac:dyDescent="0.35">
      <c r="A53" s="119">
        <v>19013</v>
      </c>
      <c r="B53" s="119"/>
      <c r="C53" s="51" t="s">
        <v>16</v>
      </c>
      <c r="D53" s="54">
        <v>42140.677083333336</v>
      </c>
      <c r="E53" s="51" t="s">
        <v>0</v>
      </c>
      <c r="F53" s="52">
        <v>42140.559027777781</v>
      </c>
      <c r="G53" s="130">
        <f t="shared" si="0"/>
        <v>0.11805555555474712</v>
      </c>
      <c r="H53" s="131" t="str">
        <f t="shared" si="1"/>
        <v>ACCEPTABLE</v>
      </c>
      <c r="I53" s="51"/>
      <c r="J53" s="54">
        <v>42140.694444444445</v>
      </c>
      <c r="K53" s="54">
        <v>42140.705555555556</v>
      </c>
      <c r="L53" s="120">
        <f t="shared" si="3"/>
        <v>1.1111111110949423E-2</v>
      </c>
      <c r="M53" s="120" t="s">
        <v>1</v>
      </c>
      <c r="N53" s="57" t="s">
        <v>139</v>
      </c>
    </row>
    <row r="54" spans="1:14" ht="27" customHeight="1" x14ac:dyDescent="0.35">
      <c r="A54" s="119">
        <v>19013</v>
      </c>
      <c r="B54" s="119"/>
      <c r="C54" s="51" t="s">
        <v>84</v>
      </c>
      <c r="D54" s="54">
        <v>42140.729166666664</v>
      </c>
      <c r="E54" s="51" t="s">
        <v>1</v>
      </c>
      <c r="F54" s="52">
        <v>42140.559027777781</v>
      </c>
      <c r="G54" s="130">
        <f t="shared" si="0"/>
        <v>0.17013888888322981</v>
      </c>
      <c r="H54" s="131" t="str">
        <f t="shared" si="1"/>
        <v>ACCEPTABLE</v>
      </c>
      <c r="I54" s="51"/>
      <c r="J54" s="56">
        <v>42140.711805555555</v>
      </c>
      <c r="K54" s="54">
        <v>42140.739583333336</v>
      </c>
      <c r="L54" s="120">
        <f t="shared" si="3"/>
        <v>2.7777777781011537E-2</v>
      </c>
      <c r="M54" s="120" t="s">
        <v>1</v>
      </c>
      <c r="N54" s="57" t="s">
        <v>140</v>
      </c>
    </row>
    <row r="55" spans="1:14" ht="27" customHeight="1" x14ac:dyDescent="0.35">
      <c r="A55" s="119">
        <v>19015</v>
      </c>
      <c r="B55" s="119"/>
      <c r="C55" s="57" t="s">
        <v>3</v>
      </c>
      <c r="D55" s="54">
        <v>42140.75</v>
      </c>
      <c r="E55" s="51" t="s">
        <v>0</v>
      </c>
      <c r="F55" s="52">
        <v>42140.736805555556</v>
      </c>
      <c r="G55" s="130">
        <f t="shared" si="0"/>
        <v>1.3194444443797693E-2</v>
      </c>
      <c r="H55" s="131" t="str">
        <f t="shared" si="1"/>
        <v>TOO LATE</v>
      </c>
      <c r="I55" s="51"/>
      <c r="J55" s="54">
        <v>42140.755555555559</v>
      </c>
      <c r="K55" s="56">
        <v>42140.765277777777</v>
      </c>
      <c r="L55" s="120">
        <f t="shared" si="3"/>
        <v>9.7222222175332718E-3</v>
      </c>
      <c r="M55" s="120" t="s">
        <v>0</v>
      </c>
      <c r="N55" s="57" t="s">
        <v>142</v>
      </c>
    </row>
    <row r="56" spans="1:14" ht="27" customHeight="1" x14ac:dyDescent="0.35">
      <c r="A56" s="119">
        <v>19015</v>
      </c>
      <c r="B56" s="119"/>
      <c r="C56" s="51" t="s">
        <v>4</v>
      </c>
      <c r="D56" s="54">
        <v>42140.78125</v>
      </c>
      <c r="E56" s="51" t="s">
        <v>1</v>
      </c>
      <c r="F56" s="52">
        <v>42140.736805555556</v>
      </c>
      <c r="G56" s="130">
        <f t="shared" si="0"/>
        <v>4.4444444443797693E-2</v>
      </c>
      <c r="H56" s="131" t="str">
        <f t="shared" si="1"/>
        <v>ACCEPTABLE</v>
      </c>
      <c r="I56" s="51"/>
      <c r="J56" s="54">
        <v>42140.78402777778</v>
      </c>
      <c r="K56" s="54">
        <v>42140.798611111109</v>
      </c>
      <c r="L56" s="120">
        <f t="shared" si="3"/>
        <v>1.4583333329937886E-2</v>
      </c>
      <c r="M56" s="120" t="s">
        <v>1</v>
      </c>
      <c r="N56" s="57" t="s">
        <v>143</v>
      </c>
    </row>
    <row r="57" spans="1:14" ht="27" customHeight="1" x14ac:dyDescent="0.35">
      <c r="A57" s="119">
        <v>19016</v>
      </c>
      <c r="B57" s="119"/>
      <c r="C57" s="57" t="s">
        <v>3</v>
      </c>
      <c r="D57" s="54">
        <v>42140.875</v>
      </c>
      <c r="E57" s="51" t="s">
        <v>0</v>
      </c>
      <c r="F57" s="52">
        <v>42140.736805555556</v>
      </c>
      <c r="G57" s="130">
        <f t="shared" si="0"/>
        <v>0.13819444444379769</v>
      </c>
      <c r="H57" s="131" t="str">
        <f t="shared" si="1"/>
        <v>ACCEPTABLE</v>
      </c>
      <c r="I57" s="51"/>
      <c r="J57" s="54">
        <v>42140.86041666667</v>
      </c>
      <c r="K57" s="56">
        <v>42140.87222222222</v>
      </c>
      <c r="L57" s="120">
        <f t="shared" si="3"/>
        <v>1.1805555550381541E-2</v>
      </c>
      <c r="M57" s="120" t="s">
        <v>0</v>
      </c>
      <c r="N57" s="57" t="s">
        <v>144</v>
      </c>
    </row>
    <row r="58" spans="1:14" ht="27" customHeight="1" x14ac:dyDescent="0.35">
      <c r="A58" s="119">
        <v>19016</v>
      </c>
      <c r="B58" s="119"/>
      <c r="C58" s="57" t="s">
        <v>4</v>
      </c>
      <c r="D58" s="54">
        <v>42140.899305555555</v>
      </c>
      <c r="E58" s="51" t="s">
        <v>1</v>
      </c>
      <c r="F58" s="52">
        <v>42140.736805555556</v>
      </c>
      <c r="G58" s="130">
        <f t="shared" si="0"/>
        <v>0.16249999999854481</v>
      </c>
      <c r="H58" s="131" t="str">
        <f t="shared" si="1"/>
        <v>ACCEPTABLE</v>
      </c>
      <c r="I58" s="51"/>
      <c r="J58" s="54">
        <v>42140.894444444442</v>
      </c>
      <c r="K58" s="54">
        <v>42140.900694444441</v>
      </c>
      <c r="L58" s="120">
        <f t="shared" si="3"/>
        <v>6.2499999985448085E-3</v>
      </c>
      <c r="M58" s="120" t="s">
        <v>1</v>
      </c>
      <c r="N58" s="57" t="s">
        <v>9</v>
      </c>
    </row>
    <row r="59" spans="1:14" ht="27" customHeight="1" x14ac:dyDescent="0.35">
      <c r="A59" s="67">
        <v>19015</v>
      </c>
      <c r="B59" s="67"/>
      <c r="C59" s="51" t="s">
        <v>4</v>
      </c>
      <c r="D59" s="54">
        <v>42141.083333333336</v>
      </c>
      <c r="E59" s="51" t="s">
        <v>0</v>
      </c>
      <c r="F59" s="52">
        <v>42140.736805555556</v>
      </c>
      <c r="G59" s="130">
        <f t="shared" si="0"/>
        <v>0.34652777777955635</v>
      </c>
      <c r="H59" s="131" t="str">
        <f t="shared" si="1"/>
        <v>ACCEPTABLE</v>
      </c>
      <c r="I59" s="51"/>
      <c r="J59" s="54">
        <v>42141.07708333333</v>
      </c>
      <c r="K59" s="54">
        <v>42141.086805555555</v>
      </c>
      <c r="L59" s="120">
        <f t="shared" si="3"/>
        <v>9.7222222248092294E-3</v>
      </c>
      <c r="M59" s="120" t="s">
        <v>0</v>
      </c>
      <c r="N59" s="57" t="s">
        <v>145</v>
      </c>
    </row>
    <row r="60" spans="1:14" ht="27" customHeight="1" x14ac:dyDescent="0.35">
      <c r="A60" s="67">
        <v>19015</v>
      </c>
      <c r="B60" s="67"/>
      <c r="C60" s="57" t="s">
        <v>3</v>
      </c>
      <c r="D60" s="54">
        <v>42141.104166666664</v>
      </c>
      <c r="E60" s="51" t="s">
        <v>1</v>
      </c>
      <c r="F60" s="52">
        <v>42140.736805555556</v>
      </c>
      <c r="G60" s="130">
        <f t="shared" si="0"/>
        <v>0.36736111110803904</v>
      </c>
      <c r="H60" s="131" t="str">
        <f t="shared" si="1"/>
        <v>ACCEPTABLE</v>
      </c>
      <c r="I60" s="51"/>
      <c r="J60" s="54">
        <v>42141.102083333331</v>
      </c>
      <c r="K60" s="54">
        <v>42141.112500000003</v>
      </c>
      <c r="L60" s="120">
        <f t="shared" si="3"/>
        <v>1.0416666671517305E-2</v>
      </c>
      <c r="M60" s="120" t="s">
        <v>1</v>
      </c>
      <c r="N60" s="57" t="s">
        <v>146</v>
      </c>
    </row>
    <row r="61" spans="1:14" ht="27" customHeight="1" x14ac:dyDescent="0.35">
      <c r="A61" s="64"/>
      <c r="B61" s="64"/>
      <c r="C61" s="65"/>
      <c r="D61" s="66"/>
      <c r="E61" s="65"/>
      <c r="F61" s="83"/>
      <c r="G61" s="130" t="str">
        <f t="shared" si="0"/>
        <v/>
      </c>
      <c r="H61" s="131" t="str">
        <f t="shared" si="1"/>
        <v/>
      </c>
      <c r="I61" s="65"/>
      <c r="J61" s="54">
        <v>42141.263194444444</v>
      </c>
      <c r="K61" s="54">
        <v>42141.270138888889</v>
      </c>
      <c r="L61" s="120">
        <f t="shared" si="3"/>
        <v>6.9444444452528842E-3</v>
      </c>
      <c r="M61" s="120" t="s">
        <v>0</v>
      </c>
      <c r="N61" s="57" t="s">
        <v>155</v>
      </c>
    </row>
    <row r="62" spans="1:14" ht="27" customHeight="1" x14ac:dyDescent="0.35">
      <c r="A62" s="119">
        <v>19016</v>
      </c>
      <c r="B62" s="119"/>
      <c r="C62" s="51" t="s">
        <v>4</v>
      </c>
      <c r="D62" s="54">
        <v>42141.479166666664</v>
      </c>
      <c r="E62" s="51" t="s">
        <v>0</v>
      </c>
      <c r="F62" s="52">
        <v>42141.275000000001</v>
      </c>
      <c r="G62" s="130">
        <f t="shared" si="0"/>
        <v>0.20416666666278616</v>
      </c>
      <c r="H62" s="131" t="str">
        <f t="shared" si="1"/>
        <v>ACCEPTABLE</v>
      </c>
      <c r="I62" s="51"/>
      <c r="J62" s="54">
        <v>42141.480555555558</v>
      </c>
      <c r="K62" s="54">
        <v>42141.486805555556</v>
      </c>
      <c r="L62" s="120">
        <f t="shared" si="3"/>
        <v>6.2499999985448085E-3</v>
      </c>
      <c r="M62" s="120" t="s">
        <v>0</v>
      </c>
      <c r="N62" s="57" t="s">
        <v>156</v>
      </c>
    </row>
    <row r="63" spans="1:14" ht="27" customHeight="1" x14ac:dyDescent="0.35">
      <c r="A63" s="119">
        <v>19016</v>
      </c>
      <c r="B63" s="119"/>
      <c r="C63" s="51" t="s">
        <v>4</v>
      </c>
      <c r="D63" s="54">
        <v>42141.510416666664</v>
      </c>
      <c r="E63" s="51" t="s">
        <v>1</v>
      </c>
      <c r="F63" s="52">
        <v>42141.275000000001</v>
      </c>
      <c r="G63" s="130">
        <f t="shared" si="0"/>
        <v>0.23541666666278616</v>
      </c>
      <c r="H63" s="131" t="str">
        <f t="shared" si="1"/>
        <v>ACCEPTABLE</v>
      </c>
      <c r="I63" s="51"/>
      <c r="J63" s="54">
        <v>42141.525000000001</v>
      </c>
      <c r="K63" s="54">
        <v>42141.53402777778</v>
      </c>
      <c r="L63" s="120">
        <f t="shared" si="3"/>
        <v>9.0277777781011537E-3</v>
      </c>
      <c r="M63" s="120" t="s">
        <v>1</v>
      </c>
      <c r="N63" s="57" t="s">
        <v>9</v>
      </c>
    </row>
    <row r="64" spans="1:14" ht="27" customHeight="1" x14ac:dyDescent="0.35">
      <c r="A64" s="119">
        <v>19017</v>
      </c>
      <c r="B64" s="119"/>
      <c r="C64" s="51" t="s">
        <v>84</v>
      </c>
      <c r="D64" s="54">
        <v>42141.59375</v>
      </c>
      <c r="E64" s="51" t="s">
        <v>0</v>
      </c>
      <c r="F64" s="52">
        <v>42141.275000000001</v>
      </c>
      <c r="G64" s="130">
        <f t="shared" si="0"/>
        <v>0.31874999999854481</v>
      </c>
      <c r="H64" s="131" t="str">
        <f t="shared" si="1"/>
        <v>ACCEPTABLE</v>
      </c>
      <c r="I64" s="51"/>
      <c r="J64" s="54">
        <v>42141.574999999997</v>
      </c>
      <c r="K64" s="54">
        <v>42141.586805555555</v>
      </c>
      <c r="L64" s="120">
        <f t="shared" si="3"/>
        <v>1.1805555557657499E-2</v>
      </c>
      <c r="M64" s="120" t="s">
        <v>0</v>
      </c>
      <c r="N64" s="57" t="s">
        <v>222</v>
      </c>
    </row>
    <row r="65" spans="1:15" ht="27" customHeight="1" x14ac:dyDescent="0.35">
      <c r="A65" s="119">
        <v>19017</v>
      </c>
      <c r="B65" s="119"/>
      <c r="C65" s="51" t="s">
        <v>16</v>
      </c>
      <c r="D65" s="54">
        <v>42141.649305555555</v>
      </c>
      <c r="E65" s="51" t="s">
        <v>1</v>
      </c>
      <c r="F65" s="52">
        <v>42141.275000000001</v>
      </c>
      <c r="G65" s="130">
        <f t="shared" si="0"/>
        <v>0.37430555555329192</v>
      </c>
      <c r="H65" s="131" t="str">
        <f t="shared" si="1"/>
        <v>ACCEPTABLE</v>
      </c>
      <c r="I65" s="51"/>
      <c r="J65" s="54">
        <v>42141.609027777777</v>
      </c>
      <c r="K65" s="54">
        <v>42141.620833333334</v>
      </c>
      <c r="L65" s="120">
        <f t="shared" si="3"/>
        <v>1.1805555557657499E-2</v>
      </c>
      <c r="M65" s="120" t="s">
        <v>1</v>
      </c>
      <c r="N65" s="57" t="s">
        <v>92</v>
      </c>
    </row>
    <row r="66" spans="1:15" ht="27" customHeight="1" x14ac:dyDescent="0.35">
      <c r="A66" s="119">
        <v>19016</v>
      </c>
      <c r="B66" s="119"/>
      <c r="C66" s="51" t="s">
        <v>4</v>
      </c>
      <c r="D66" s="54">
        <v>42141.96875</v>
      </c>
      <c r="E66" s="51" t="s">
        <v>0</v>
      </c>
      <c r="F66" s="52">
        <v>42141.73333333333</v>
      </c>
      <c r="G66" s="130">
        <f t="shared" si="0"/>
        <v>0.23541666667006211</v>
      </c>
      <c r="H66" s="131" t="str">
        <f t="shared" si="1"/>
        <v>ACCEPTABLE</v>
      </c>
      <c r="I66" s="51"/>
      <c r="J66" s="54">
        <v>42141.979166666664</v>
      </c>
      <c r="K66" s="54">
        <v>42141.98541666667</v>
      </c>
      <c r="L66" s="120">
        <f t="shared" si="3"/>
        <v>6.2500000058207661E-3</v>
      </c>
      <c r="M66" s="120" t="s">
        <v>0</v>
      </c>
      <c r="N66" s="57" t="s">
        <v>18</v>
      </c>
    </row>
    <row r="67" spans="1:15" ht="27" customHeight="1" x14ac:dyDescent="0.35">
      <c r="A67" s="119">
        <v>19016</v>
      </c>
      <c r="B67" s="119"/>
      <c r="C67" s="57" t="s">
        <v>3</v>
      </c>
      <c r="D67" s="54">
        <v>42141.989583333336</v>
      </c>
      <c r="E67" s="51" t="s">
        <v>1</v>
      </c>
      <c r="F67" s="52">
        <v>42141.73333333333</v>
      </c>
      <c r="G67" s="130">
        <f t="shared" ref="G67:G130" si="4">IF(D67="","",D67-F67)</f>
        <v>0.25625000000582077</v>
      </c>
      <c r="H67" s="131" t="str">
        <f t="shared" ref="H67:H130" si="5">IF(D67-F67&lt;0,"TOO LATE",IF(G67="","",IF(OR(DAY(D67-F67)&gt;1,AND(HOUR(D67-F67)&gt;HOUR("0:59"),(SIGN(D67-F67)=1))),"ACCEPTABLE","TOO LATE")))</f>
        <v>ACCEPTABLE</v>
      </c>
      <c r="J67" s="54">
        <v>42142.010416666664</v>
      </c>
      <c r="K67" s="54">
        <v>42142.020138888889</v>
      </c>
      <c r="L67" s="120">
        <f t="shared" si="3"/>
        <v>9.7222222248092294E-3</v>
      </c>
      <c r="M67" s="120" t="s">
        <v>1</v>
      </c>
      <c r="N67" s="57" t="s">
        <v>292</v>
      </c>
    </row>
    <row r="68" spans="1:15" ht="27" customHeight="1" x14ac:dyDescent="0.35">
      <c r="A68" s="119">
        <v>19017</v>
      </c>
      <c r="B68" s="119"/>
      <c r="C68" s="57" t="s">
        <v>16</v>
      </c>
      <c r="D68" s="54">
        <v>42142.645833333336</v>
      </c>
      <c r="E68" s="51" t="s">
        <v>0</v>
      </c>
      <c r="F68" s="52">
        <v>42142.3125</v>
      </c>
      <c r="G68" s="130">
        <f t="shared" si="4"/>
        <v>0.33333333333575865</v>
      </c>
      <c r="H68" s="131" t="str">
        <f t="shared" si="5"/>
        <v>ACCEPTABLE</v>
      </c>
      <c r="J68" s="56">
        <v>42142.625</v>
      </c>
      <c r="K68" s="56">
        <v>42142.636805555558</v>
      </c>
      <c r="L68" s="120">
        <f t="shared" si="3"/>
        <v>1.1805555557657499E-2</v>
      </c>
      <c r="M68" s="68" t="s">
        <v>0</v>
      </c>
      <c r="N68" s="63" t="s">
        <v>185</v>
      </c>
    </row>
    <row r="69" spans="1:15" ht="27" customHeight="1" x14ac:dyDescent="0.35">
      <c r="A69" s="119">
        <v>19017</v>
      </c>
      <c r="B69" s="119"/>
      <c r="C69" s="57" t="s">
        <v>84</v>
      </c>
      <c r="D69" s="54">
        <v>42142.666666666664</v>
      </c>
      <c r="E69" s="51" t="s">
        <v>1</v>
      </c>
      <c r="F69" s="52">
        <v>42142.3125</v>
      </c>
      <c r="G69" s="130">
        <f t="shared" si="4"/>
        <v>0.35416666666424135</v>
      </c>
      <c r="H69" s="131" t="str">
        <f t="shared" si="5"/>
        <v>ACCEPTABLE</v>
      </c>
      <c r="J69" s="54">
        <v>42142.664583333331</v>
      </c>
      <c r="K69" s="54">
        <v>42142.677777777775</v>
      </c>
      <c r="L69" s="120">
        <f t="shared" si="3"/>
        <v>1.3194444443797693E-2</v>
      </c>
      <c r="M69" s="120" t="s">
        <v>1</v>
      </c>
      <c r="N69" s="57" t="s">
        <v>293</v>
      </c>
    </row>
    <row r="70" spans="1:15" ht="27" customHeight="1" x14ac:dyDescent="0.35">
      <c r="A70" s="69">
        <v>19018</v>
      </c>
      <c r="B70" s="69"/>
      <c r="C70" s="63" t="s">
        <v>3</v>
      </c>
      <c r="D70" s="56">
        <v>42142.677083333336</v>
      </c>
      <c r="E70" s="62" t="s">
        <v>0</v>
      </c>
      <c r="F70" s="52">
        <v>42142.3125</v>
      </c>
      <c r="G70" s="130">
        <f t="shared" si="4"/>
        <v>0.36458333333575865</v>
      </c>
      <c r="H70" s="131" t="str">
        <f t="shared" si="5"/>
        <v>ACCEPTABLE</v>
      </c>
      <c r="I70" s="72"/>
      <c r="J70" s="54">
        <v>42142.724305555559</v>
      </c>
      <c r="K70" s="54">
        <v>42142.737500000003</v>
      </c>
      <c r="L70" s="120">
        <f t="shared" si="3"/>
        <v>1.3194444443797693E-2</v>
      </c>
      <c r="M70" s="120" t="s">
        <v>0</v>
      </c>
      <c r="N70" s="57" t="s">
        <v>147</v>
      </c>
    </row>
    <row r="71" spans="1:15" ht="27" customHeight="1" x14ac:dyDescent="0.35">
      <c r="A71" s="69">
        <v>19018</v>
      </c>
      <c r="B71" s="69"/>
      <c r="C71" s="63" t="s">
        <v>4</v>
      </c>
      <c r="D71" s="56">
        <v>42142.708333333336</v>
      </c>
      <c r="E71" s="62" t="s">
        <v>1</v>
      </c>
      <c r="F71" s="52">
        <v>42142.3125</v>
      </c>
      <c r="G71" s="130">
        <f t="shared" si="4"/>
        <v>0.39583333333575865</v>
      </c>
      <c r="H71" s="131" t="str">
        <f t="shared" si="5"/>
        <v>ACCEPTABLE</v>
      </c>
      <c r="I71" s="72"/>
      <c r="J71" s="54">
        <v>42142.762499999997</v>
      </c>
      <c r="K71" s="54">
        <v>42142.774305555555</v>
      </c>
      <c r="L71" s="120">
        <f t="shared" ref="L71:L134" si="6">IF(OR(K71="",J71=""), "Incomplete Data", K71-J71)</f>
        <v>1.1805555557657499E-2</v>
      </c>
      <c r="M71" s="120" t="s">
        <v>1</v>
      </c>
      <c r="N71" s="57" t="s">
        <v>18</v>
      </c>
    </row>
    <row r="72" spans="1:15" ht="27" customHeight="1" x14ac:dyDescent="0.35">
      <c r="A72" s="69">
        <v>19018</v>
      </c>
      <c r="B72" s="69"/>
      <c r="C72" s="63" t="s">
        <v>4</v>
      </c>
      <c r="D72" s="56">
        <v>42143.291666666664</v>
      </c>
      <c r="E72" s="62" t="s">
        <v>0</v>
      </c>
      <c r="F72" s="75">
        <v>42143.194444444445</v>
      </c>
      <c r="G72" s="130">
        <f t="shared" si="4"/>
        <v>9.7222222218988463E-2</v>
      </c>
      <c r="H72" s="131" t="str">
        <f t="shared" si="5"/>
        <v>ACCEPTABLE</v>
      </c>
      <c r="I72" s="72"/>
      <c r="J72" s="56">
        <v>42143.297222222223</v>
      </c>
      <c r="K72" s="56">
        <v>42143.304166666669</v>
      </c>
      <c r="L72" s="120">
        <f t="shared" si="6"/>
        <v>6.9444444452528842E-3</v>
      </c>
      <c r="M72" s="68" t="s">
        <v>0</v>
      </c>
      <c r="N72" s="63" t="s">
        <v>18</v>
      </c>
    </row>
    <row r="73" spans="1:15" ht="27" customHeight="1" x14ac:dyDescent="0.35">
      <c r="A73" s="69">
        <v>19018</v>
      </c>
      <c r="B73" s="69"/>
      <c r="C73" s="63" t="s">
        <v>3</v>
      </c>
      <c r="D73" s="56">
        <v>42143.333333333336</v>
      </c>
      <c r="E73" s="62" t="s">
        <v>1</v>
      </c>
      <c r="F73" s="75">
        <v>42143.194444444445</v>
      </c>
      <c r="G73" s="130">
        <f t="shared" si="4"/>
        <v>0.13888888889050577</v>
      </c>
      <c r="H73" s="131" t="str">
        <f t="shared" si="5"/>
        <v>ACCEPTABLE</v>
      </c>
      <c r="I73" s="72"/>
      <c r="J73" s="56">
        <v>42143.324999999997</v>
      </c>
      <c r="K73" s="56">
        <v>42143.336111111108</v>
      </c>
      <c r="L73" s="120">
        <f t="shared" si="6"/>
        <v>1.1111111110949423E-2</v>
      </c>
      <c r="M73" s="68" t="s">
        <v>1</v>
      </c>
      <c r="N73" s="63" t="s">
        <v>148</v>
      </c>
    </row>
    <row r="74" spans="1:15" ht="27" customHeight="1" x14ac:dyDescent="0.35">
      <c r="A74" s="47"/>
      <c r="B74" s="47"/>
      <c r="C74" s="49"/>
      <c r="D74" s="45"/>
      <c r="E74" s="49"/>
      <c r="F74" s="84"/>
      <c r="G74" s="130" t="str">
        <f t="shared" si="4"/>
        <v/>
      </c>
      <c r="H74" s="131" t="str">
        <f t="shared" si="5"/>
        <v/>
      </c>
      <c r="I74" s="49"/>
      <c r="J74" s="56">
        <v>42143.504166666666</v>
      </c>
      <c r="K74" s="56">
        <v>42143.509027777778</v>
      </c>
      <c r="L74" s="120">
        <f t="shared" si="6"/>
        <v>4.8611111124046147E-3</v>
      </c>
      <c r="M74" s="68"/>
      <c r="N74" s="63" t="s">
        <v>149</v>
      </c>
    </row>
    <row r="75" spans="1:15" ht="27" customHeight="1" x14ac:dyDescent="0.35">
      <c r="A75" s="69">
        <v>19019</v>
      </c>
      <c r="B75" s="69"/>
      <c r="C75" s="63" t="s">
        <v>3</v>
      </c>
      <c r="D75" s="56">
        <v>42143.6875</v>
      </c>
      <c r="E75" s="62" t="s">
        <v>0</v>
      </c>
      <c r="F75" s="75">
        <v>42143.498611111114</v>
      </c>
      <c r="G75" s="130">
        <f t="shared" si="4"/>
        <v>0.18888888888614019</v>
      </c>
      <c r="H75" s="131" t="str">
        <f t="shared" si="5"/>
        <v>ACCEPTABLE</v>
      </c>
      <c r="I75" s="72"/>
      <c r="J75" s="56">
        <v>42143.670138888891</v>
      </c>
      <c r="K75" s="56">
        <v>42143.682638888888</v>
      </c>
      <c r="L75" s="120">
        <f t="shared" si="6"/>
        <v>1.2499999997089617E-2</v>
      </c>
      <c r="M75" s="68" t="s">
        <v>0</v>
      </c>
      <c r="N75" s="63" t="s">
        <v>294</v>
      </c>
    </row>
    <row r="76" spans="1:15" ht="27" customHeight="1" x14ac:dyDescent="0.35">
      <c r="A76" s="69">
        <v>19019</v>
      </c>
      <c r="B76" s="69"/>
      <c r="C76" s="63" t="s">
        <v>3</v>
      </c>
      <c r="D76" s="56">
        <v>42143.708333333336</v>
      </c>
      <c r="E76" s="62" t="s">
        <v>1</v>
      </c>
      <c r="F76" s="75">
        <v>42143.498611111114</v>
      </c>
      <c r="G76" s="130">
        <f t="shared" si="4"/>
        <v>0.20972222222189885</v>
      </c>
      <c r="H76" s="131" t="str">
        <f t="shared" si="5"/>
        <v>ACCEPTABLE</v>
      </c>
      <c r="I76" s="72"/>
      <c r="J76" s="56">
        <v>42143.694444444445</v>
      </c>
      <c r="K76" s="56">
        <v>42143.708333333336</v>
      </c>
      <c r="L76" s="120">
        <f t="shared" si="6"/>
        <v>1.3888888890505768E-2</v>
      </c>
      <c r="M76" s="68" t="s">
        <v>1</v>
      </c>
      <c r="N76" s="63" t="s">
        <v>294</v>
      </c>
    </row>
    <row r="77" spans="1:15" ht="27" customHeight="1" x14ac:dyDescent="0.35">
      <c r="A77" s="47"/>
      <c r="B77" s="47"/>
      <c r="C77" s="49"/>
      <c r="D77" s="45"/>
      <c r="E77" s="49"/>
      <c r="F77" s="84"/>
      <c r="G77" s="130" t="str">
        <f t="shared" si="4"/>
        <v/>
      </c>
      <c r="H77" s="131" t="str">
        <f t="shared" si="5"/>
        <v/>
      </c>
      <c r="I77" s="49"/>
      <c r="J77" s="56">
        <v>42146.390277777777</v>
      </c>
      <c r="K77" s="56">
        <v>42146.402083333334</v>
      </c>
      <c r="L77" s="120">
        <f t="shared" si="6"/>
        <v>1.1805555557657499E-2</v>
      </c>
      <c r="M77" s="68"/>
      <c r="N77" s="63" t="s">
        <v>149</v>
      </c>
    </row>
    <row r="78" spans="1:15" s="71" customFormat="1" ht="27" customHeight="1" x14ac:dyDescent="0.35">
      <c r="A78" s="69">
        <v>19020</v>
      </c>
      <c r="B78" s="69"/>
      <c r="C78" s="63" t="s">
        <v>84</v>
      </c>
      <c r="D78" s="56">
        <v>42146.475694444445</v>
      </c>
      <c r="E78" s="62" t="s">
        <v>0</v>
      </c>
      <c r="F78" s="75">
        <v>42145.76458333333</v>
      </c>
      <c r="G78" s="130">
        <f t="shared" si="4"/>
        <v>0.711111111115315</v>
      </c>
      <c r="H78" s="131" t="str">
        <f t="shared" si="5"/>
        <v>ACCEPTABLE</v>
      </c>
      <c r="I78" s="72"/>
      <c r="J78" s="56">
        <v>42146.474999999999</v>
      </c>
      <c r="K78" s="56">
        <v>42146.487500000003</v>
      </c>
      <c r="L78" s="120">
        <f t="shared" si="6"/>
        <v>1.2500000004365575E-2</v>
      </c>
      <c r="M78" s="68" t="s">
        <v>0</v>
      </c>
      <c r="N78" s="63" t="s">
        <v>295</v>
      </c>
      <c r="O78" s="118"/>
    </row>
    <row r="79" spans="1:15" s="71" customFormat="1" ht="27" customHeight="1" x14ac:dyDescent="0.35">
      <c r="A79" s="69">
        <v>19020</v>
      </c>
      <c r="B79" s="69"/>
      <c r="C79" s="63" t="s">
        <v>16</v>
      </c>
      <c r="D79" s="56">
        <v>42146.503472222219</v>
      </c>
      <c r="E79" s="62" t="s">
        <v>1</v>
      </c>
      <c r="F79" s="75">
        <v>42145.76458333333</v>
      </c>
      <c r="G79" s="130">
        <f t="shared" si="4"/>
        <v>0.73888888888905058</v>
      </c>
      <c r="H79" s="131" t="str">
        <f t="shared" si="5"/>
        <v>ACCEPTABLE</v>
      </c>
      <c r="I79" s="72"/>
      <c r="J79" s="56">
        <v>42146.508333333331</v>
      </c>
      <c r="K79" s="56">
        <v>42146.519444444442</v>
      </c>
      <c r="L79" s="120">
        <f t="shared" si="6"/>
        <v>1.1111111110949423E-2</v>
      </c>
      <c r="M79" s="68" t="s">
        <v>1</v>
      </c>
      <c r="N79" s="63" t="s">
        <v>223</v>
      </c>
      <c r="O79" s="118"/>
    </row>
    <row r="80" spans="1:15" s="71" customFormat="1" ht="27" customHeight="1" x14ac:dyDescent="0.35">
      <c r="A80" s="69">
        <v>19020</v>
      </c>
      <c r="B80" s="69"/>
      <c r="C80" s="63" t="s">
        <v>19</v>
      </c>
      <c r="D80" s="56">
        <v>42147.291666666664</v>
      </c>
      <c r="E80" s="62" t="s">
        <v>0</v>
      </c>
      <c r="F80" s="75">
        <v>42147.081944444442</v>
      </c>
      <c r="G80" s="130">
        <f t="shared" si="4"/>
        <v>0.20972222222189885</v>
      </c>
      <c r="H80" s="131" t="str">
        <f t="shared" si="5"/>
        <v>ACCEPTABLE</v>
      </c>
      <c r="I80" s="72"/>
      <c r="J80" s="56">
        <v>42147.277777777781</v>
      </c>
      <c r="K80" s="56">
        <v>42147.288194444445</v>
      </c>
      <c r="L80" s="120">
        <f t="shared" si="6"/>
        <v>1.0416666664241347E-2</v>
      </c>
      <c r="M80" s="68" t="s">
        <v>0</v>
      </c>
      <c r="N80" s="63" t="s">
        <v>89</v>
      </c>
    </row>
    <row r="81" spans="1:15" s="71" customFormat="1" ht="27" customHeight="1" x14ac:dyDescent="0.35">
      <c r="A81" s="69">
        <v>19020</v>
      </c>
      <c r="B81" s="69"/>
      <c r="C81" s="63" t="s">
        <v>19</v>
      </c>
      <c r="D81" s="56">
        <v>42147.319444444445</v>
      </c>
      <c r="E81" s="62" t="s">
        <v>1</v>
      </c>
      <c r="F81" s="75">
        <v>42147.081944444442</v>
      </c>
      <c r="G81" s="130">
        <f t="shared" si="4"/>
        <v>0.23750000000291038</v>
      </c>
      <c r="H81" s="131" t="str">
        <f t="shared" si="5"/>
        <v>ACCEPTABLE</v>
      </c>
      <c r="I81" s="72"/>
      <c r="J81" s="56">
        <v>42147.331944444442</v>
      </c>
      <c r="K81" s="56">
        <v>42147.343055555553</v>
      </c>
      <c r="L81" s="120">
        <f t="shared" si="6"/>
        <v>1.1111111110949423E-2</v>
      </c>
      <c r="M81" s="68" t="s">
        <v>1</v>
      </c>
      <c r="N81" s="63" t="s">
        <v>89</v>
      </c>
    </row>
    <row r="82" spans="1:15" s="71" customFormat="1" ht="27" customHeight="1" x14ac:dyDescent="0.35">
      <c r="A82" s="69">
        <v>19021</v>
      </c>
      <c r="B82" s="69"/>
      <c r="C82" s="63" t="s">
        <v>3</v>
      </c>
      <c r="D82" s="56">
        <v>42147.354166666664</v>
      </c>
      <c r="E82" s="62" t="s">
        <v>0</v>
      </c>
      <c r="F82" s="75">
        <v>42147.081944444442</v>
      </c>
      <c r="G82" s="130">
        <f t="shared" si="4"/>
        <v>0.27222222222189885</v>
      </c>
      <c r="H82" s="131" t="str">
        <f t="shared" si="5"/>
        <v>ACCEPTABLE</v>
      </c>
      <c r="I82" s="72"/>
      <c r="J82" s="56">
        <v>42147.364583333336</v>
      </c>
      <c r="K82" s="56">
        <v>42147.375694444447</v>
      </c>
      <c r="L82" s="120">
        <f t="shared" si="6"/>
        <v>1.1111111110949423E-2</v>
      </c>
      <c r="M82" s="68" t="s">
        <v>0</v>
      </c>
      <c r="N82" s="63" t="s">
        <v>150</v>
      </c>
    </row>
    <row r="83" spans="1:15" s="71" customFormat="1" ht="27" customHeight="1" x14ac:dyDescent="0.35">
      <c r="A83" s="69">
        <v>19021</v>
      </c>
      <c r="B83" s="69"/>
      <c r="C83" s="63" t="s">
        <v>157</v>
      </c>
      <c r="D83" s="56">
        <v>42147.385416666664</v>
      </c>
      <c r="E83" s="62" t="s">
        <v>1</v>
      </c>
      <c r="F83" s="75">
        <v>42147.081944444442</v>
      </c>
      <c r="G83" s="130">
        <f t="shared" si="4"/>
        <v>0.30347222222189885</v>
      </c>
      <c r="H83" s="131" t="str">
        <f t="shared" si="5"/>
        <v>ACCEPTABLE</v>
      </c>
      <c r="I83" s="72"/>
      <c r="J83" s="56">
        <v>42147.408333333333</v>
      </c>
      <c r="K83" s="56">
        <v>42147.419444444444</v>
      </c>
      <c r="L83" s="120">
        <f t="shared" si="6"/>
        <v>1.1111111110949423E-2</v>
      </c>
      <c r="M83" s="68" t="s">
        <v>1</v>
      </c>
      <c r="N83" s="63" t="s">
        <v>9</v>
      </c>
    </row>
    <row r="84" spans="1:15" s="71" customFormat="1" ht="27" customHeight="1" x14ac:dyDescent="0.35">
      <c r="A84" s="69">
        <v>19020</v>
      </c>
      <c r="B84" s="69"/>
      <c r="C84" s="63" t="s">
        <v>158</v>
      </c>
      <c r="D84" s="56">
        <v>42147.743055555555</v>
      </c>
      <c r="E84" s="62" t="s">
        <v>0</v>
      </c>
      <c r="F84" s="85">
        <v>42147.536111111112</v>
      </c>
      <c r="G84" s="130">
        <f t="shared" si="4"/>
        <v>0.2069444444423425</v>
      </c>
      <c r="H84" s="131" t="str">
        <f t="shared" si="5"/>
        <v>ACCEPTABLE</v>
      </c>
      <c r="I84" s="72"/>
      <c r="J84" s="56">
        <v>42147.731249999997</v>
      </c>
      <c r="K84" s="56">
        <v>42147.742361111108</v>
      </c>
      <c r="L84" s="120">
        <f t="shared" si="6"/>
        <v>1.1111111110949423E-2</v>
      </c>
      <c r="M84" s="68" t="s">
        <v>0</v>
      </c>
      <c r="N84" s="63" t="s">
        <v>296</v>
      </c>
    </row>
    <row r="85" spans="1:15" s="71" customFormat="1" ht="27" customHeight="1" x14ac:dyDescent="0.35">
      <c r="A85" s="69">
        <v>19020</v>
      </c>
      <c r="B85" s="69"/>
      <c r="C85" s="63" t="s">
        <v>84</v>
      </c>
      <c r="D85" s="56">
        <v>42147.767361111109</v>
      </c>
      <c r="E85" s="62" t="s">
        <v>1</v>
      </c>
      <c r="F85" s="85">
        <v>42147.536111111112</v>
      </c>
      <c r="G85" s="130">
        <f t="shared" si="4"/>
        <v>0.23124999999708962</v>
      </c>
      <c r="H85" s="131" t="str">
        <f t="shared" si="5"/>
        <v>ACCEPTABLE</v>
      </c>
      <c r="I85" s="72"/>
      <c r="J85" s="56">
        <v>42147.748611111114</v>
      </c>
      <c r="K85" s="56">
        <v>42147.762499999997</v>
      </c>
      <c r="L85" s="120">
        <f t="shared" si="6"/>
        <v>1.3888888883229811E-2</v>
      </c>
      <c r="M85" s="68" t="s">
        <v>1</v>
      </c>
      <c r="N85" s="63" t="s">
        <v>297</v>
      </c>
    </row>
    <row r="86" spans="1:15" s="71" customFormat="1" ht="27" customHeight="1" x14ac:dyDescent="0.35">
      <c r="A86" s="69">
        <v>19022</v>
      </c>
      <c r="B86" s="69"/>
      <c r="C86" s="63" t="s">
        <v>3</v>
      </c>
      <c r="D86" s="56">
        <v>42147.8125</v>
      </c>
      <c r="E86" s="62" t="s">
        <v>0</v>
      </c>
      <c r="F86" s="75">
        <v>42147.536111111112</v>
      </c>
      <c r="G86" s="130">
        <f t="shared" si="4"/>
        <v>0.27638888888759539</v>
      </c>
      <c r="H86" s="131" t="str">
        <f t="shared" si="5"/>
        <v>ACCEPTABLE</v>
      </c>
      <c r="I86" s="72"/>
      <c r="J86" s="56">
        <v>42147.777777777781</v>
      </c>
      <c r="K86" s="56">
        <v>42147.792361111111</v>
      </c>
      <c r="L86" s="120">
        <f t="shared" si="6"/>
        <v>1.4583333329937886E-2</v>
      </c>
      <c r="M86" s="68" t="s">
        <v>0</v>
      </c>
      <c r="N86" s="63" t="s">
        <v>151</v>
      </c>
    </row>
    <row r="87" spans="1:15" s="71" customFormat="1" ht="27" customHeight="1" x14ac:dyDescent="0.35">
      <c r="A87" s="69">
        <v>19022</v>
      </c>
      <c r="B87" s="69"/>
      <c r="C87" s="63" t="s">
        <v>3</v>
      </c>
      <c r="D87" s="56">
        <v>42147.833333333336</v>
      </c>
      <c r="E87" s="62" t="s">
        <v>1</v>
      </c>
      <c r="F87" s="75">
        <v>42147.536111111112</v>
      </c>
      <c r="G87" s="130">
        <f t="shared" si="4"/>
        <v>0.29722222222335404</v>
      </c>
      <c r="H87" s="131" t="str">
        <f t="shared" si="5"/>
        <v>ACCEPTABLE</v>
      </c>
      <c r="I87" s="72"/>
      <c r="J87" s="56">
        <v>42147.800694444442</v>
      </c>
      <c r="K87" s="56">
        <v>42147.811805555553</v>
      </c>
      <c r="L87" s="120">
        <f t="shared" si="6"/>
        <v>1.1111111110949423E-2</v>
      </c>
      <c r="M87" s="68" t="s">
        <v>1</v>
      </c>
      <c r="N87" s="63" t="s">
        <v>151</v>
      </c>
    </row>
    <row r="88" spans="1:15" ht="27" customHeight="1" x14ac:dyDescent="0.35">
      <c r="A88" s="69">
        <v>19023</v>
      </c>
      <c r="B88" s="69"/>
      <c r="C88" s="63" t="s">
        <v>3</v>
      </c>
      <c r="D88" s="56">
        <v>42147.875</v>
      </c>
      <c r="E88" s="62" t="s">
        <v>0</v>
      </c>
      <c r="F88" s="75">
        <v>42147.681250000001</v>
      </c>
      <c r="G88" s="130">
        <f t="shared" si="4"/>
        <v>0.19374999999854481</v>
      </c>
      <c r="H88" s="131" t="str">
        <f t="shared" si="5"/>
        <v>ACCEPTABLE</v>
      </c>
      <c r="I88" s="72"/>
      <c r="J88" s="56">
        <v>42147.84375</v>
      </c>
      <c r="K88" s="56">
        <v>42147.86041666667</v>
      </c>
      <c r="L88" s="120">
        <f t="shared" si="6"/>
        <v>1.6666666670062114E-2</v>
      </c>
      <c r="M88" s="68" t="s">
        <v>0</v>
      </c>
      <c r="N88" s="63" t="s">
        <v>152</v>
      </c>
      <c r="O88" s="71"/>
    </row>
    <row r="89" spans="1:15" ht="27" customHeight="1" x14ac:dyDescent="0.35">
      <c r="A89" s="69">
        <v>19023</v>
      </c>
      <c r="B89" s="69"/>
      <c r="C89" s="63" t="s">
        <v>157</v>
      </c>
      <c r="D89" s="56">
        <v>42147.90625</v>
      </c>
      <c r="E89" s="62" t="s">
        <v>1</v>
      </c>
      <c r="F89" s="75">
        <v>42147.681250000001</v>
      </c>
      <c r="G89" s="130">
        <f t="shared" si="4"/>
        <v>0.22499999999854481</v>
      </c>
      <c r="H89" s="131" t="str">
        <f t="shared" si="5"/>
        <v>ACCEPTABLE</v>
      </c>
      <c r="I89" s="72"/>
      <c r="J89" s="56">
        <v>42147.884722222225</v>
      </c>
      <c r="K89" s="56">
        <v>42147.892361111109</v>
      </c>
      <c r="L89" s="120">
        <f t="shared" si="6"/>
        <v>7.6388888846850023E-3</v>
      </c>
      <c r="M89" s="68" t="s">
        <v>1</v>
      </c>
      <c r="N89" s="63" t="s">
        <v>18</v>
      </c>
      <c r="O89" s="71"/>
    </row>
    <row r="90" spans="1:15" ht="27" customHeight="1" x14ac:dyDescent="0.35">
      <c r="A90" s="119">
        <v>19023</v>
      </c>
      <c r="B90" s="119"/>
      <c r="C90" s="57" t="s">
        <v>157</v>
      </c>
      <c r="D90" s="54">
        <v>42148.333333333336</v>
      </c>
      <c r="E90" s="51" t="s">
        <v>0</v>
      </c>
      <c r="F90" s="75">
        <v>42147.681250000001</v>
      </c>
      <c r="G90" s="130">
        <f t="shared" si="4"/>
        <v>0.65208333333430346</v>
      </c>
      <c r="H90" s="131" t="str">
        <f t="shared" si="5"/>
        <v>ACCEPTABLE</v>
      </c>
      <c r="J90" s="56">
        <v>42148.328472222223</v>
      </c>
      <c r="K90" s="56">
        <v>42148.334722222222</v>
      </c>
      <c r="L90" s="120">
        <f t="shared" si="6"/>
        <v>6.2499999985448085E-3</v>
      </c>
      <c r="M90" s="68" t="s">
        <v>0</v>
      </c>
      <c r="N90" s="63" t="s">
        <v>18</v>
      </c>
    </row>
    <row r="91" spans="1:15" ht="27" customHeight="1" x14ac:dyDescent="0.35">
      <c r="A91" s="119">
        <v>19023</v>
      </c>
      <c r="B91" s="119"/>
      <c r="C91" s="57" t="s">
        <v>3</v>
      </c>
      <c r="D91" s="54">
        <v>42148.354166666664</v>
      </c>
      <c r="E91" s="51" t="s">
        <v>1</v>
      </c>
      <c r="F91" s="75">
        <v>42147.681250000001</v>
      </c>
      <c r="G91" s="130">
        <f t="shared" si="4"/>
        <v>0.67291666666278616</v>
      </c>
      <c r="H91" s="131" t="str">
        <f t="shared" si="5"/>
        <v>ACCEPTABLE</v>
      </c>
      <c r="J91" s="54">
        <v>42148.34097222222</v>
      </c>
      <c r="K91" s="54">
        <v>42148.351388888892</v>
      </c>
      <c r="L91" s="120">
        <f t="shared" si="6"/>
        <v>1.0416666671517305E-2</v>
      </c>
      <c r="M91" s="120" t="s">
        <v>1</v>
      </c>
      <c r="N91" s="57" t="s">
        <v>153</v>
      </c>
    </row>
    <row r="92" spans="1:15" ht="27" customHeight="1" x14ac:dyDescent="0.35">
      <c r="A92" s="119">
        <v>19021</v>
      </c>
      <c r="B92" s="119"/>
      <c r="C92" s="57" t="s">
        <v>157</v>
      </c>
      <c r="D92" s="54">
        <v>42148.472222222219</v>
      </c>
      <c r="E92" s="51" t="s">
        <v>0</v>
      </c>
      <c r="F92" s="52">
        <v>42148.363888888889</v>
      </c>
      <c r="G92" s="130">
        <f t="shared" si="4"/>
        <v>0.10833333332993789</v>
      </c>
      <c r="H92" s="131" t="str">
        <f t="shared" si="5"/>
        <v>ACCEPTABLE</v>
      </c>
      <c r="J92" s="54">
        <v>42148.466666666667</v>
      </c>
      <c r="K92" s="54">
        <v>42148.473611111112</v>
      </c>
      <c r="L92" s="120">
        <f t="shared" si="6"/>
        <v>6.9444444452528842E-3</v>
      </c>
      <c r="M92" s="120" t="s">
        <v>0</v>
      </c>
      <c r="N92" s="57" t="s">
        <v>154</v>
      </c>
    </row>
    <row r="93" spans="1:15" ht="27" customHeight="1" x14ac:dyDescent="0.35">
      <c r="A93" s="119">
        <v>19021</v>
      </c>
      <c r="B93" s="119"/>
      <c r="C93" s="57" t="s">
        <v>3</v>
      </c>
      <c r="D93" s="54">
        <v>42148.493055555555</v>
      </c>
      <c r="E93" s="51" t="s">
        <v>1</v>
      </c>
      <c r="F93" s="52">
        <v>42148.363888888889</v>
      </c>
      <c r="G93" s="130">
        <f t="shared" si="4"/>
        <v>0.12916666666569654</v>
      </c>
      <c r="H93" s="131" t="str">
        <f t="shared" si="5"/>
        <v>ACCEPTABLE</v>
      </c>
      <c r="J93" s="54">
        <v>42148.511805555558</v>
      </c>
      <c r="K93" s="56">
        <v>42148.522222222222</v>
      </c>
      <c r="L93" s="120">
        <f t="shared" si="6"/>
        <v>1.0416666664241347E-2</v>
      </c>
      <c r="M93" s="120" t="s">
        <v>1</v>
      </c>
      <c r="N93" s="57" t="s">
        <v>298</v>
      </c>
    </row>
    <row r="94" spans="1:15" ht="27" customHeight="1" x14ac:dyDescent="0.35">
      <c r="A94" s="119">
        <v>19024</v>
      </c>
      <c r="B94" s="119"/>
      <c r="C94" s="57" t="s">
        <v>84</v>
      </c>
      <c r="D94" s="54">
        <v>42148.760416666664</v>
      </c>
      <c r="E94" s="51" t="s">
        <v>0</v>
      </c>
      <c r="F94" s="52">
        <v>42148.074999999997</v>
      </c>
      <c r="G94" s="130">
        <f t="shared" si="4"/>
        <v>0.68541666666715173</v>
      </c>
      <c r="H94" s="131" t="str">
        <f t="shared" si="5"/>
        <v>ACCEPTABLE</v>
      </c>
      <c r="J94" s="54">
        <v>42148.741666666669</v>
      </c>
      <c r="K94" s="56">
        <v>42148.756944444445</v>
      </c>
      <c r="L94" s="120">
        <f t="shared" si="6"/>
        <v>1.5277777776645962E-2</v>
      </c>
      <c r="M94" s="120" t="s">
        <v>0</v>
      </c>
      <c r="N94" s="57" t="s">
        <v>224</v>
      </c>
    </row>
    <row r="95" spans="1:15" ht="27" customHeight="1" x14ac:dyDescent="0.35">
      <c r="A95" s="119">
        <v>19024</v>
      </c>
      <c r="B95" s="119"/>
      <c r="C95" s="57" t="s">
        <v>158</v>
      </c>
      <c r="D95" s="54">
        <v>42148.784722222219</v>
      </c>
      <c r="E95" s="51" t="s">
        <v>1</v>
      </c>
      <c r="F95" s="52">
        <v>42148.074999999997</v>
      </c>
      <c r="G95" s="130">
        <f t="shared" si="4"/>
        <v>0.70972222222189885</v>
      </c>
      <c r="H95" s="131" t="str">
        <f t="shared" si="5"/>
        <v>ACCEPTABLE</v>
      </c>
      <c r="J95" s="56">
        <v>42148.779861111114</v>
      </c>
      <c r="K95" s="56">
        <v>42148.792361111111</v>
      </c>
      <c r="L95" s="120">
        <f t="shared" si="6"/>
        <v>1.2499999997089617E-2</v>
      </c>
      <c r="M95" s="68" t="s">
        <v>1</v>
      </c>
      <c r="N95" s="63" t="s">
        <v>1168</v>
      </c>
    </row>
    <row r="96" spans="1:15" ht="27" customHeight="1" x14ac:dyDescent="0.35">
      <c r="A96" s="119">
        <v>19026</v>
      </c>
      <c r="B96" s="119"/>
      <c r="C96" s="57" t="s">
        <v>3</v>
      </c>
      <c r="D96" s="54">
        <v>42149.625</v>
      </c>
      <c r="E96" s="51" t="s">
        <v>0</v>
      </c>
      <c r="F96" s="52">
        <v>42149.491666666669</v>
      </c>
      <c r="G96" s="130">
        <f t="shared" si="4"/>
        <v>0.13333333333139308</v>
      </c>
      <c r="H96" s="131" t="str">
        <f t="shared" si="5"/>
        <v>ACCEPTABLE</v>
      </c>
      <c r="J96" s="56">
        <v>42149.632638888892</v>
      </c>
      <c r="K96" s="56">
        <v>42149.643750000003</v>
      </c>
      <c r="L96" s="120">
        <f t="shared" si="6"/>
        <v>1.1111111110949423E-2</v>
      </c>
      <c r="M96" s="68" t="s">
        <v>0</v>
      </c>
      <c r="N96" s="63" t="s">
        <v>952</v>
      </c>
    </row>
    <row r="97" spans="1:14" ht="27" customHeight="1" x14ac:dyDescent="0.35">
      <c r="A97" s="119">
        <v>10926</v>
      </c>
      <c r="B97" s="119"/>
      <c r="C97" s="57" t="s">
        <v>3</v>
      </c>
      <c r="D97" s="54">
        <v>42149.645833333336</v>
      </c>
      <c r="E97" s="51" t="s">
        <v>1</v>
      </c>
      <c r="F97" s="52">
        <v>42149.491666666669</v>
      </c>
      <c r="G97" s="130">
        <f t="shared" si="4"/>
        <v>0.15416666666715173</v>
      </c>
      <c r="H97" s="131" t="str">
        <f t="shared" si="5"/>
        <v>ACCEPTABLE</v>
      </c>
      <c r="J97" s="56">
        <v>42149.652777777781</v>
      </c>
      <c r="K97" s="56">
        <v>42149.663888888892</v>
      </c>
      <c r="L97" s="120">
        <f t="shared" si="6"/>
        <v>1.1111111110949423E-2</v>
      </c>
      <c r="M97" s="68" t="s">
        <v>1</v>
      </c>
      <c r="N97" s="63" t="s">
        <v>952</v>
      </c>
    </row>
    <row r="98" spans="1:14" ht="27" customHeight="1" x14ac:dyDescent="0.35">
      <c r="A98" s="119">
        <v>19024</v>
      </c>
      <c r="B98" s="119"/>
      <c r="C98" s="57" t="s">
        <v>158</v>
      </c>
      <c r="D98" s="54">
        <v>42149.729166666664</v>
      </c>
      <c r="E98" s="51" t="s">
        <v>0</v>
      </c>
      <c r="F98" s="52">
        <v>42149.491666666669</v>
      </c>
      <c r="G98" s="130">
        <f t="shared" si="4"/>
        <v>0.23749999999563443</v>
      </c>
      <c r="H98" s="131" t="str">
        <f t="shared" si="5"/>
        <v>ACCEPTABLE</v>
      </c>
      <c r="J98" s="56">
        <v>42149.709722222222</v>
      </c>
      <c r="K98" s="56">
        <v>42149.72152777778</v>
      </c>
      <c r="L98" s="120">
        <f t="shared" si="6"/>
        <v>1.1805555557657499E-2</v>
      </c>
      <c r="M98" s="68" t="s">
        <v>0</v>
      </c>
      <c r="N98" s="63" t="s">
        <v>166</v>
      </c>
    </row>
    <row r="99" spans="1:14" ht="27" customHeight="1" x14ac:dyDescent="0.35">
      <c r="A99" s="119">
        <v>19024</v>
      </c>
      <c r="B99" s="119"/>
      <c r="C99" s="57" t="s">
        <v>84</v>
      </c>
      <c r="D99" s="54">
        <v>42149.75</v>
      </c>
      <c r="E99" s="51" t="s">
        <v>1</v>
      </c>
      <c r="F99" s="52">
        <v>42149.491666666669</v>
      </c>
      <c r="G99" s="130">
        <f t="shared" si="4"/>
        <v>0.25833333333139308</v>
      </c>
      <c r="H99" s="131" t="str">
        <f t="shared" si="5"/>
        <v>ACCEPTABLE</v>
      </c>
      <c r="J99" s="56">
        <v>42149.736805555556</v>
      </c>
      <c r="K99" s="56">
        <v>42149.754861111112</v>
      </c>
      <c r="L99" s="120">
        <f t="shared" si="6"/>
        <v>1.8055555556202307E-2</v>
      </c>
      <c r="M99" s="68" t="s">
        <v>1</v>
      </c>
      <c r="N99" s="63" t="s">
        <v>165</v>
      </c>
    </row>
    <row r="100" spans="1:14" ht="27" customHeight="1" x14ac:dyDescent="0.35">
      <c r="A100" s="119">
        <v>19025</v>
      </c>
      <c r="B100" s="119"/>
      <c r="C100" s="57" t="s">
        <v>3</v>
      </c>
      <c r="D100" s="54">
        <v>42149.791666666664</v>
      </c>
      <c r="E100" s="51" t="s">
        <v>0</v>
      </c>
      <c r="F100" s="52">
        <v>42149.491666666669</v>
      </c>
      <c r="G100" s="130">
        <f t="shared" si="4"/>
        <v>0.29999999999563443</v>
      </c>
      <c r="H100" s="131" t="str">
        <f t="shared" si="5"/>
        <v>ACCEPTABLE</v>
      </c>
      <c r="J100" s="56">
        <v>42149.796527777777</v>
      </c>
      <c r="K100" s="56">
        <v>42149.810416666667</v>
      </c>
      <c r="L100" s="120">
        <f t="shared" si="6"/>
        <v>1.3888888890505768E-2</v>
      </c>
      <c r="M100" s="68" t="s">
        <v>0</v>
      </c>
      <c r="N100" s="63" t="s">
        <v>167</v>
      </c>
    </row>
    <row r="101" spans="1:14" ht="27" customHeight="1" x14ac:dyDescent="0.35">
      <c r="A101" s="119">
        <v>19025</v>
      </c>
      <c r="B101" s="119"/>
      <c r="C101" s="57" t="s">
        <v>4</v>
      </c>
      <c r="D101" s="54">
        <v>42149.826388888891</v>
      </c>
      <c r="E101" s="51" t="s">
        <v>1</v>
      </c>
      <c r="F101" s="52">
        <v>42149.491666666669</v>
      </c>
      <c r="G101" s="130">
        <f t="shared" si="4"/>
        <v>0.33472222222189885</v>
      </c>
      <c r="H101" s="131" t="str">
        <f t="shared" si="5"/>
        <v>ACCEPTABLE</v>
      </c>
      <c r="J101" s="56">
        <v>42149.834722222222</v>
      </c>
      <c r="K101" s="56">
        <v>42149.844444444447</v>
      </c>
      <c r="L101" s="120">
        <f t="shared" si="6"/>
        <v>9.7222222248092294E-3</v>
      </c>
      <c r="M101" s="68" t="s">
        <v>1</v>
      </c>
      <c r="N101" s="63" t="s">
        <v>168</v>
      </c>
    </row>
    <row r="102" spans="1:14" ht="27" customHeight="1" x14ac:dyDescent="0.35">
      <c r="A102" s="69">
        <v>19027</v>
      </c>
      <c r="B102" s="69"/>
      <c r="C102" s="63" t="s">
        <v>3</v>
      </c>
      <c r="D102" s="56">
        <v>42150.1875</v>
      </c>
      <c r="E102" s="62" t="s">
        <v>0</v>
      </c>
      <c r="F102" s="75">
        <v>42149.275694444441</v>
      </c>
      <c r="G102" s="130">
        <f t="shared" si="4"/>
        <v>0.91180555555911269</v>
      </c>
      <c r="H102" s="131" t="str">
        <f t="shared" si="5"/>
        <v>ACCEPTABLE</v>
      </c>
      <c r="I102" s="72"/>
      <c r="J102" s="41"/>
      <c r="K102" s="41"/>
      <c r="L102" s="120" t="str">
        <f t="shared" si="6"/>
        <v>Incomplete Data</v>
      </c>
      <c r="M102" s="41"/>
      <c r="N102" s="50"/>
    </row>
    <row r="103" spans="1:14" ht="27" customHeight="1" x14ac:dyDescent="0.35">
      <c r="A103" s="69">
        <v>19027</v>
      </c>
      <c r="B103" s="69"/>
      <c r="C103" s="63" t="s">
        <v>4</v>
      </c>
      <c r="D103" s="56">
        <v>42150.229166666664</v>
      </c>
      <c r="E103" s="62" t="s">
        <v>1</v>
      </c>
      <c r="F103" s="75">
        <v>42149.275694444441</v>
      </c>
      <c r="G103" s="130">
        <f t="shared" si="4"/>
        <v>0.95347222222335404</v>
      </c>
      <c r="H103" s="131" t="str">
        <f t="shared" si="5"/>
        <v>ACCEPTABLE</v>
      </c>
      <c r="I103" s="72"/>
      <c r="J103" s="41"/>
      <c r="K103" s="41"/>
      <c r="L103" s="120" t="str">
        <f t="shared" si="6"/>
        <v>Incomplete Data</v>
      </c>
      <c r="M103" s="41"/>
      <c r="N103" s="50"/>
    </row>
    <row r="104" spans="1:14" ht="27" customHeight="1" x14ac:dyDescent="0.35">
      <c r="A104" s="64"/>
      <c r="B104" s="64"/>
      <c r="C104" s="65"/>
      <c r="D104" s="66"/>
      <c r="E104" s="65"/>
      <c r="F104" s="83"/>
      <c r="G104" s="130" t="str">
        <f t="shared" si="4"/>
        <v/>
      </c>
      <c r="H104" s="131" t="str">
        <f t="shared" si="5"/>
        <v/>
      </c>
      <c r="I104" s="65"/>
      <c r="J104" s="56">
        <v>42150.251388888886</v>
      </c>
      <c r="K104" s="56">
        <v>42150.260416666664</v>
      </c>
      <c r="L104" s="120">
        <f t="shared" si="6"/>
        <v>9.0277777781011537E-3</v>
      </c>
      <c r="M104" s="68" t="s">
        <v>0</v>
      </c>
      <c r="N104" s="63" t="s">
        <v>169</v>
      </c>
    </row>
    <row r="105" spans="1:14" ht="27" customHeight="1" x14ac:dyDescent="0.35">
      <c r="A105" s="64"/>
      <c r="B105" s="64"/>
      <c r="C105" s="65"/>
      <c r="D105" s="66"/>
      <c r="E105" s="65"/>
      <c r="F105" s="83"/>
      <c r="G105" s="130" t="str">
        <f t="shared" si="4"/>
        <v/>
      </c>
      <c r="H105" s="131" t="str">
        <f t="shared" si="5"/>
        <v/>
      </c>
      <c r="I105" s="65"/>
      <c r="J105" s="56">
        <v>42150.3</v>
      </c>
      <c r="K105" s="56">
        <v>42150.308333333334</v>
      </c>
      <c r="L105" s="120">
        <f t="shared" si="6"/>
        <v>8.333333331393078E-3</v>
      </c>
      <c r="M105" s="68" t="s">
        <v>1</v>
      </c>
      <c r="N105" s="63" t="s">
        <v>9</v>
      </c>
    </row>
    <row r="106" spans="1:14" ht="27" customHeight="1" x14ac:dyDescent="0.35">
      <c r="A106" s="119">
        <v>19025</v>
      </c>
      <c r="B106" s="119"/>
      <c r="C106" s="57" t="s">
        <v>4</v>
      </c>
      <c r="D106" s="54">
        <v>42150.479166666664</v>
      </c>
      <c r="E106" s="51" t="s">
        <v>0</v>
      </c>
      <c r="F106" s="52">
        <v>42150.279166666667</v>
      </c>
      <c r="G106" s="130">
        <f t="shared" si="4"/>
        <v>0.19999999999708962</v>
      </c>
      <c r="H106" s="131" t="str">
        <f t="shared" si="5"/>
        <v>ACCEPTABLE</v>
      </c>
      <c r="J106" s="56">
        <v>42150.462500000001</v>
      </c>
      <c r="K106" s="56">
        <v>42150.472222222219</v>
      </c>
      <c r="L106" s="120">
        <f t="shared" si="6"/>
        <v>9.7222222175332718E-3</v>
      </c>
      <c r="M106" s="68" t="s">
        <v>0</v>
      </c>
      <c r="N106" s="63" t="s">
        <v>9</v>
      </c>
    </row>
    <row r="107" spans="1:14" ht="27" customHeight="1" x14ac:dyDescent="0.35">
      <c r="A107" s="119">
        <v>19025</v>
      </c>
      <c r="B107" s="119"/>
      <c r="C107" s="57" t="s">
        <v>3</v>
      </c>
      <c r="D107" s="54">
        <v>42150.5</v>
      </c>
      <c r="E107" s="51" t="s">
        <v>1</v>
      </c>
      <c r="F107" s="52">
        <v>42150.279166666667</v>
      </c>
      <c r="G107" s="130">
        <f t="shared" si="4"/>
        <v>0.22083333333284827</v>
      </c>
      <c r="H107" s="131" t="str">
        <f t="shared" si="5"/>
        <v>ACCEPTABLE</v>
      </c>
      <c r="J107" s="56">
        <v>42150.486805555556</v>
      </c>
      <c r="K107" s="56">
        <v>42150.497916666667</v>
      </c>
      <c r="L107" s="120">
        <f t="shared" si="6"/>
        <v>1.1111111110949423E-2</v>
      </c>
      <c r="M107" s="68" t="s">
        <v>1</v>
      </c>
      <c r="N107" s="63" t="s">
        <v>170</v>
      </c>
    </row>
    <row r="108" spans="1:14" ht="27" customHeight="1" x14ac:dyDescent="0.35">
      <c r="A108" s="119">
        <v>19028</v>
      </c>
      <c r="B108" s="119"/>
      <c r="C108" s="57" t="s">
        <v>3</v>
      </c>
      <c r="D108" s="54">
        <v>42150.604166666664</v>
      </c>
      <c r="E108" s="51" t="s">
        <v>0</v>
      </c>
      <c r="F108" s="52">
        <v>42150.502083333333</v>
      </c>
      <c r="G108" s="130">
        <f t="shared" si="4"/>
        <v>0.10208333333139308</v>
      </c>
      <c r="H108" s="131" t="str">
        <f t="shared" si="5"/>
        <v>ACCEPTABLE</v>
      </c>
      <c r="J108" s="56">
        <v>42150.599305555559</v>
      </c>
      <c r="K108" s="56">
        <v>42150.61041666667</v>
      </c>
      <c r="L108" s="120">
        <f t="shared" si="6"/>
        <v>1.1111111110949423E-2</v>
      </c>
      <c r="M108" s="68" t="s">
        <v>0</v>
      </c>
      <c r="N108" s="63" t="s">
        <v>171</v>
      </c>
    </row>
    <row r="109" spans="1:14" ht="27" customHeight="1" x14ac:dyDescent="0.35">
      <c r="A109" s="119">
        <v>19028</v>
      </c>
      <c r="B109" s="119"/>
      <c r="C109" s="57" t="s">
        <v>4</v>
      </c>
      <c r="D109" s="54">
        <v>42150.635416666664</v>
      </c>
      <c r="E109" s="51" t="s">
        <v>1</v>
      </c>
      <c r="F109" s="52">
        <v>42150.502083333333</v>
      </c>
      <c r="G109" s="130">
        <f t="shared" si="4"/>
        <v>0.13333333333139308</v>
      </c>
      <c r="H109" s="131" t="str">
        <f t="shared" si="5"/>
        <v>ACCEPTABLE</v>
      </c>
      <c r="J109" s="56">
        <v>42150.638194444444</v>
      </c>
      <c r="K109" s="56">
        <v>42150.65</v>
      </c>
      <c r="L109" s="120">
        <f t="shared" si="6"/>
        <v>1.1805555557657499E-2</v>
      </c>
      <c r="M109" s="68" t="s">
        <v>1</v>
      </c>
      <c r="N109" s="63" t="s">
        <v>154</v>
      </c>
    </row>
    <row r="110" spans="1:14" ht="27" customHeight="1" x14ac:dyDescent="0.35">
      <c r="A110" s="119">
        <v>19027</v>
      </c>
      <c r="B110" s="119"/>
      <c r="C110" s="57" t="s">
        <v>157</v>
      </c>
      <c r="D110" s="54">
        <v>42150.763888888891</v>
      </c>
      <c r="E110" s="51" t="s">
        <v>0</v>
      </c>
      <c r="F110" s="52">
        <v>42150.681944444441</v>
      </c>
      <c r="G110" s="130">
        <f t="shared" si="4"/>
        <v>8.1944444449618459E-2</v>
      </c>
      <c r="H110" s="131" t="str">
        <f t="shared" si="5"/>
        <v>ACCEPTABLE</v>
      </c>
      <c r="J110" s="56">
        <v>42150.756249999999</v>
      </c>
      <c r="K110" s="56">
        <v>42150.767361111109</v>
      </c>
      <c r="L110" s="120">
        <f t="shared" si="6"/>
        <v>1.1111111110949423E-2</v>
      </c>
      <c r="M110" s="68" t="s">
        <v>0</v>
      </c>
      <c r="N110" s="63" t="s">
        <v>18</v>
      </c>
    </row>
    <row r="111" spans="1:14" ht="27" customHeight="1" x14ac:dyDescent="0.35">
      <c r="A111" s="119">
        <v>19027</v>
      </c>
      <c r="B111" s="119"/>
      <c r="C111" s="57" t="s">
        <v>3</v>
      </c>
      <c r="D111" s="54">
        <v>42150.784722222219</v>
      </c>
      <c r="E111" s="51" t="s">
        <v>1</v>
      </c>
      <c r="F111" s="52">
        <v>42150.681944444441</v>
      </c>
      <c r="G111" s="130">
        <f t="shared" si="4"/>
        <v>0.10277777777810115</v>
      </c>
      <c r="H111" s="131" t="str">
        <f t="shared" si="5"/>
        <v>ACCEPTABLE</v>
      </c>
      <c r="J111" s="56">
        <v>42150.777083333334</v>
      </c>
      <c r="K111" s="56">
        <v>42150.788888888892</v>
      </c>
      <c r="L111" s="120">
        <f t="shared" si="6"/>
        <v>1.1805555557657499E-2</v>
      </c>
      <c r="M111" s="68" t="s">
        <v>1</v>
      </c>
      <c r="N111" s="63" t="s">
        <v>172</v>
      </c>
    </row>
    <row r="112" spans="1:14" ht="27" customHeight="1" x14ac:dyDescent="0.35">
      <c r="A112" s="119">
        <v>19029</v>
      </c>
      <c r="B112" s="119"/>
      <c r="C112" s="57" t="s">
        <v>3</v>
      </c>
      <c r="D112" s="54">
        <v>42150.958333333336</v>
      </c>
      <c r="E112" s="51" t="s">
        <v>0</v>
      </c>
      <c r="F112" s="52">
        <v>42150.807638888888</v>
      </c>
      <c r="G112" s="130">
        <f t="shared" si="4"/>
        <v>0.15069444444816327</v>
      </c>
      <c r="H112" s="131" t="str">
        <f t="shared" si="5"/>
        <v>ACCEPTABLE</v>
      </c>
      <c r="J112" s="56">
        <v>42150.96597222222</v>
      </c>
      <c r="K112" s="56">
        <v>42150.979166666664</v>
      </c>
      <c r="L112" s="120">
        <f t="shared" si="6"/>
        <v>1.3194444443797693E-2</v>
      </c>
      <c r="M112" s="68" t="s">
        <v>0</v>
      </c>
      <c r="N112" s="63" t="s">
        <v>173</v>
      </c>
    </row>
    <row r="113" spans="1:14" ht="27" customHeight="1" x14ac:dyDescent="0.35">
      <c r="A113" s="119">
        <v>19029</v>
      </c>
      <c r="B113" s="119"/>
      <c r="C113" s="57" t="s">
        <v>4</v>
      </c>
      <c r="D113" s="54">
        <v>42151.000694444447</v>
      </c>
      <c r="E113" s="51" t="s">
        <v>1</v>
      </c>
      <c r="F113" s="52">
        <v>42150.807638888888</v>
      </c>
      <c r="G113" s="130">
        <f t="shared" si="4"/>
        <v>0.19305555555911269</v>
      </c>
      <c r="H113" s="131" t="str">
        <f t="shared" si="5"/>
        <v>ACCEPTABLE</v>
      </c>
      <c r="J113" s="56">
        <v>42151.010416666664</v>
      </c>
      <c r="K113" s="56">
        <v>42151.020833333336</v>
      </c>
      <c r="L113" s="120">
        <f t="shared" si="6"/>
        <v>1.0416666671517305E-2</v>
      </c>
      <c r="M113" s="68" t="s">
        <v>1</v>
      </c>
      <c r="N113" s="63" t="s">
        <v>18</v>
      </c>
    </row>
    <row r="114" spans="1:14" ht="27" customHeight="1" x14ac:dyDescent="0.35">
      <c r="A114" s="119">
        <v>19029</v>
      </c>
      <c r="B114" s="119"/>
      <c r="C114" s="57" t="s">
        <v>4</v>
      </c>
      <c r="D114" s="54">
        <v>42151.270833333336</v>
      </c>
      <c r="E114" s="51" t="s">
        <v>0</v>
      </c>
      <c r="F114" s="52">
        <v>42151.243750000001</v>
      </c>
      <c r="G114" s="130">
        <f t="shared" si="4"/>
        <v>2.7083333334303461E-2</v>
      </c>
      <c r="H114" s="131" t="str">
        <f t="shared" si="5"/>
        <v>TOO LATE</v>
      </c>
      <c r="J114" s="56">
        <v>42151.272916666669</v>
      </c>
      <c r="K114" s="56">
        <v>42151.280555555553</v>
      </c>
      <c r="L114" s="120">
        <f t="shared" si="6"/>
        <v>7.6388888846850023E-3</v>
      </c>
      <c r="M114" s="68" t="s">
        <v>0</v>
      </c>
      <c r="N114" s="63" t="s">
        <v>174</v>
      </c>
    </row>
    <row r="115" spans="1:14" ht="27" customHeight="1" x14ac:dyDescent="0.35">
      <c r="A115" s="119">
        <v>19029</v>
      </c>
      <c r="B115" s="119"/>
      <c r="C115" s="57" t="s">
        <v>3</v>
      </c>
      <c r="D115" s="54">
        <v>42151.291666666664</v>
      </c>
      <c r="E115" s="51" t="s">
        <v>1</v>
      </c>
      <c r="F115" s="52">
        <v>42151.243750000001</v>
      </c>
      <c r="G115" s="130">
        <f t="shared" si="4"/>
        <v>4.7916666662786156E-2</v>
      </c>
      <c r="H115" s="131" t="str">
        <f t="shared" si="5"/>
        <v>ACCEPTABLE</v>
      </c>
      <c r="J115" s="56">
        <v>42151.300694444442</v>
      </c>
      <c r="K115" s="56">
        <v>42151.311111111114</v>
      </c>
      <c r="L115" s="120">
        <f t="shared" si="6"/>
        <v>1.0416666671517305E-2</v>
      </c>
      <c r="M115" s="68" t="s">
        <v>1</v>
      </c>
      <c r="N115" s="63" t="s">
        <v>175</v>
      </c>
    </row>
    <row r="116" spans="1:14" ht="27" customHeight="1" x14ac:dyDescent="0.35">
      <c r="A116" s="64"/>
      <c r="B116" s="64"/>
      <c r="C116" s="65"/>
      <c r="D116" s="66"/>
      <c r="E116" s="65"/>
      <c r="F116" s="66"/>
      <c r="G116" s="130" t="str">
        <f t="shared" si="4"/>
        <v/>
      </c>
      <c r="H116" s="131" t="str">
        <f t="shared" si="5"/>
        <v/>
      </c>
      <c r="I116" s="65"/>
      <c r="J116" s="56">
        <v>42151.345833333333</v>
      </c>
      <c r="K116" s="56">
        <v>42151.357638888891</v>
      </c>
      <c r="L116" s="120">
        <f t="shared" si="6"/>
        <v>1.1805555557657499E-2</v>
      </c>
      <c r="M116" s="68" t="s">
        <v>0</v>
      </c>
      <c r="N116" s="63" t="s">
        <v>176</v>
      </c>
    </row>
    <row r="117" spans="1:14" ht="27" customHeight="1" x14ac:dyDescent="0.35">
      <c r="A117" s="64"/>
      <c r="B117" s="64"/>
      <c r="C117" s="65"/>
      <c r="D117" s="66"/>
      <c r="E117" s="65"/>
      <c r="F117" s="66"/>
      <c r="G117" s="130" t="str">
        <f t="shared" si="4"/>
        <v/>
      </c>
      <c r="H117" s="131" t="str">
        <f t="shared" si="5"/>
        <v/>
      </c>
      <c r="I117" s="65"/>
      <c r="J117" s="56">
        <v>42151.379166666666</v>
      </c>
      <c r="K117" s="56">
        <v>42151.384722222225</v>
      </c>
      <c r="L117" s="120">
        <f t="shared" si="6"/>
        <v>5.5555555591126904E-3</v>
      </c>
      <c r="M117" s="68" t="s">
        <v>1</v>
      </c>
      <c r="N117" s="63" t="s">
        <v>177</v>
      </c>
    </row>
    <row r="118" spans="1:14" ht="27" customHeight="1" x14ac:dyDescent="0.35">
      <c r="A118" s="119">
        <v>19028</v>
      </c>
      <c r="B118" s="119"/>
      <c r="C118" s="57" t="s">
        <v>4</v>
      </c>
      <c r="D118" s="54">
        <v>42151.416666666664</v>
      </c>
      <c r="E118" s="51" t="s">
        <v>0</v>
      </c>
      <c r="F118" s="52">
        <v>42151.243750000001</v>
      </c>
      <c r="G118" s="130">
        <f t="shared" si="4"/>
        <v>0.17291666666278616</v>
      </c>
      <c r="H118" s="131" t="str">
        <f t="shared" si="5"/>
        <v>ACCEPTABLE</v>
      </c>
      <c r="J118" s="56">
        <v>42151.399305555555</v>
      </c>
      <c r="K118" s="56">
        <v>42151.407638888886</v>
      </c>
      <c r="L118" s="120">
        <f t="shared" si="6"/>
        <v>8.333333331393078E-3</v>
      </c>
      <c r="M118" s="68" t="s">
        <v>0</v>
      </c>
      <c r="N118" s="63" t="s">
        <v>18</v>
      </c>
    </row>
    <row r="119" spans="1:14" ht="27" customHeight="1" x14ac:dyDescent="0.35">
      <c r="A119" s="119">
        <v>19028</v>
      </c>
      <c r="B119" s="119"/>
      <c r="C119" s="57" t="s">
        <v>3</v>
      </c>
      <c r="D119" s="54">
        <v>42151.4375</v>
      </c>
      <c r="E119" s="51" t="s">
        <v>1</v>
      </c>
      <c r="F119" s="52">
        <v>42151.243750000001</v>
      </c>
      <c r="G119" s="130">
        <f t="shared" si="4"/>
        <v>0.19374999999854481</v>
      </c>
      <c r="H119" s="131" t="str">
        <f t="shared" si="5"/>
        <v>ACCEPTABLE</v>
      </c>
      <c r="J119" s="56">
        <v>42151.429166666669</v>
      </c>
      <c r="K119" s="56">
        <v>42151.440972222219</v>
      </c>
      <c r="L119" s="120">
        <f t="shared" si="6"/>
        <v>1.1805555550381541E-2</v>
      </c>
      <c r="M119" s="68" t="s">
        <v>1</v>
      </c>
      <c r="N119" s="63" t="s">
        <v>178</v>
      </c>
    </row>
    <row r="120" spans="1:14" ht="27" customHeight="1" x14ac:dyDescent="0.35">
      <c r="A120" s="119">
        <v>19030</v>
      </c>
      <c r="B120" s="119"/>
      <c r="C120" s="57" t="s">
        <v>3</v>
      </c>
      <c r="D120" s="54">
        <v>42151.583333333336</v>
      </c>
      <c r="E120" s="51" t="s">
        <v>0</v>
      </c>
      <c r="F120" s="52">
        <v>42151.539583333331</v>
      </c>
      <c r="G120" s="130">
        <f t="shared" si="4"/>
        <v>4.3750000004365575E-2</v>
      </c>
      <c r="H120" s="131" t="str">
        <f t="shared" si="5"/>
        <v>ACCEPTABLE</v>
      </c>
      <c r="I120" s="121" t="s">
        <v>1923</v>
      </c>
      <c r="J120" s="56"/>
      <c r="K120" s="56"/>
      <c r="L120" s="120" t="str">
        <f t="shared" si="6"/>
        <v>Incomplete Data</v>
      </c>
      <c r="M120" s="68"/>
      <c r="N120" s="63"/>
    </row>
    <row r="121" spans="1:14" ht="27" customHeight="1" x14ac:dyDescent="0.35">
      <c r="A121" s="119">
        <v>19030</v>
      </c>
      <c r="B121" s="119"/>
      <c r="C121" s="57" t="s">
        <v>3</v>
      </c>
      <c r="D121" s="54">
        <v>42151.604166666664</v>
      </c>
      <c r="E121" s="51" t="s">
        <v>1</v>
      </c>
      <c r="F121" s="52">
        <v>42151.539583333331</v>
      </c>
      <c r="G121" s="130">
        <f t="shared" si="4"/>
        <v>6.4583333332848269E-2</v>
      </c>
      <c r="H121" s="131" t="str">
        <f t="shared" si="5"/>
        <v>ACCEPTABLE</v>
      </c>
      <c r="I121" s="121" t="s">
        <v>1923</v>
      </c>
      <c r="J121" s="56"/>
      <c r="K121" s="56"/>
      <c r="L121" s="120" t="str">
        <f t="shared" si="6"/>
        <v>Incomplete Data</v>
      </c>
      <c r="M121" s="68"/>
      <c r="N121" s="63"/>
    </row>
    <row r="122" spans="1:14" ht="27" customHeight="1" x14ac:dyDescent="0.35">
      <c r="A122" s="64"/>
      <c r="B122" s="64"/>
      <c r="C122" s="65"/>
      <c r="D122" s="66"/>
      <c r="E122" s="65"/>
      <c r="F122" s="66"/>
      <c r="G122" s="130" t="str">
        <f t="shared" si="4"/>
        <v/>
      </c>
      <c r="H122" s="131" t="str">
        <f t="shared" si="5"/>
        <v/>
      </c>
      <c r="I122" s="65"/>
      <c r="J122" s="56">
        <v>42152.374305555553</v>
      </c>
      <c r="K122" s="56">
        <v>42152.380555555559</v>
      </c>
      <c r="L122" s="120">
        <f t="shared" si="6"/>
        <v>6.2500000058207661E-3</v>
      </c>
      <c r="M122" s="68" t="s">
        <v>0</v>
      </c>
      <c r="N122" s="63" t="s">
        <v>177</v>
      </c>
    </row>
    <row r="123" spans="1:14" ht="27" customHeight="1" x14ac:dyDescent="0.35">
      <c r="A123" s="64"/>
      <c r="B123" s="64"/>
      <c r="C123" s="65"/>
      <c r="D123" s="66"/>
      <c r="E123" s="65"/>
      <c r="F123" s="66"/>
      <c r="G123" s="130" t="str">
        <f t="shared" si="4"/>
        <v/>
      </c>
      <c r="H123" s="131" t="str">
        <f t="shared" si="5"/>
        <v/>
      </c>
      <c r="I123" s="65"/>
      <c r="J123" s="56">
        <v>42152.395138888889</v>
      </c>
      <c r="K123" s="56">
        <v>42152.401388888888</v>
      </c>
      <c r="L123" s="120">
        <f t="shared" si="6"/>
        <v>6.2499999985448085E-3</v>
      </c>
      <c r="M123" s="68" t="s">
        <v>1</v>
      </c>
      <c r="N123" s="63" t="s">
        <v>177</v>
      </c>
    </row>
    <row r="124" spans="1:14" ht="27" customHeight="1" x14ac:dyDescent="0.35">
      <c r="A124" s="119">
        <v>19031</v>
      </c>
      <c r="B124" s="119"/>
      <c r="C124" s="57" t="s">
        <v>3</v>
      </c>
      <c r="D124" s="54">
        <v>42152.479166666664</v>
      </c>
      <c r="E124" s="51" t="s">
        <v>0</v>
      </c>
      <c r="F124" s="52">
        <v>42152.234027777777</v>
      </c>
      <c r="G124" s="130">
        <f t="shared" si="4"/>
        <v>0.24513888888759539</v>
      </c>
      <c r="H124" s="131" t="str">
        <f t="shared" si="5"/>
        <v>ACCEPTABLE</v>
      </c>
      <c r="J124" s="56">
        <v>42152.446527777778</v>
      </c>
      <c r="K124" s="56">
        <v>42152.456944444442</v>
      </c>
      <c r="L124" s="120">
        <f t="shared" si="6"/>
        <v>1.0416666664241347E-2</v>
      </c>
      <c r="M124" s="68" t="s">
        <v>0</v>
      </c>
      <c r="N124" s="63" t="s">
        <v>179</v>
      </c>
    </row>
    <row r="125" spans="1:14" ht="27" customHeight="1" x14ac:dyDescent="0.35">
      <c r="A125" s="119">
        <v>19031</v>
      </c>
      <c r="B125" s="119"/>
      <c r="C125" s="57" t="s">
        <v>4</v>
      </c>
      <c r="D125" s="54">
        <v>42152.513888888891</v>
      </c>
      <c r="E125" s="51" t="s">
        <v>1</v>
      </c>
      <c r="F125" s="52">
        <v>42152.234027777777</v>
      </c>
      <c r="G125" s="130">
        <f t="shared" si="4"/>
        <v>0.27986111111385981</v>
      </c>
      <c r="H125" s="131" t="str">
        <f t="shared" si="5"/>
        <v>ACCEPTABLE</v>
      </c>
      <c r="J125" s="56">
        <v>42152.489583333336</v>
      </c>
      <c r="K125" s="56">
        <v>42152.496527777781</v>
      </c>
      <c r="L125" s="120">
        <f t="shared" si="6"/>
        <v>6.9444444452528842E-3</v>
      </c>
      <c r="M125" s="68" t="s">
        <v>1</v>
      </c>
      <c r="N125" s="63" t="s">
        <v>180</v>
      </c>
    </row>
    <row r="126" spans="1:14" ht="27" customHeight="1" x14ac:dyDescent="0.35">
      <c r="A126" s="48"/>
      <c r="B126" s="48"/>
      <c r="C126" s="50"/>
      <c r="D126" s="41"/>
      <c r="E126" s="50"/>
      <c r="F126" s="41"/>
      <c r="G126" s="130" t="str">
        <f t="shared" si="4"/>
        <v/>
      </c>
      <c r="H126" s="131" t="str">
        <f t="shared" si="5"/>
        <v/>
      </c>
      <c r="I126" s="50"/>
      <c r="J126" s="56">
        <v>42153.559027777781</v>
      </c>
      <c r="K126" s="56">
        <v>42153.572916666664</v>
      </c>
      <c r="L126" s="120">
        <f t="shared" si="6"/>
        <v>1.3888888883229811E-2</v>
      </c>
      <c r="M126" s="68"/>
      <c r="N126" s="63" t="s">
        <v>149</v>
      </c>
    </row>
    <row r="127" spans="1:14" ht="27" customHeight="1" x14ac:dyDescent="0.35">
      <c r="A127" s="119">
        <v>19031</v>
      </c>
      <c r="B127" s="119"/>
      <c r="C127" s="57" t="s">
        <v>4</v>
      </c>
      <c r="D127" s="54">
        <v>42153.621527777781</v>
      </c>
      <c r="E127" s="51" t="s">
        <v>0</v>
      </c>
      <c r="F127" s="52">
        <v>42153.440972222219</v>
      </c>
      <c r="G127" s="130">
        <f t="shared" si="4"/>
        <v>0.18055555556202307</v>
      </c>
      <c r="H127" s="131" t="str">
        <f t="shared" si="5"/>
        <v>ACCEPTABLE</v>
      </c>
      <c r="J127" s="56">
        <v>42153.614583333336</v>
      </c>
      <c r="K127" s="56">
        <v>42153.624305555553</v>
      </c>
      <c r="L127" s="120">
        <f t="shared" si="6"/>
        <v>9.7222222175332718E-3</v>
      </c>
      <c r="M127" s="68" t="s">
        <v>0</v>
      </c>
      <c r="N127" s="63" t="s">
        <v>18</v>
      </c>
    </row>
    <row r="128" spans="1:14" ht="27" customHeight="1" x14ac:dyDescent="0.35">
      <c r="A128" s="119">
        <v>19031</v>
      </c>
      <c r="B128" s="119"/>
      <c r="C128" s="57" t="s">
        <v>3</v>
      </c>
      <c r="D128" s="54">
        <v>42153.638888888891</v>
      </c>
      <c r="E128" s="51" t="s">
        <v>159</v>
      </c>
      <c r="F128" s="52">
        <v>42153.440972222219</v>
      </c>
      <c r="G128" s="130">
        <f t="shared" si="4"/>
        <v>0.19791666667151731</v>
      </c>
      <c r="H128" s="131" t="str">
        <f t="shared" si="5"/>
        <v>ACCEPTABLE</v>
      </c>
      <c r="J128" s="56">
        <v>42153.654861111114</v>
      </c>
      <c r="K128" s="56">
        <v>42153.670138888891</v>
      </c>
      <c r="L128" s="120">
        <f t="shared" si="6"/>
        <v>1.5277777776645962E-2</v>
      </c>
      <c r="M128" s="68" t="s">
        <v>1</v>
      </c>
      <c r="N128" s="63" t="s">
        <v>181</v>
      </c>
    </row>
    <row r="129" spans="1:14" ht="27" customHeight="1" x14ac:dyDescent="0.35">
      <c r="A129" s="48"/>
      <c r="B129" s="48"/>
      <c r="C129" s="50"/>
      <c r="D129" s="41"/>
      <c r="E129" s="50"/>
      <c r="F129" s="41"/>
      <c r="G129" s="130" t="str">
        <f t="shared" si="4"/>
        <v/>
      </c>
      <c r="H129" s="131" t="str">
        <f t="shared" si="5"/>
        <v/>
      </c>
      <c r="I129" s="50"/>
      <c r="J129" s="56">
        <v>42154.425000000003</v>
      </c>
      <c r="K129" s="56">
        <v>42154.436111111114</v>
      </c>
      <c r="L129" s="120">
        <f t="shared" si="6"/>
        <v>1.1111111110949423E-2</v>
      </c>
      <c r="M129" s="68"/>
      <c r="N129" s="63" t="s">
        <v>149</v>
      </c>
    </row>
    <row r="130" spans="1:14" ht="27" customHeight="1" x14ac:dyDescent="0.35">
      <c r="A130" s="119">
        <v>19032</v>
      </c>
      <c r="B130" s="119"/>
      <c r="C130" s="57" t="s">
        <v>84</v>
      </c>
      <c r="D130" s="54">
        <v>42154.552083333336</v>
      </c>
      <c r="E130" s="51" t="s">
        <v>0</v>
      </c>
      <c r="F130" s="52">
        <v>42154.37777777778</v>
      </c>
      <c r="G130" s="130">
        <f t="shared" si="4"/>
        <v>0.17430555555620231</v>
      </c>
      <c r="H130" s="131" t="str">
        <f t="shared" si="5"/>
        <v>ACCEPTABLE</v>
      </c>
      <c r="J130" s="56">
        <v>42154.536805555559</v>
      </c>
      <c r="K130" s="56">
        <v>42154.551388888889</v>
      </c>
      <c r="L130" s="120">
        <f t="shared" si="6"/>
        <v>1.4583333329937886E-2</v>
      </c>
      <c r="M130" s="68" t="s">
        <v>0</v>
      </c>
      <c r="N130" s="63" t="s">
        <v>182</v>
      </c>
    </row>
    <row r="131" spans="1:14" ht="27" customHeight="1" x14ac:dyDescent="0.35">
      <c r="A131" s="64"/>
      <c r="B131" s="64"/>
      <c r="C131" s="65"/>
      <c r="D131" s="66"/>
      <c r="E131" s="65"/>
      <c r="F131" s="66"/>
      <c r="G131" s="130" t="str">
        <f t="shared" ref="G131:G194" si="7">IF(D131="","",D131-F131)</f>
        <v/>
      </c>
      <c r="H131" s="131" t="str">
        <f t="shared" ref="H131:H194" si="8">IF(D131-F131&lt;0,"TOO LATE",IF(G131="","",IF(OR(DAY(D131-F131)&gt;1,AND(HOUR(D131-F131)&gt;HOUR("0:59"),(SIGN(D131-F131)=1))),"ACCEPTABLE","TOO LATE")))</f>
        <v/>
      </c>
      <c r="I131" s="65"/>
      <c r="J131" s="56">
        <v>42154.556944444441</v>
      </c>
      <c r="K131" s="56">
        <v>42154.563888888886</v>
      </c>
      <c r="L131" s="120">
        <f t="shared" si="6"/>
        <v>6.9444444452528842E-3</v>
      </c>
      <c r="M131" s="68" t="s">
        <v>0</v>
      </c>
      <c r="N131" s="63" t="s">
        <v>183</v>
      </c>
    </row>
    <row r="132" spans="1:14" ht="27" customHeight="1" x14ac:dyDescent="0.35">
      <c r="A132" s="119">
        <v>19032</v>
      </c>
      <c r="B132" s="119"/>
      <c r="C132" s="57" t="s">
        <v>16</v>
      </c>
      <c r="D132" s="54">
        <v>42154.576388888891</v>
      </c>
      <c r="E132" s="51" t="s">
        <v>1</v>
      </c>
      <c r="F132" s="52">
        <v>42154.37777777778</v>
      </c>
      <c r="G132" s="130">
        <f t="shared" si="7"/>
        <v>0.19861111111094942</v>
      </c>
      <c r="H132" s="131" t="str">
        <f t="shared" si="8"/>
        <v>ACCEPTABLE</v>
      </c>
      <c r="J132" s="56">
        <v>42154.574999999997</v>
      </c>
      <c r="K132" s="56">
        <v>42154.583333333336</v>
      </c>
      <c r="L132" s="120">
        <f t="shared" si="6"/>
        <v>8.3333333386690356E-3</v>
      </c>
      <c r="M132" s="68" t="s">
        <v>1</v>
      </c>
      <c r="N132" s="63" t="s">
        <v>184</v>
      </c>
    </row>
    <row r="133" spans="1:14" ht="27" customHeight="1" x14ac:dyDescent="0.35">
      <c r="A133" s="48"/>
      <c r="B133" s="48"/>
      <c r="C133" s="50"/>
      <c r="D133" s="41"/>
      <c r="E133" s="50"/>
      <c r="F133" s="41"/>
      <c r="G133" s="130" t="str">
        <f t="shared" si="7"/>
        <v/>
      </c>
      <c r="H133" s="131" t="str">
        <f t="shared" si="8"/>
        <v/>
      </c>
      <c r="I133" s="50"/>
      <c r="J133" s="56">
        <v>42154.611111111109</v>
      </c>
      <c r="K133" s="56">
        <v>42154.623611111114</v>
      </c>
      <c r="L133" s="120">
        <f t="shared" si="6"/>
        <v>1.2500000004365575E-2</v>
      </c>
      <c r="M133" s="68"/>
      <c r="N133" s="63" t="s">
        <v>149</v>
      </c>
    </row>
    <row r="134" spans="1:14" ht="27" customHeight="1" x14ac:dyDescent="0.35">
      <c r="A134" s="119">
        <v>19032</v>
      </c>
      <c r="B134" s="119"/>
      <c r="C134" s="57" t="s">
        <v>16</v>
      </c>
      <c r="D134" s="54">
        <v>42155.25</v>
      </c>
      <c r="E134" s="51" t="s">
        <v>0</v>
      </c>
      <c r="F134" s="52">
        <v>42155.192361111112</v>
      </c>
      <c r="G134" s="130">
        <f t="shared" si="7"/>
        <v>5.7638888887595385E-2</v>
      </c>
      <c r="H134" s="131" t="str">
        <f t="shared" si="8"/>
        <v>ACCEPTABLE</v>
      </c>
      <c r="J134" s="56">
        <v>42155.261111111111</v>
      </c>
      <c r="K134" s="56">
        <v>42155.267361111109</v>
      </c>
      <c r="L134" s="120">
        <f t="shared" si="6"/>
        <v>6.2499999985448085E-3</v>
      </c>
      <c r="M134" s="68" t="s">
        <v>0</v>
      </c>
      <c r="N134" s="63" t="s">
        <v>185</v>
      </c>
    </row>
    <row r="135" spans="1:14" ht="27" customHeight="1" x14ac:dyDescent="0.35">
      <c r="A135" s="119">
        <v>19032</v>
      </c>
      <c r="B135" s="119"/>
      <c r="C135" s="57" t="s">
        <v>84</v>
      </c>
      <c r="D135" s="54">
        <v>42155.28125</v>
      </c>
      <c r="E135" s="51" t="s">
        <v>1</v>
      </c>
      <c r="F135" s="52">
        <v>42155.192361111112</v>
      </c>
      <c r="G135" s="130">
        <f t="shared" si="7"/>
        <v>8.8888888887595385E-2</v>
      </c>
      <c r="H135" s="131" t="str">
        <f t="shared" si="8"/>
        <v>ACCEPTABLE</v>
      </c>
      <c r="J135" s="56">
        <v>42155.28402777778</v>
      </c>
      <c r="K135" s="56">
        <v>42155.299305555556</v>
      </c>
      <c r="L135" s="120">
        <f t="shared" ref="L135:L198" si="9">IF(OR(K135="",J135=""), "Incomplete Data", K135-J135)</f>
        <v>1.5277777776645962E-2</v>
      </c>
      <c r="M135" s="68" t="s">
        <v>368</v>
      </c>
      <c r="N135" s="63" t="s">
        <v>369</v>
      </c>
    </row>
    <row r="136" spans="1:14" ht="27" customHeight="1" x14ac:dyDescent="0.35">
      <c r="A136" s="119">
        <v>19033</v>
      </c>
      <c r="B136" s="119"/>
      <c r="C136" s="57" t="s">
        <v>3</v>
      </c>
      <c r="D136" s="54">
        <v>42155.4375</v>
      </c>
      <c r="E136" s="51" t="s">
        <v>0</v>
      </c>
      <c r="F136" s="52">
        <v>42155.259027777778</v>
      </c>
      <c r="G136" s="130">
        <f t="shared" si="7"/>
        <v>0.17847222222189885</v>
      </c>
      <c r="H136" s="131" t="str">
        <f t="shared" si="8"/>
        <v>ACCEPTABLE</v>
      </c>
      <c r="J136" s="56">
        <v>42155.434027777781</v>
      </c>
      <c r="K136" s="56">
        <v>42155.443749999999</v>
      </c>
      <c r="L136" s="120">
        <f t="shared" si="9"/>
        <v>9.7222222175332718E-3</v>
      </c>
      <c r="M136" s="68" t="s">
        <v>1</v>
      </c>
      <c r="N136" s="63" t="s">
        <v>186</v>
      </c>
    </row>
    <row r="137" spans="1:14" ht="27" customHeight="1" x14ac:dyDescent="0.35">
      <c r="A137" s="119">
        <v>19033</v>
      </c>
      <c r="B137" s="119"/>
      <c r="C137" s="57" t="s">
        <v>157</v>
      </c>
      <c r="D137" s="54">
        <v>42155.479166666664</v>
      </c>
      <c r="E137" s="51" t="s">
        <v>1</v>
      </c>
      <c r="F137" s="52">
        <v>42155.259027777778</v>
      </c>
      <c r="G137" s="130">
        <f t="shared" si="7"/>
        <v>0.22013888888614019</v>
      </c>
      <c r="H137" s="131" t="str">
        <f t="shared" si="8"/>
        <v>ACCEPTABLE</v>
      </c>
      <c r="J137" s="56">
        <v>42155.458333333336</v>
      </c>
      <c r="K137" s="56">
        <v>42155.470833333333</v>
      </c>
      <c r="L137" s="120">
        <f t="shared" si="9"/>
        <v>1.2499999997089617E-2</v>
      </c>
      <c r="M137" s="68" t="s">
        <v>0</v>
      </c>
      <c r="N137" s="63" t="s">
        <v>1170</v>
      </c>
    </row>
    <row r="138" spans="1:14" ht="27" customHeight="1" x14ac:dyDescent="0.35">
      <c r="A138" s="64"/>
      <c r="B138" s="64"/>
      <c r="C138" s="65"/>
      <c r="D138" s="66"/>
      <c r="E138" s="65"/>
      <c r="F138" s="66"/>
      <c r="G138" s="130" t="str">
        <f t="shared" si="7"/>
        <v/>
      </c>
      <c r="H138" s="131" t="str">
        <f t="shared" si="8"/>
        <v/>
      </c>
      <c r="I138" s="65"/>
      <c r="J138" s="56">
        <v>42155.50277777778</v>
      </c>
      <c r="K138" s="56">
        <v>42155.511111111111</v>
      </c>
      <c r="L138" s="120">
        <f t="shared" si="9"/>
        <v>8.333333331393078E-3</v>
      </c>
      <c r="M138" s="68" t="s">
        <v>1</v>
      </c>
      <c r="N138" s="63" t="s">
        <v>168</v>
      </c>
    </row>
    <row r="139" spans="1:14" ht="27" customHeight="1" x14ac:dyDescent="0.35">
      <c r="A139" s="119">
        <v>19034</v>
      </c>
      <c r="B139" s="119"/>
      <c r="C139" s="57" t="s">
        <v>3</v>
      </c>
      <c r="D139" s="54">
        <v>42155.5625</v>
      </c>
      <c r="E139" s="51" t="s">
        <v>0</v>
      </c>
      <c r="F139" s="52">
        <v>42155.386111111111</v>
      </c>
      <c r="G139" s="130">
        <f t="shared" si="7"/>
        <v>0.17638888888905058</v>
      </c>
      <c r="H139" s="131" t="str">
        <f t="shared" si="8"/>
        <v>ACCEPTABLE</v>
      </c>
      <c r="J139" s="54">
        <v>42155.542361111111</v>
      </c>
      <c r="K139" s="56">
        <v>42155.555555555555</v>
      </c>
      <c r="L139" s="120">
        <f t="shared" si="9"/>
        <v>1.3194444443797693E-2</v>
      </c>
      <c r="M139" s="68" t="s">
        <v>0</v>
      </c>
      <c r="N139" s="57" t="s">
        <v>187</v>
      </c>
    </row>
    <row r="140" spans="1:14" ht="27" customHeight="1" x14ac:dyDescent="0.35">
      <c r="A140" s="119">
        <v>19034</v>
      </c>
      <c r="B140" s="119"/>
      <c r="C140" s="57" t="s">
        <v>4</v>
      </c>
      <c r="D140" s="54">
        <v>42155.59375</v>
      </c>
      <c r="E140" s="51" t="s">
        <v>1</v>
      </c>
      <c r="F140" s="52">
        <v>42155.386111111111</v>
      </c>
      <c r="G140" s="130">
        <f t="shared" si="7"/>
        <v>0.20763888888905058</v>
      </c>
      <c r="H140" s="131" t="str">
        <f t="shared" si="8"/>
        <v>ACCEPTABLE</v>
      </c>
      <c r="J140" s="54">
        <v>42155.579861111109</v>
      </c>
      <c r="K140" s="56">
        <v>42155.590277777781</v>
      </c>
      <c r="L140" s="120">
        <f t="shared" si="9"/>
        <v>1.0416666671517305E-2</v>
      </c>
      <c r="M140" s="68" t="s">
        <v>1</v>
      </c>
      <c r="N140" s="57" t="s">
        <v>9</v>
      </c>
    </row>
    <row r="141" spans="1:14" ht="27" customHeight="1" x14ac:dyDescent="0.35">
      <c r="A141" s="119">
        <v>19034</v>
      </c>
      <c r="B141" s="119"/>
      <c r="C141" s="57" t="s">
        <v>4</v>
      </c>
      <c r="D141" s="54">
        <v>42156.045138888891</v>
      </c>
      <c r="E141" s="51" t="s">
        <v>0</v>
      </c>
      <c r="F141" s="52">
        <v>42155.935416666667</v>
      </c>
      <c r="G141" s="130">
        <f t="shared" si="7"/>
        <v>0.10972222222335404</v>
      </c>
      <c r="H141" s="131" t="str">
        <f t="shared" si="8"/>
        <v>ACCEPTABLE</v>
      </c>
      <c r="I141" s="121" t="s">
        <v>160</v>
      </c>
      <c r="J141" s="41"/>
      <c r="K141" s="41"/>
      <c r="L141" s="120" t="str">
        <f t="shared" si="9"/>
        <v>Incomplete Data</v>
      </c>
      <c r="M141" s="41"/>
      <c r="N141" s="50"/>
    </row>
    <row r="142" spans="1:14" ht="27" customHeight="1" x14ac:dyDescent="0.35">
      <c r="A142" s="119">
        <v>19034</v>
      </c>
      <c r="B142" s="119"/>
      <c r="C142" s="57" t="s">
        <v>3</v>
      </c>
      <c r="D142" s="54">
        <v>42156.072916666664</v>
      </c>
      <c r="E142" s="51" t="s">
        <v>1</v>
      </c>
      <c r="F142" s="52">
        <v>42155.935416666667</v>
      </c>
      <c r="G142" s="130">
        <f t="shared" si="7"/>
        <v>0.13749999999708962</v>
      </c>
      <c r="H142" s="131" t="str">
        <f t="shared" si="8"/>
        <v>ACCEPTABLE</v>
      </c>
      <c r="J142" s="41"/>
      <c r="K142" s="41"/>
      <c r="L142" s="120" t="str">
        <f t="shared" si="9"/>
        <v>Incomplete Data</v>
      </c>
      <c r="M142" s="41"/>
      <c r="N142" s="50"/>
    </row>
    <row r="143" spans="1:14" ht="27" customHeight="1" x14ac:dyDescent="0.35">
      <c r="A143" s="119">
        <v>19035</v>
      </c>
      <c r="B143" s="119"/>
      <c r="C143" s="57" t="s">
        <v>3</v>
      </c>
      <c r="D143" s="54">
        <v>42156.111111111109</v>
      </c>
      <c r="E143" s="51" t="s">
        <v>0</v>
      </c>
      <c r="F143" s="52">
        <v>42156.105555555558</v>
      </c>
      <c r="G143" s="130">
        <f t="shared" si="7"/>
        <v>5.5555555518367328E-3</v>
      </c>
      <c r="H143" s="131" t="str">
        <f t="shared" si="8"/>
        <v>TOO LATE</v>
      </c>
      <c r="I143" s="121" t="s">
        <v>160</v>
      </c>
      <c r="J143" s="41"/>
      <c r="K143" s="41"/>
      <c r="L143" s="120" t="str">
        <f t="shared" si="9"/>
        <v>Incomplete Data</v>
      </c>
      <c r="M143" s="41"/>
      <c r="N143" s="50"/>
    </row>
    <row r="144" spans="1:14" ht="27" customHeight="1" x14ac:dyDescent="0.35">
      <c r="A144" s="119">
        <v>19035</v>
      </c>
      <c r="B144" s="119"/>
      <c r="C144" s="57" t="s">
        <v>4</v>
      </c>
      <c r="D144" s="54">
        <v>42156.145833333336</v>
      </c>
      <c r="E144" s="51" t="s">
        <v>1</v>
      </c>
      <c r="F144" s="52">
        <v>42156.105555555558</v>
      </c>
      <c r="G144" s="130">
        <f t="shared" si="7"/>
        <v>4.0277777778101154E-2</v>
      </c>
      <c r="H144" s="131" t="str">
        <f t="shared" si="8"/>
        <v>TOO LATE</v>
      </c>
      <c r="J144" s="41"/>
      <c r="K144" s="41"/>
      <c r="L144" s="120" t="str">
        <f t="shared" si="9"/>
        <v>Incomplete Data</v>
      </c>
      <c r="M144" s="41"/>
      <c r="N144" s="50"/>
    </row>
    <row r="145" spans="1:14" ht="27" customHeight="1" x14ac:dyDescent="0.35">
      <c r="A145" s="119">
        <v>19036</v>
      </c>
      <c r="B145" s="119"/>
      <c r="C145" s="57" t="s">
        <v>3</v>
      </c>
      <c r="D145" s="54">
        <v>42156.145833333336</v>
      </c>
      <c r="E145" s="51" t="s">
        <v>0</v>
      </c>
      <c r="F145" s="52">
        <v>42155.935416666667</v>
      </c>
      <c r="G145" s="130">
        <f t="shared" si="7"/>
        <v>0.21041666666860692</v>
      </c>
      <c r="H145" s="131" t="str">
        <f t="shared" si="8"/>
        <v>ACCEPTABLE</v>
      </c>
      <c r="I145" s="121" t="s">
        <v>1923</v>
      </c>
      <c r="J145" s="41"/>
      <c r="K145" s="41"/>
      <c r="L145" s="120" t="str">
        <f t="shared" si="9"/>
        <v>Incomplete Data</v>
      </c>
      <c r="M145" s="41"/>
      <c r="N145" s="50"/>
    </row>
    <row r="146" spans="1:14" ht="27" customHeight="1" x14ac:dyDescent="0.35">
      <c r="A146" s="119">
        <v>19036</v>
      </c>
      <c r="B146" s="119"/>
      <c r="C146" s="57" t="s">
        <v>3</v>
      </c>
      <c r="D146" s="54">
        <v>42156.166666666664</v>
      </c>
      <c r="E146" s="51" t="s">
        <v>1</v>
      </c>
      <c r="F146" s="52">
        <v>42155.935416666667</v>
      </c>
      <c r="G146" s="130">
        <f t="shared" si="7"/>
        <v>0.23124999999708962</v>
      </c>
      <c r="H146" s="131" t="str">
        <f t="shared" si="8"/>
        <v>ACCEPTABLE</v>
      </c>
      <c r="I146" s="121" t="s">
        <v>1923</v>
      </c>
      <c r="J146" s="41"/>
      <c r="K146" s="41"/>
      <c r="L146" s="120" t="str">
        <f t="shared" si="9"/>
        <v>Incomplete Data</v>
      </c>
      <c r="M146" s="41"/>
      <c r="N146" s="50"/>
    </row>
    <row r="147" spans="1:14" ht="27" customHeight="1" x14ac:dyDescent="0.35">
      <c r="A147" s="119">
        <v>19033</v>
      </c>
      <c r="B147" s="119"/>
      <c r="C147" s="57" t="s">
        <v>157</v>
      </c>
      <c r="D147" s="54">
        <v>42156.208333333336</v>
      </c>
      <c r="E147" s="51" t="s">
        <v>0</v>
      </c>
      <c r="F147" s="52">
        <v>42156.105555555558</v>
      </c>
      <c r="G147" s="130">
        <f t="shared" si="7"/>
        <v>0.10277777777810115</v>
      </c>
      <c r="H147" s="131" t="str">
        <f t="shared" si="8"/>
        <v>ACCEPTABLE</v>
      </c>
      <c r="I147" s="132" t="s">
        <v>371</v>
      </c>
      <c r="J147" s="54">
        <v>42156.220833333333</v>
      </c>
      <c r="K147" s="56">
        <v>42156.229166666664</v>
      </c>
      <c r="L147" s="120">
        <f t="shared" si="9"/>
        <v>8.333333331393078E-3</v>
      </c>
      <c r="M147" s="68" t="s">
        <v>0</v>
      </c>
      <c r="N147" s="57" t="s">
        <v>18</v>
      </c>
    </row>
    <row r="148" spans="1:14" ht="27" customHeight="1" x14ac:dyDescent="0.35">
      <c r="A148" s="119">
        <v>19033</v>
      </c>
      <c r="B148" s="119"/>
      <c r="C148" s="57" t="s">
        <v>3</v>
      </c>
      <c r="D148" s="54">
        <v>42156.229166666664</v>
      </c>
      <c r="E148" s="51" t="s">
        <v>1</v>
      </c>
      <c r="F148" s="52">
        <v>42156.105555555558</v>
      </c>
      <c r="G148" s="130">
        <f t="shared" si="7"/>
        <v>0.12361111110658385</v>
      </c>
      <c r="H148" s="131" t="str">
        <f t="shared" si="8"/>
        <v>ACCEPTABLE</v>
      </c>
      <c r="J148" s="54">
        <v>42156.243055555555</v>
      </c>
      <c r="K148" s="56">
        <v>42156.258333333331</v>
      </c>
      <c r="L148" s="120">
        <f t="shared" si="9"/>
        <v>1.5277777776645962E-2</v>
      </c>
      <c r="M148" s="68" t="s">
        <v>1</v>
      </c>
      <c r="N148" s="57" t="s">
        <v>188</v>
      </c>
    </row>
    <row r="149" spans="1:14" ht="27" customHeight="1" x14ac:dyDescent="0.35">
      <c r="A149" s="119">
        <v>19034</v>
      </c>
      <c r="B149" s="119"/>
      <c r="C149" s="57" t="s">
        <v>161</v>
      </c>
      <c r="D149" s="54">
        <v>42156.416666666664</v>
      </c>
      <c r="E149" s="51" t="s">
        <v>0</v>
      </c>
      <c r="F149" s="52">
        <v>42156.26458333333</v>
      </c>
      <c r="G149" s="130">
        <f t="shared" si="7"/>
        <v>0.15208333333430346</v>
      </c>
      <c r="H149" s="131" t="str">
        <f t="shared" si="8"/>
        <v>ACCEPTABLE</v>
      </c>
      <c r="I149" s="132" t="s">
        <v>160</v>
      </c>
      <c r="J149" s="54">
        <v>42156.425000000003</v>
      </c>
      <c r="K149" s="56">
        <v>42156.434027777781</v>
      </c>
      <c r="L149" s="120">
        <f t="shared" si="9"/>
        <v>9.0277777781011537E-3</v>
      </c>
      <c r="M149" s="68" t="s">
        <v>0</v>
      </c>
      <c r="N149" s="57" t="s">
        <v>163</v>
      </c>
    </row>
    <row r="150" spans="1:14" ht="27" customHeight="1" x14ac:dyDescent="0.35">
      <c r="A150" s="119">
        <v>19034</v>
      </c>
      <c r="B150" s="119"/>
      <c r="C150" s="57" t="s">
        <v>3</v>
      </c>
      <c r="D150" s="54">
        <v>42156.444444444445</v>
      </c>
      <c r="E150" s="51" t="s">
        <v>1</v>
      </c>
      <c r="F150" s="52">
        <v>42156.26458333333</v>
      </c>
      <c r="G150" s="130">
        <f t="shared" si="7"/>
        <v>0.179861111115315</v>
      </c>
      <c r="H150" s="131" t="str">
        <f t="shared" si="8"/>
        <v>ACCEPTABLE</v>
      </c>
      <c r="J150" s="54">
        <v>42156.444444444445</v>
      </c>
      <c r="K150" s="56">
        <v>42156.459722222222</v>
      </c>
      <c r="L150" s="120">
        <f t="shared" si="9"/>
        <v>1.5277777776645962E-2</v>
      </c>
      <c r="M150" s="68" t="s">
        <v>1</v>
      </c>
      <c r="N150" s="57" t="s">
        <v>189</v>
      </c>
    </row>
    <row r="151" spans="1:14" ht="27" customHeight="1" x14ac:dyDescent="0.35">
      <c r="A151" s="119">
        <v>19035</v>
      </c>
      <c r="B151" s="119"/>
      <c r="C151" s="57" t="s">
        <v>3</v>
      </c>
      <c r="D151" s="54">
        <v>42156.479166666664</v>
      </c>
      <c r="E151" s="51" t="s">
        <v>0</v>
      </c>
      <c r="F151" s="52">
        <v>42156.26458333333</v>
      </c>
      <c r="G151" s="130">
        <f t="shared" si="7"/>
        <v>0.21458333333430346</v>
      </c>
      <c r="H151" s="131" t="str">
        <f t="shared" si="8"/>
        <v>ACCEPTABLE</v>
      </c>
      <c r="I151" s="132" t="s">
        <v>160</v>
      </c>
      <c r="J151" s="54">
        <v>42156.477777777778</v>
      </c>
      <c r="K151" s="56">
        <v>42156.488194444442</v>
      </c>
      <c r="L151" s="120">
        <f t="shared" si="9"/>
        <v>1.0416666664241347E-2</v>
      </c>
      <c r="M151" s="68" t="s">
        <v>0</v>
      </c>
      <c r="N151" s="57" t="s">
        <v>1169</v>
      </c>
    </row>
    <row r="152" spans="1:14" ht="27" customHeight="1" x14ac:dyDescent="0.35">
      <c r="A152" s="119">
        <v>19035</v>
      </c>
      <c r="B152" s="119"/>
      <c r="C152" s="57" t="s">
        <v>157</v>
      </c>
      <c r="D152" s="54">
        <v>42156.520833333336</v>
      </c>
      <c r="E152" s="51" t="s">
        <v>1</v>
      </c>
      <c r="F152" s="52">
        <v>42156.26458333333</v>
      </c>
      <c r="G152" s="130">
        <f t="shared" si="7"/>
        <v>0.25625000000582077</v>
      </c>
      <c r="H152" s="131" t="str">
        <f t="shared" si="8"/>
        <v>ACCEPTABLE</v>
      </c>
      <c r="J152" s="54">
        <v>42156.509027777778</v>
      </c>
      <c r="K152" s="56">
        <v>42156.522916666669</v>
      </c>
      <c r="L152" s="120">
        <f t="shared" si="9"/>
        <v>1.3888888890505768E-2</v>
      </c>
      <c r="M152" s="68" t="s">
        <v>1</v>
      </c>
      <c r="N152" s="57" t="s">
        <v>190</v>
      </c>
    </row>
    <row r="153" spans="1:14" ht="27" customHeight="1" x14ac:dyDescent="0.35">
      <c r="A153" s="64"/>
      <c r="B153" s="64"/>
      <c r="C153" s="65"/>
      <c r="D153" s="66"/>
      <c r="E153" s="65"/>
      <c r="F153" s="66"/>
      <c r="G153" s="130" t="str">
        <f t="shared" si="7"/>
        <v/>
      </c>
      <c r="H153" s="131" t="str">
        <f t="shared" si="8"/>
        <v/>
      </c>
      <c r="I153" s="65"/>
      <c r="J153" s="54">
        <v>42157.104166666664</v>
      </c>
      <c r="K153" s="56">
        <v>42157.114583333336</v>
      </c>
      <c r="L153" s="120">
        <f t="shared" si="9"/>
        <v>1.0416666671517305E-2</v>
      </c>
      <c r="M153" s="68" t="s">
        <v>0</v>
      </c>
      <c r="N153" s="57" t="s">
        <v>18</v>
      </c>
    </row>
    <row r="154" spans="1:14" ht="27" customHeight="1" x14ac:dyDescent="0.35">
      <c r="A154" s="119">
        <v>19035</v>
      </c>
      <c r="B154" s="119"/>
      <c r="C154" s="57" t="s">
        <v>4</v>
      </c>
      <c r="D154" s="54">
        <v>42157.166666666664</v>
      </c>
      <c r="E154" s="51" t="s">
        <v>0</v>
      </c>
      <c r="F154" s="52">
        <v>42156.408333333333</v>
      </c>
      <c r="G154" s="130">
        <f t="shared" si="7"/>
        <v>0.75833333333139308</v>
      </c>
      <c r="H154" s="131" t="str">
        <f t="shared" si="8"/>
        <v>ACCEPTABLE</v>
      </c>
      <c r="J154" s="54">
        <v>42157.177083333336</v>
      </c>
      <c r="K154" s="56">
        <v>42157.190972222219</v>
      </c>
      <c r="L154" s="120">
        <f t="shared" si="9"/>
        <v>1.3888888883229811E-2</v>
      </c>
      <c r="M154" s="68" t="s">
        <v>1</v>
      </c>
      <c r="N154" s="57" t="s">
        <v>191</v>
      </c>
    </row>
    <row r="155" spans="1:14" ht="27" customHeight="1" x14ac:dyDescent="0.35">
      <c r="A155" s="119">
        <v>19035</v>
      </c>
      <c r="B155" s="119"/>
      <c r="C155" s="57" t="s">
        <v>3</v>
      </c>
      <c r="D155" s="54">
        <v>42157.197916666664</v>
      </c>
      <c r="E155" s="51" t="s">
        <v>1</v>
      </c>
      <c r="F155" s="52">
        <v>42156.408333333333</v>
      </c>
      <c r="G155" s="130">
        <f t="shared" si="7"/>
        <v>0.78958333333139308</v>
      </c>
      <c r="H155" s="131" t="str">
        <f t="shared" si="8"/>
        <v>ACCEPTABLE</v>
      </c>
      <c r="J155" s="54"/>
      <c r="K155" s="56"/>
      <c r="L155" s="120" t="str">
        <f t="shared" si="9"/>
        <v>Incomplete Data</v>
      </c>
      <c r="M155" s="68"/>
      <c r="N155" s="57"/>
    </row>
    <row r="156" spans="1:14" ht="27" customHeight="1" x14ac:dyDescent="0.35">
      <c r="A156" s="119">
        <v>19037</v>
      </c>
      <c r="B156" s="119"/>
      <c r="C156" s="57" t="s">
        <v>84</v>
      </c>
      <c r="D156" s="54">
        <v>42157.40625</v>
      </c>
      <c r="E156" s="51" t="s">
        <v>0</v>
      </c>
      <c r="F156" s="52">
        <v>42156.408333333333</v>
      </c>
      <c r="G156" s="130">
        <f t="shared" si="7"/>
        <v>0.99791666666715173</v>
      </c>
      <c r="H156" s="131" t="str">
        <f t="shared" si="8"/>
        <v>ACCEPTABLE</v>
      </c>
      <c r="J156" s="54">
        <v>42157.392361111109</v>
      </c>
      <c r="K156" s="56">
        <v>42157.406944444447</v>
      </c>
      <c r="L156" s="120">
        <f t="shared" si="9"/>
        <v>1.4583333337213844E-2</v>
      </c>
      <c r="M156" s="120" t="s">
        <v>0</v>
      </c>
      <c r="N156" s="57" t="s">
        <v>192</v>
      </c>
    </row>
    <row r="157" spans="1:14" ht="27" customHeight="1" x14ac:dyDescent="0.35">
      <c r="A157" s="119">
        <v>19037</v>
      </c>
      <c r="B157" s="119"/>
      <c r="C157" s="57" t="s">
        <v>16</v>
      </c>
      <c r="D157" s="54">
        <v>42157.427083333336</v>
      </c>
      <c r="E157" s="51" t="s">
        <v>1</v>
      </c>
      <c r="F157" s="52">
        <v>42156.408333333333</v>
      </c>
      <c r="G157" s="130">
        <f t="shared" si="7"/>
        <v>1.0187500000029104</v>
      </c>
      <c r="H157" s="131" t="str">
        <f t="shared" si="8"/>
        <v>ACCEPTABLE</v>
      </c>
      <c r="J157" s="54">
        <v>42157.427083333336</v>
      </c>
      <c r="K157" s="56">
        <v>42157.4375</v>
      </c>
      <c r="L157" s="120">
        <f t="shared" si="9"/>
        <v>1.0416666664241347E-2</v>
      </c>
      <c r="M157" s="120" t="s">
        <v>1</v>
      </c>
      <c r="N157" s="57" t="s">
        <v>193</v>
      </c>
    </row>
    <row r="158" spans="1:14" ht="27" customHeight="1" x14ac:dyDescent="0.35">
      <c r="A158" s="119">
        <v>19038</v>
      </c>
      <c r="B158" s="119"/>
      <c r="C158" s="57" t="s">
        <v>3</v>
      </c>
      <c r="D158" s="54">
        <v>42157.458333333336</v>
      </c>
      <c r="E158" s="51" t="s">
        <v>0</v>
      </c>
      <c r="F158" s="52">
        <v>42156.408333333333</v>
      </c>
      <c r="G158" s="130">
        <f t="shared" si="7"/>
        <v>1.0500000000029104</v>
      </c>
      <c r="H158" s="131" t="str">
        <f t="shared" si="8"/>
        <v>ACCEPTABLE</v>
      </c>
      <c r="J158" s="54">
        <v>42157.456944444442</v>
      </c>
      <c r="K158" s="56">
        <v>42157.468055555553</v>
      </c>
      <c r="L158" s="120">
        <f t="shared" si="9"/>
        <v>1.1111111110949423E-2</v>
      </c>
      <c r="M158" s="120" t="s">
        <v>0</v>
      </c>
      <c r="N158" s="57" t="s">
        <v>194</v>
      </c>
    </row>
    <row r="159" spans="1:14" ht="27" customHeight="1" x14ac:dyDescent="0.35">
      <c r="A159" s="119">
        <v>19038</v>
      </c>
      <c r="B159" s="119"/>
      <c r="C159" s="57" t="s">
        <v>3</v>
      </c>
      <c r="D159" s="54">
        <v>42157.486111111109</v>
      </c>
      <c r="E159" s="51" t="s">
        <v>1</v>
      </c>
      <c r="F159" s="52">
        <v>42156.408333333333</v>
      </c>
      <c r="G159" s="130">
        <f t="shared" si="7"/>
        <v>1.077777777776646</v>
      </c>
      <c r="H159" s="131" t="str">
        <f t="shared" si="8"/>
        <v>ACCEPTABLE</v>
      </c>
      <c r="J159" s="54">
        <v>42157.481249999997</v>
      </c>
      <c r="K159" s="56">
        <v>42157.495833333334</v>
      </c>
      <c r="L159" s="120">
        <f t="shared" si="9"/>
        <v>1.4583333337213844E-2</v>
      </c>
      <c r="M159" s="120" t="s">
        <v>1</v>
      </c>
      <c r="N159" s="57" t="s">
        <v>194</v>
      </c>
    </row>
    <row r="160" spans="1:14" ht="27" customHeight="1" x14ac:dyDescent="0.35">
      <c r="A160" s="119">
        <v>19039</v>
      </c>
      <c r="B160" s="119"/>
      <c r="C160" s="57" t="s">
        <v>3</v>
      </c>
      <c r="D160" s="54">
        <v>42157.659722222219</v>
      </c>
      <c r="E160" s="51" t="s">
        <v>0</v>
      </c>
      <c r="F160" s="52">
        <v>42157.619444444441</v>
      </c>
      <c r="G160" s="130">
        <f t="shared" si="7"/>
        <v>4.0277777778101154E-2</v>
      </c>
      <c r="H160" s="131" t="str">
        <f t="shared" si="8"/>
        <v>TOO LATE</v>
      </c>
      <c r="J160" s="54">
        <v>42157.65625</v>
      </c>
      <c r="K160" s="56">
        <v>42157.668055555558</v>
      </c>
      <c r="L160" s="120">
        <f t="shared" si="9"/>
        <v>1.1805555557657499E-2</v>
      </c>
      <c r="M160" s="120" t="s">
        <v>0</v>
      </c>
      <c r="N160" s="57" t="s">
        <v>195</v>
      </c>
    </row>
    <row r="161" spans="1:14" ht="27" customHeight="1" x14ac:dyDescent="0.35">
      <c r="A161" s="119">
        <v>19039</v>
      </c>
      <c r="B161" s="119"/>
      <c r="C161" s="57" t="s">
        <v>4</v>
      </c>
      <c r="D161" s="54">
        <v>42157.701388888891</v>
      </c>
      <c r="E161" s="51" t="s">
        <v>1</v>
      </c>
      <c r="F161" s="52">
        <v>42157.619444444441</v>
      </c>
      <c r="G161" s="130">
        <f t="shared" si="7"/>
        <v>8.1944444449618459E-2</v>
      </c>
      <c r="H161" s="131" t="str">
        <f t="shared" si="8"/>
        <v>ACCEPTABLE</v>
      </c>
      <c r="J161" s="54">
        <v>42157.695833333331</v>
      </c>
      <c r="K161" s="56">
        <v>42157.70416666667</v>
      </c>
      <c r="L161" s="120">
        <f t="shared" si="9"/>
        <v>8.3333333386690356E-3</v>
      </c>
      <c r="M161" s="120" t="s">
        <v>1</v>
      </c>
      <c r="N161" s="57" t="s">
        <v>163</v>
      </c>
    </row>
    <row r="162" spans="1:14" ht="27" customHeight="1" x14ac:dyDescent="0.35">
      <c r="A162" s="119">
        <v>19039</v>
      </c>
      <c r="B162" s="119"/>
      <c r="C162" s="57" t="s">
        <v>4</v>
      </c>
      <c r="D162" s="54">
        <v>42158.041666666664</v>
      </c>
      <c r="E162" s="51" t="s">
        <v>0</v>
      </c>
      <c r="F162" s="52">
        <v>42157.883333333331</v>
      </c>
      <c r="G162" s="130">
        <f t="shared" si="7"/>
        <v>0.15833333333284827</v>
      </c>
      <c r="H162" s="131" t="str">
        <f t="shared" si="8"/>
        <v>ACCEPTABLE</v>
      </c>
      <c r="J162" s="54">
        <v>42158.020833333336</v>
      </c>
      <c r="K162" s="56">
        <v>42158.03125</v>
      </c>
      <c r="L162" s="120">
        <f t="shared" si="9"/>
        <v>1.0416666664241347E-2</v>
      </c>
      <c r="M162" s="120" t="s">
        <v>0</v>
      </c>
      <c r="N162" s="57" t="s">
        <v>18</v>
      </c>
    </row>
    <row r="163" spans="1:14" ht="27" customHeight="1" x14ac:dyDescent="0.35">
      <c r="A163" s="119">
        <v>19039</v>
      </c>
      <c r="B163" s="119"/>
      <c r="C163" s="57" t="s">
        <v>3</v>
      </c>
      <c r="D163" s="54">
        <v>42158.0625</v>
      </c>
      <c r="E163" s="51" t="s">
        <v>1</v>
      </c>
      <c r="F163" s="52">
        <v>42157.883333333331</v>
      </c>
      <c r="G163" s="130">
        <f t="shared" si="7"/>
        <v>0.17916666666860692</v>
      </c>
      <c r="H163" s="131" t="str">
        <f t="shared" si="8"/>
        <v>ACCEPTABLE</v>
      </c>
      <c r="J163" s="54">
        <v>42158.041666666664</v>
      </c>
      <c r="K163" s="56">
        <v>42158.051388888889</v>
      </c>
      <c r="L163" s="120">
        <f t="shared" si="9"/>
        <v>9.7222222248092294E-3</v>
      </c>
      <c r="M163" s="120" t="s">
        <v>1</v>
      </c>
      <c r="N163" s="57" t="s">
        <v>196</v>
      </c>
    </row>
    <row r="164" spans="1:14" ht="27" customHeight="1" x14ac:dyDescent="0.35">
      <c r="A164" s="119">
        <v>19037</v>
      </c>
      <c r="B164" s="119"/>
      <c r="C164" s="57" t="s">
        <v>16</v>
      </c>
      <c r="D164" s="54">
        <v>42158.472222222219</v>
      </c>
      <c r="E164" s="51" t="s">
        <v>0</v>
      </c>
      <c r="F164" s="52">
        <v>42158.34652777778</v>
      </c>
      <c r="G164" s="130">
        <f t="shared" si="7"/>
        <v>0.12569444443943212</v>
      </c>
      <c r="H164" s="131" t="str">
        <f t="shared" si="8"/>
        <v>ACCEPTABLE</v>
      </c>
      <c r="J164" s="54">
        <v>42158.461111111108</v>
      </c>
      <c r="K164" s="56">
        <v>42158.472916666666</v>
      </c>
      <c r="L164" s="120">
        <f t="shared" si="9"/>
        <v>1.1805555557657499E-2</v>
      </c>
      <c r="M164" s="120" t="s">
        <v>0</v>
      </c>
      <c r="N164" s="57" t="s">
        <v>225</v>
      </c>
    </row>
    <row r="165" spans="1:14" ht="27" customHeight="1" x14ac:dyDescent="0.35">
      <c r="A165" s="119">
        <v>19037</v>
      </c>
      <c r="B165" s="119"/>
      <c r="C165" s="57" t="s">
        <v>84</v>
      </c>
      <c r="D165" s="54">
        <v>42158.493055555555</v>
      </c>
      <c r="E165" s="51" t="s">
        <v>1</v>
      </c>
      <c r="F165" s="52">
        <v>42158.34652777778</v>
      </c>
      <c r="G165" s="130">
        <f t="shared" si="7"/>
        <v>0.14652777777519077</v>
      </c>
      <c r="H165" s="131" t="str">
        <f t="shared" si="8"/>
        <v>ACCEPTABLE</v>
      </c>
      <c r="J165" s="54">
        <v>42158.496527777781</v>
      </c>
      <c r="K165" s="56">
        <v>42158.511805555558</v>
      </c>
      <c r="L165" s="120">
        <f t="shared" si="9"/>
        <v>1.5277777776645962E-2</v>
      </c>
      <c r="M165" s="120" t="s">
        <v>1</v>
      </c>
      <c r="N165" s="57" t="s">
        <v>226</v>
      </c>
    </row>
    <row r="166" spans="1:14" ht="27" customHeight="1" x14ac:dyDescent="0.35">
      <c r="A166" s="119">
        <v>19041</v>
      </c>
      <c r="B166" s="119"/>
      <c r="C166" s="57" t="s">
        <v>3</v>
      </c>
      <c r="D166" s="54">
        <v>42158.534722222219</v>
      </c>
      <c r="E166" s="51" t="s">
        <v>0</v>
      </c>
      <c r="F166" s="52">
        <v>42158.430555555555</v>
      </c>
      <c r="G166" s="130">
        <f t="shared" si="7"/>
        <v>0.10416666666424135</v>
      </c>
      <c r="H166" s="131" t="str">
        <f t="shared" si="8"/>
        <v>ACCEPTABLE</v>
      </c>
      <c r="I166" s="121">
        <f>LEN(C166)-LEN(SUBSTITUTE(C166,"* TUG",""))</f>
        <v>0</v>
      </c>
      <c r="J166" s="54">
        <v>42158.538194444445</v>
      </c>
      <c r="K166" s="56">
        <v>42158.554166666669</v>
      </c>
      <c r="L166" s="120">
        <f t="shared" si="9"/>
        <v>1.5972222223354038E-2</v>
      </c>
      <c r="M166" s="120" t="s">
        <v>0</v>
      </c>
      <c r="N166" s="57" t="s">
        <v>213</v>
      </c>
    </row>
    <row r="167" spans="1:14" ht="27" customHeight="1" x14ac:dyDescent="0.35">
      <c r="A167" s="119">
        <v>19041</v>
      </c>
      <c r="B167" s="119"/>
      <c r="C167" s="57" t="s">
        <v>157</v>
      </c>
      <c r="D167" s="54">
        <v>42158.5625</v>
      </c>
      <c r="E167" s="51" t="s">
        <v>1</v>
      </c>
      <c r="F167" s="52">
        <v>42158.430555555555</v>
      </c>
      <c r="G167" s="130">
        <f t="shared" si="7"/>
        <v>0.13194444444525288</v>
      </c>
      <c r="H167" s="131" t="str">
        <f t="shared" si="8"/>
        <v>ACCEPTABLE</v>
      </c>
      <c r="I167" s="121">
        <f>LEN(C167)-LEN(SUBSTITUTE(C167,"? TUG",""))</f>
        <v>0</v>
      </c>
      <c r="J167" s="54">
        <v>42158.579861111109</v>
      </c>
      <c r="K167" s="56">
        <v>42158.590277777781</v>
      </c>
      <c r="L167" s="120">
        <f t="shared" si="9"/>
        <v>1.0416666671517305E-2</v>
      </c>
      <c r="M167" s="120" t="s">
        <v>1</v>
      </c>
      <c r="N167" s="57" t="s">
        <v>214</v>
      </c>
    </row>
    <row r="168" spans="1:14" ht="27" customHeight="1" x14ac:dyDescent="0.35">
      <c r="A168" s="119">
        <v>19040</v>
      </c>
      <c r="B168" s="119"/>
      <c r="C168" s="57" t="s">
        <v>3</v>
      </c>
      <c r="D168" s="54">
        <v>42158.604166666664</v>
      </c>
      <c r="E168" s="51" t="s">
        <v>0</v>
      </c>
      <c r="F168" s="52">
        <v>42158.430555555555</v>
      </c>
      <c r="G168" s="130">
        <f t="shared" si="7"/>
        <v>0.17361111110949423</v>
      </c>
      <c r="H168" s="131" t="str">
        <f t="shared" si="8"/>
        <v>ACCEPTABLE</v>
      </c>
      <c r="I168" s="80">
        <f>LEN(C168)</f>
        <v>13</v>
      </c>
      <c r="J168" s="54">
        <v>42158.600694444445</v>
      </c>
      <c r="K168" s="56">
        <v>42158.613194444442</v>
      </c>
      <c r="L168" s="120">
        <f t="shared" si="9"/>
        <v>1.2499999997089617E-2</v>
      </c>
      <c r="M168" s="120" t="s">
        <v>0</v>
      </c>
      <c r="N168" s="57" t="s">
        <v>215</v>
      </c>
    </row>
    <row r="169" spans="1:14" ht="27" customHeight="1" x14ac:dyDescent="0.35">
      <c r="A169" s="119">
        <v>19040</v>
      </c>
      <c r="B169" s="119"/>
      <c r="C169" s="57" t="s">
        <v>4</v>
      </c>
      <c r="D169" s="54">
        <v>42158.625</v>
      </c>
      <c r="E169" s="51" t="s">
        <v>1</v>
      </c>
      <c r="F169" s="52">
        <v>42158.430555555555</v>
      </c>
      <c r="G169" s="130">
        <f t="shared" si="7"/>
        <v>0.19444444444525288</v>
      </c>
      <c r="H169" s="131" t="str">
        <f t="shared" si="8"/>
        <v>ACCEPTABLE</v>
      </c>
      <c r="J169" s="54">
        <v>42158.619444444441</v>
      </c>
      <c r="K169" s="56">
        <v>42158.633333333331</v>
      </c>
      <c r="L169" s="120">
        <f t="shared" si="9"/>
        <v>1.3888888890505768E-2</v>
      </c>
      <c r="M169" s="120" t="s">
        <v>1</v>
      </c>
      <c r="N169" s="57" t="s">
        <v>216</v>
      </c>
    </row>
    <row r="170" spans="1:14" ht="27" customHeight="1" x14ac:dyDescent="0.35">
      <c r="A170" s="119">
        <v>19042</v>
      </c>
      <c r="B170" s="119"/>
      <c r="C170" s="57" t="s">
        <v>3</v>
      </c>
      <c r="D170" s="54">
        <v>42158.666666666664</v>
      </c>
      <c r="E170" s="51" t="s">
        <v>0</v>
      </c>
      <c r="F170" s="52">
        <v>42158.430555555555</v>
      </c>
      <c r="G170" s="130">
        <f t="shared" si="7"/>
        <v>0.23611111110949423</v>
      </c>
      <c r="H170" s="131" t="str">
        <f t="shared" si="8"/>
        <v>ACCEPTABLE</v>
      </c>
      <c r="I170" s="80">
        <f>LEN(SUBSTITUTE(C170,"BARGE",""))</f>
        <v>8</v>
      </c>
      <c r="J170" s="54">
        <v>42158.65902777778</v>
      </c>
      <c r="K170" s="56">
        <v>42158.671527777777</v>
      </c>
      <c r="L170" s="120">
        <f t="shared" si="9"/>
        <v>1.2499999997089617E-2</v>
      </c>
      <c r="M170" s="120" t="s">
        <v>0</v>
      </c>
      <c r="N170" s="57" t="s">
        <v>217</v>
      </c>
    </row>
    <row r="171" spans="1:14" ht="27" customHeight="1" x14ac:dyDescent="0.35">
      <c r="A171" s="119">
        <v>19042</v>
      </c>
      <c r="B171" s="119"/>
      <c r="C171" s="57" t="s">
        <v>4</v>
      </c>
      <c r="D171" s="54">
        <v>42158.694444444445</v>
      </c>
      <c r="E171" s="51" t="s">
        <v>1</v>
      </c>
      <c r="F171" s="52">
        <v>42158.430555555555</v>
      </c>
      <c r="G171" s="130">
        <f t="shared" si="7"/>
        <v>0.26388888889050577</v>
      </c>
      <c r="H171" s="131" t="str">
        <f t="shared" si="8"/>
        <v>ACCEPTABLE</v>
      </c>
      <c r="J171" s="54">
        <v>42158.693055555559</v>
      </c>
      <c r="K171" s="56">
        <v>42158.704861111109</v>
      </c>
      <c r="L171" s="120">
        <f t="shared" si="9"/>
        <v>1.1805555550381541E-2</v>
      </c>
      <c r="M171" s="120" t="s">
        <v>1</v>
      </c>
      <c r="N171" s="57" t="s">
        <v>162</v>
      </c>
    </row>
    <row r="172" spans="1:14" ht="27" customHeight="1" x14ac:dyDescent="0.35">
      <c r="A172" s="119">
        <v>19041</v>
      </c>
      <c r="B172" s="119"/>
      <c r="C172" s="57" t="s">
        <v>4</v>
      </c>
      <c r="D172" s="54">
        <v>42159.3125</v>
      </c>
      <c r="E172" s="51" t="s">
        <v>0</v>
      </c>
      <c r="F172" s="52">
        <v>42159.052083333336</v>
      </c>
      <c r="G172" s="130">
        <f t="shared" si="7"/>
        <v>0.26041666666424135</v>
      </c>
      <c r="H172" s="131" t="str">
        <f t="shared" si="8"/>
        <v>ACCEPTABLE</v>
      </c>
      <c r="J172" s="54">
        <v>42159.3</v>
      </c>
      <c r="K172" s="56">
        <v>42159.307638888888</v>
      </c>
      <c r="L172" s="120">
        <f t="shared" si="9"/>
        <v>7.6388888846850023E-3</v>
      </c>
      <c r="M172" s="120" t="s">
        <v>0</v>
      </c>
      <c r="N172" s="57" t="s">
        <v>18</v>
      </c>
    </row>
    <row r="173" spans="1:14" ht="27" customHeight="1" x14ac:dyDescent="0.35">
      <c r="A173" s="119">
        <v>19041</v>
      </c>
      <c r="B173" s="119"/>
      <c r="C173" s="57" t="s">
        <v>3</v>
      </c>
      <c r="D173" s="54">
        <v>42159.333333333336</v>
      </c>
      <c r="E173" s="51" t="s">
        <v>1</v>
      </c>
      <c r="F173" s="52">
        <v>42159.052083333336</v>
      </c>
      <c r="G173" s="130">
        <f t="shared" si="7"/>
        <v>0.28125</v>
      </c>
      <c r="H173" s="131" t="str">
        <f t="shared" si="8"/>
        <v>ACCEPTABLE</v>
      </c>
      <c r="J173" s="54">
        <v>42159.330555555556</v>
      </c>
      <c r="K173" s="56">
        <v>42159.341666666667</v>
      </c>
      <c r="L173" s="120">
        <f t="shared" si="9"/>
        <v>1.1111111110949423E-2</v>
      </c>
      <c r="M173" s="120" t="s">
        <v>1</v>
      </c>
      <c r="N173" s="57" t="s">
        <v>218</v>
      </c>
    </row>
    <row r="174" spans="1:14" ht="27" customHeight="1" x14ac:dyDescent="0.35">
      <c r="A174" s="73"/>
      <c r="B174" s="73"/>
      <c r="C174" s="74"/>
      <c r="D174" s="55"/>
      <c r="E174" s="74"/>
      <c r="F174" s="55"/>
      <c r="G174" s="130" t="str">
        <f t="shared" si="7"/>
        <v/>
      </c>
      <c r="H174" s="131" t="str">
        <f t="shared" si="8"/>
        <v/>
      </c>
      <c r="I174" s="74"/>
      <c r="J174" s="54">
        <v>42159.523611111108</v>
      </c>
      <c r="K174" s="56">
        <v>42159.52847222222</v>
      </c>
      <c r="L174" s="120">
        <f t="shared" si="9"/>
        <v>4.8611111124046147E-3</v>
      </c>
      <c r="N174" s="74" t="s">
        <v>149</v>
      </c>
    </row>
    <row r="175" spans="1:14" ht="27" customHeight="1" x14ac:dyDescent="0.35">
      <c r="A175" s="119">
        <v>19042</v>
      </c>
      <c r="B175" s="119"/>
      <c r="C175" s="57" t="s">
        <v>4</v>
      </c>
      <c r="D175" s="54">
        <v>42159.791666666664</v>
      </c>
      <c r="E175" s="51" t="s">
        <v>0</v>
      </c>
      <c r="F175" s="52">
        <v>42159.052083333336</v>
      </c>
      <c r="G175" s="130">
        <f t="shared" si="7"/>
        <v>0.73958333332848269</v>
      </c>
      <c r="H175" s="131" t="str">
        <f t="shared" si="8"/>
        <v>ACCEPTABLE</v>
      </c>
      <c r="J175" s="54">
        <v>42159.776388888888</v>
      </c>
      <c r="K175" s="56">
        <v>42159.784722222219</v>
      </c>
      <c r="L175" s="120">
        <f t="shared" si="9"/>
        <v>8.333333331393078E-3</v>
      </c>
      <c r="M175" s="120" t="s">
        <v>0</v>
      </c>
      <c r="N175" s="57" t="s">
        <v>18</v>
      </c>
    </row>
    <row r="176" spans="1:14" ht="27" customHeight="1" x14ac:dyDescent="0.35">
      <c r="A176" s="119">
        <v>19042</v>
      </c>
      <c r="B176" s="119"/>
      <c r="C176" s="57" t="s">
        <v>3</v>
      </c>
      <c r="D176" s="54">
        <v>42159.8125</v>
      </c>
      <c r="E176" s="51" t="s">
        <v>1</v>
      </c>
      <c r="F176" s="52">
        <v>42159.052083333336</v>
      </c>
      <c r="G176" s="130">
        <f t="shared" si="7"/>
        <v>0.76041666666424135</v>
      </c>
      <c r="H176" s="131" t="str">
        <f t="shared" si="8"/>
        <v>ACCEPTABLE</v>
      </c>
      <c r="J176" s="54">
        <v>42159.816666666666</v>
      </c>
      <c r="K176" s="56">
        <v>42159.82708333333</v>
      </c>
      <c r="L176" s="120">
        <f t="shared" si="9"/>
        <v>1.0416666664241347E-2</v>
      </c>
      <c r="M176" s="120" t="s">
        <v>1</v>
      </c>
      <c r="N176" s="57" t="s">
        <v>219</v>
      </c>
    </row>
    <row r="177" spans="1:14" ht="27" customHeight="1" x14ac:dyDescent="0.35">
      <c r="A177" s="119">
        <v>19043</v>
      </c>
      <c r="B177" s="119"/>
      <c r="C177" s="57" t="s">
        <v>84</v>
      </c>
      <c r="D177" s="54">
        <v>42160.479166666664</v>
      </c>
      <c r="E177" s="51" t="s">
        <v>0</v>
      </c>
      <c r="F177" s="52">
        <v>42159.74722222222</v>
      </c>
      <c r="G177" s="130">
        <f t="shared" si="7"/>
        <v>0.73194444444379769</v>
      </c>
      <c r="H177" s="131" t="str">
        <f t="shared" si="8"/>
        <v>ACCEPTABLE</v>
      </c>
      <c r="J177" s="54">
        <v>42160.461111111108</v>
      </c>
      <c r="K177" s="56">
        <v>42160.472916666666</v>
      </c>
      <c r="L177" s="120">
        <f t="shared" si="9"/>
        <v>1.1805555557657499E-2</v>
      </c>
      <c r="M177" s="120" t="s">
        <v>0</v>
      </c>
      <c r="N177" s="57" t="s">
        <v>220</v>
      </c>
    </row>
    <row r="178" spans="1:14" ht="27" customHeight="1" x14ac:dyDescent="0.35">
      <c r="A178" s="119">
        <v>19043</v>
      </c>
      <c r="B178" s="119"/>
      <c r="C178" s="57" t="s">
        <v>16</v>
      </c>
      <c r="D178" s="54">
        <v>42160.5</v>
      </c>
      <c r="E178" s="51" t="s">
        <v>1</v>
      </c>
      <c r="F178" s="52">
        <v>42159.74722222222</v>
      </c>
      <c r="G178" s="130">
        <f t="shared" si="7"/>
        <v>0.75277777777955635</v>
      </c>
      <c r="H178" s="131" t="str">
        <f t="shared" si="8"/>
        <v>ACCEPTABLE</v>
      </c>
      <c r="J178" s="54">
        <v>42160.494444444441</v>
      </c>
      <c r="K178" s="56">
        <v>42160.502083333333</v>
      </c>
      <c r="L178" s="120">
        <f t="shared" si="9"/>
        <v>7.6388888919609599E-3</v>
      </c>
      <c r="M178" s="120" t="s">
        <v>1</v>
      </c>
      <c r="N178" s="57" t="s">
        <v>227</v>
      </c>
    </row>
    <row r="179" spans="1:14" ht="27" customHeight="1" x14ac:dyDescent="0.35">
      <c r="A179" s="119">
        <v>19044</v>
      </c>
      <c r="B179" s="119"/>
      <c r="C179" s="57" t="s">
        <v>84</v>
      </c>
      <c r="D179" s="54">
        <v>42161.447916666664</v>
      </c>
      <c r="E179" s="51" t="s">
        <v>0</v>
      </c>
      <c r="F179" s="52">
        <v>42161.25</v>
      </c>
      <c r="G179" s="130">
        <f t="shared" si="7"/>
        <v>0.19791666666424135</v>
      </c>
      <c r="H179" s="131" t="str">
        <f t="shared" si="8"/>
        <v>ACCEPTABLE</v>
      </c>
      <c r="J179" s="54">
        <v>42161.426388888889</v>
      </c>
      <c r="K179" s="56">
        <v>42161.442361111112</v>
      </c>
      <c r="L179" s="120">
        <f t="shared" si="9"/>
        <v>1.5972222223354038E-2</v>
      </c>
      <c r="M179" s="120" t="s">
        <v>0</v>
      </c>
      <c r="N179" s="57" t="s">
        <v>228</v>
      </c>
    </row>
    <row r="180" spans="1:14" ht="27" customHeight="1" x14ac:dyDescent="0.35">
      <c r="A180" s="119">
        <v>19044</v>
      </c>
      <c r="B180" s="119"/>
      <c r="C180" s="57" t="s">
        <v>16</v>
      </c>
      <c r="D180" s="54">
        <v>42161.479166666664</v>
      </c>
      <c r="E180" s="51" t="s">
        <v>1</v>
      </c>
      <c r="F180" s="52">
        <v>42161.25</v>
      </c>
      <c r="G180" s="130">
        <f t="shared" si="7"/>
        <v>0.22916666666424135</v>
      </c>
      <c r="H180" s="131" t="str">
        <f t="shared" si="8"/>
        <v>ACCEPTABLE</v>
      </c>
      <c r="J180" s="54">
        <v>42161.46597222222</v>
      </c>
      <c r="K180" s="56">
        <v>42161.473611111112</v>
      </c>
      <c r="L180" s="120">
        <f t="shared" si="9"/>
        <v>7.6388888919609599E-3</v>
      </c>
      <c r="M180" s="120" t="s">
        <v>1</v>
      </c>
      <c r="N180" s="57" t="s">
        <v>229</v>
      </c>
    </row>
    <row r="181" spans="1:14" ht="27" customHeight="1" x14ac:dyDescent="0.35">
      <c r="A181" s="119">
        <v>19045</v>
      </c>
      <c r="B181" s="119"/>
      <c r="C181" s="57" t="s">
        <v>16</v>
      </c>
      <c r="D181" s="54">
        <v>42161.760416666664</v>
      </c>
      <c r="E181" s="51" t="s">
        <v>0</v>
      </c>
      <c r="F181" s="52">
        <v>42161.484027777777</v>
      </c>
      <c r="G181" s="130">
        <f t="shared" si="7"/>
        <v>0.27638888888759539</v>
      </c>
      <c r="H181" s="131" t="str">
        <f t="shared" si="8"/>
        <v>ACCEPTABLE</v>
      </c>
      <c r="J181" s="54">
        <v>42161.746527777781</v>
      </c>
      <c r="K181" s="56">
        <v>42161.756944444445</v>
      </c>
      <c r="L181" s="120">
        <f t="shared" si="9"/>
        <v>1.0416666664241347E-2</v>
      </c>
      <c r="M181" s="120" t="s">
        <v>0</v>
      </c>
      <c r="N181" s="57" t="s">
        <v>230</v>
      </c>
    </row>
    <row r="182" spans="1:14" ht="27" customHeight="1" x14ac:dyDescent="0.35">
      <c r="A182" s="119">
        <v>19045</v>
      </c>
      <c r="B182" s="119"/>
      <c r="C182" s="57" t="s">
        <v>84</v>
      </c>
      <c r="D182" s="54">
        <v>42161.78125</v>
      </c>
      <c r="E182" s="51" t="s">
        <v>1</v>
      </c>
      <c r="F182" s="52">
        <v>42161.484027777777</v>
      </c>
      <c r="G182" s="130">
        <f t="shared" si="7"/>
        <v>0.29722222222335404</v>
      </c>
      <c r="H182" s="131" t="str">
        <f t="shared" si="8"/>
        <v>ACCEPTABLE</v>
      </c>
      <c r="J182" s="54">
        <v>42161.770138888889</v>
      </c>
      <c r="K182" s="56">
        <v>42161.781944444447</v>
      </c>
      <c r="L182" s="120">
        <f t="shared" si="9"/>
        <v>1.1805555557657499E-2</v>
      </c>
      <c r="M182" s="120" t="s">
        <v>1</v>
      </c>
      <c r="N182" s="57" t="s">
        <v>230</v>
      </c>
    </row>
    <row r="183" spans="1:14" ht="27" customHeight="1" x14ac:dyDescent="0.35">
      <c r="A183" s="119">
        <v>19043</v>
      </c>
      <c r="B183" s="119"/>
      <c r="C183" s="57" t="s">
        <v>19</v>
      </c>
      <c r="D183" s="54">
        <v>42162.083333333336</v>
      </c>
      <c r="E183" s="51" t="s">
        <v>0</v>
      </c>
      <c r="F183" s="52">
        <v>42161.738888888889</v>
      </c>
      <c r="G183" s="130">
        <f t="shared" si="7"/>
        <v>0.34444444444670808</v>
      </c>
      <c r="H183" s="131" t="str">
        <f t="shared" si="8"/>
        <v>ACCEPTABLE</v>
      </c>
      <c r="J183" s="54">
        <v>42162.072222222225</v>
      </c>
      <c r="K183" s="56">
        <v>42162.079861111109</v>
      </c>
      <c r="L183" s="120">
        <f t="shared" si="9"/>
        <v>7.6388888846850023E-3</v>
      </c>
      <c r="M183" s="120" t="s">
        <v>0</v>
      </c>
      <c r="N183" s="57" t="s">
        <v>96</v>
      </c>
    </row>
    <row r="184" spans="1:14" ht="27" customHeight="1" x14ac:dyDescent="0.35">
      <c r="A184" s="119">
        <v>19043</v>
      </c>
      <c r="B184" s="119"/>
      <c r="C184" s="57" t="s">
        <v>19</v>
      </c>
      <c r="D184" s="54">
        <v>42162.145833333336</v>
      </c>
      <c r="E184" s="51" t="s">
        <v>1</v>
      </c>
      <c r="F184" s="52">
        <v>42161.738888888889</v>
      </c>
      <c r="G184" s="130">
        <f t="shared" si="7"/>
        <v>0.40694444444670808</v>
      </c>
      <c r="H184" s="131" t="str">
        <f t="shared" si="8"/>
        <v>ACCEPTABLE</v>
      </c>
      <c r="J184" s="54">
        <v>42162.171527777777</v>
      </c>
      <c r="K184" s="56">
        <v>42162.180555555555</v>
      </c>
      <c r="L184" s="120">
        <f t="shared" si="9"/>
        <v>9.0277777781011537E-3</v>
      </c>
      <c r="M184" s="120" t="s">
        <v>1</v>
      </c>
      <c r="N184" s="57" t="s">
        <v>231</v>
      </c>
    </row>
    <row r="185" spans="1:14" ht="27" customHeight="1" x14ac:dyDescent="0.35">
      <c r="A185" s="119">
        <v>19043</v>
      </c>
      <c r="B185" s="119"/>
      <c r="C185" s="57" t="s">
        <v>200</v>
      </c>
      <c r="D185" s="54">
        <v>42162.770833333336</v>
      </c>
      <c r="E185" s="51" t="s">
        <v>0</v>
      </c>
      <c r="F185" s="52">
        <v>42162.570833333331</v>
      </c>
      <c r="G185" s="130">
        <f t="shared" si="7"/>
        <v>0.20000000000436557</v>
      </c>
      <c r="H185" s="131" t="str">
        <f t="shared" si="8"/>
        <v>ACCEPTABLE</v>
      </c>
      <c r="J185" s="54">
        <v>42162.765972222223</v>
      </c>
      <c r="K185" s="56">
        <v>42162.777083333334</v>
      </c>
      <c r="L185" s="120">
        <f t="shared" si="9"/>
        <v>1.1111111110949423E-2</v>
      </c>
      <c r="M185" s="120" t="s">
        <v>0</v>
      </c>
      <c r="N185" s="57" t="s">
        <v>232</v>
      </c>
    </row>
    <row r="186" spans="1:14" ht="27" customHeight="1" x14ac:dyDescent="0.35">
      <c r="A186" s="119">
        <v>19043</v>
      </c>
      <c r="B186" s="119"/>
      <c r="C186" s="57" t="s">
        <v>84</v>
      </c>
      <c r="D186" s="54">
        <v>42162.791666666664</v>
      </c>
      <c r="E186" s="51" t="s">
        <v>1</v>
      </c>
      <c r="F186" s="52">
        <v>42162.570833333331</v>
      </c>
      <c r="G186" s="130">
        <f t="shared" si="7"/>
        <v>0.22083333333284827</v>
      </c>
      <c r="H186" s="131" t="str">
        <f t="shared" si="8"/>
        <v>ACCEPTABLE</v>
      </c>
      <c r="J186" s="54">
        <v>42162.790277777778</v>
      </c>
      <c r="K186" s="56">
        <v>42162.802083333336</v>
      </c>
      <c r="L186" s="120">
        <f t="shared" si="9"/>
        <v>1.1805555557657499E-2</v>
      </c>
      <c r="M186" s="120" t="s">
        <v>1</v>
      </c>
      <c r="N186" s="57" t="s">
        <v>233</v>
      </c>
    </row>
    <row r="187" spans="1:14" ht="27" customHeight="1" x14ac:dyDescent="0.35">
      <c r="A187" s="119">
        <v>19044</v>
      </c>
      <c r="B187" s="119"/>
      <c r="C187" s="57" t="s">
        <v>16</v>
      </c>
      <c r="D187" s="54">
        <v>42163.520833333336</v>
      </c>
      <c r="E187" s="51" t="s">
        <v>0</v>
      </c>
      <c r="F187" s="52">
        <v>42162.73333333333</v>
      </c>
      <c r="G187" s="130">
        <f t="shared" si="7"/>
        <v>0.78750000000582077</v>
      </c>
      <c r="H187" s="131" t="str">
        <f t="shared" si="8"/>
        <v>ACCEPTABLE</v>
      </c>
      <c r="L187" s="120" t="str">
        <f t="shared" si="9"/>
        <v>Incomplete Data</v>
      </c>
    </row>
    <row r="188" spans="1:14" ht="27" customHeight="1" x14ac:dyDescent="0.35">
      <c r="A188" s="119">
        <v>19044</v>
      </c>
      <c r="B188" s="119"/>
      <c r="C188" s="57" t="s">
        <v>84</v>
      </c>
      <c r="D188" s="54">
        <v>42163.541666666664</v>
      </c>
      <c r="E188" s="51" t="s">
        <v>1</v>
      </c>
      <c r="F188" s="52">
        <v>42162.73333333333</v>
      </c>
      <c r="G188" s="130">
        <f t="shared" si="7"/>
        <v>0.80833333333430346</v>
      </c>
      <c r="H188" s="131" t="str">
        <f t="shared" si="8"/>
        <v>ACCEPTABLE</v>
      </c>
      <c r="J188" s="91"/>
      <c r="K188" s="91"/>
      <c r="L188" s="120" t="str">
        <f t="shared" si="9"/>
        <v>Incomplete Data</v>
      </c>
      <c r="M188" s="91"/>
      <c r="N188" s="91"/>
    </row>
    <row r="189" spans="1:14" ht="27" customHeight="1" x14ac:dyDescent="0.35">
      <c r="A189" s="119"/>
      <c r="B189" s="119"/>
      <c r="C189" s="57"/>
      <c r="D189" s="54"/>
      <c r="E189" s="51"/>
      <c r="F189" s="46"/>
      <c r="G189" s="130" t="str">
        <f t="shared" si="7"/>
        <v/>
      </c>
      <c r="H189" s="131" t="str">
        <f t="shared" si="8"/>
        <v/>
      </c>
      <c r="J189" s="54">
        <v>42163.730555555558</v>
      </c>
      <c r="K189" s="56">
        <v>42163.741666666669</v>
      </c>
      <c r="L189" s="120">
        <f t="shared" si="9"/>
        <v>1.1111111110949423E-2</v>
      </c>
      <c r="M189" s="120" t="s">
        <v>0</v>
      </c>
      <c r="N189" s="57" t="s">
        <v>185</v>
      </c>
    </row>
    <row r="190" spans="1:14" ht="27" customHeight="1" x14ac:dyDescent="0.35">
      <c r="A190" s="119"/>
      <c r="B190" s="119"/>
      <c r="C190" s="57"/>
      <c r="D190" s="54"/>
      <c r="E190" s="51"/>
      <c r="F190" s="46"/>
      <c r="G190" s="130" t="str">
        <f t="shared" si="7"/>
        <v/>
      </c>
      <c r="H190" s="131" t="str">
        <f t="shared" si="8"/>
        <v/>
      </c>
      <c r="J190" s="54">
        <v>42163.768055555556</v>
      </c>
      <c r="K190" s="56">
        <v>42163.77847222222</v>
      </c>
      <c r="L190" s="120">
        <f t="shared" si="9"/>
        <v>1.0416666664241347E-2</v>
      </c>
      <c r="M190" s="120" t="s">
        <v>1</v>
      </c>
      <c r="N190" s="57" t="s">
        <v>234</v>
      </c>
    </row>
    <row r="191" spans="1:14" ht="27" customHeight="1" x14ac:dyDescent="0.35">
      <c r="A191" s="119">
        <v>19046</v>
      </c>
      <c r="B191" s="119"/>
      <c r="C191" s="57" t="s">
        <v>3</v>
      </c>
      <c r="D191" s="54">
        <v>42163.885416666664</v>
      </c>
      <c r="E191" s="51" t="s">
        <v>0</v>
      </c>
      <c r="F191" s="52">
        <v>42163.976388888892</v>
      </c>
      <c r="G191" s="130">
        <f t="shared" si="7"/>
        <v>-9.0972222227719612E-2</v>
      </c>
      <c r="H191" s="131" t="str">
        <f t="shared" si="8"/>
        <v>TOO LATE</v>
      </c>
      <c r="I191" s="121" t="s">
        <v>1923</v>
      </c>
      <c r="J191" s="54"/>
      <c r="K191" s="56"/>
      <c r="L191" s="120" t="str">
        <f t="shared" si="9"/>
        <v>Incomplete Data</v>
      </c>
      <c r="M191" s="120"/>
      <c r="N191" s="57"/>
    </row>
    <row r="192" spans="1:14" ht="27" customHeight="1" x14ac:dyDescent="0.35">
      <c r="A192" s="119">
        <v>19046</v>
      </c>
      <c r="B192" s="119"/>
      <c r="C192" s="57" t="s">
        <v>157</v>
      </c>
      <c r="D192" s="54">
        <v>42163.927083333336</v>
      </c>
      <c r="E192" s="51" t="s">
        <v>1</v>
      </c>
      <c r="F192" s="52">
        <v>42163.976388888892</v>
      </c>
      <c r="G192" s="130">
        <f t="shared" si="7"/>
        <v>-4.9305555556202307E-2</v>
      </c>
      <c r="H192" s="131" t="str">
        <f t="shared" si="8"/>
        <v>TOO LATE</v>
      </c>
      <c r="I192" s="121" t="s">
        <v>1923</v>
      </c>
      <c r="J192" s="54"/>
      <c r="K192" s="56"/>
      <c r="L192" s="120" t="str">
        <f t="shared" si="9"/>
        <v>Incomplete Data</v>
      </c>
      <c r="M192" s="120"/>
      <c r="N192" s="57"/>
    </row>
    <row r="193" spans="1:14" ht="27" customHeight="1" x14ac:dyDescent="0.35">
      <c r="A193" s="119">
        <v>19046</v>
      </c>
      <c r="B193" s="119"/>
      <c r="C193" s="57" t="s">
        <v>4</v>
      </c>
      <c r="D193" s="54">
        <v>42164.291666666664</v>
      </c>
      <c r="E193" s="51" t="s">
        <v>0</v>
      </c>
      <c r="F193" s="52">
        <v>42163.976388888892</v>
      </c>
      <c r="G193" s="130">
        <f t="shared" si="7"/>
        <v>0.31527777777228039</v>
      </c>
      <c r="H193" s="131" t="str">
        <f t="shared" si="8"/>
        <v>ACCEPTABLE</v>
      </c>
      <c r="I193" s="121" t="s">
        <v>1923</v>
      </c>
      <c r="J193" s="54"/>
      <c r="K193" s="56"/>
      <c r="L193" s="120" t="str">
        <f t="shared" si="9"/>
        <v>Incomplete Data</v>
      </c>
      <c r="M193" s="120"/>
      <c r="N193" s="57"/>
    </row>
    <row r="194" spans="1:14" ht="27" customHeight="1" x14ac:dyDescent="0.35">
      <c r="A194" s="119">
        <v>19046</v>
      </c>
      <c r="B194" s="119"/>
      <c r="C194" s="57" t="s">
        <v>3</v>
      </c>
      <c r="D194" s="54">
        <v>42164.3125</v>
      </c>
      <c r="E194" s="51" t="s">
        <v>1</v>
      </c>
      <c r="F194" s="52">
        <v>42163.976388888892</v>
      </c>
      <c r="G194" s="130">
        <f t="shared" si="7"/>
        <v>0.33611111110803904</v>
      </c>
      <c r="H194" s="131" t="str">
        <f t="shared" si="8"/>
        <v>ACCEPTABLE</v>
      </c>
      <c r="I194" s="72" t="s">
        <v>1923</v>
      </c>
      <c r="J194" s="54"/>
      <c r="K194" s="56"/>
      <c r="L194" s="120" t="str">
        <f t="shared" si="9"/>
        <v>Incomplete Data</v>
      </c>
      <c r="M194" s="120"/>
      <c r="N194" s="57"/>
    </row>
    <row r="195" spans="1:14" ht="27" customHeight="1" x14ac:dyDescent="0.35">
      <c r="A195" s="64"/>
      <c r="B195" s="64"/>
      <c r="C195" s="65"/>
      <c r="D195" s="66"/>
      <c r="E195" s="65"/>
      <c r="F195" s="66"/>
      <c r="G195" s="130" t="str">
        <f t="shared" ref="G195:G258" si="10">IF(D195="","",D195-F195)</f>
        <v/>
      </c>
      <c r="H195" s="131" t="str">
        <f t="shared" ref="H195:H258" si="11">IF(D195-F195&lt;0,"TOO LATE",IF(G195="","",IF(OR(DAY(D195-F195)&gt;1,AND(HOUR(D195-F195)&gt;HOUR("0:59"),(SIGN(D195-F195)=1))),"ACCEPTABLE","TOO LATE")))</f>
        <v/>
      </c>
      <c r="I195" s="65"/>
      <c r="J195" s="54">
        <v>42164.819444444445</v>
      </c>
      <c r="K195" s="56">
        <v>42164.831944444442</v>
      </c>
      <c r="L195" s="120">
        <f t="shared" si="9"/>
        <v>1.2499999997089617E-2</v>
      </c>
      <c r="M195" s="120" t="s">
        <v>0</v>
      </c>
      <c r="N195" s="57" t="s">
        <v>235</v>
      </c>
    </row>
    <row r="196" spans="1:14" ht="27" customHeight="1" x14ac:dyDescent="0.35">
      <c r="A196" s="69">
        <v>19047</v>
      </c>
      <c r="B196" s="69"/>
      <c r="C196" s="63" t="s">
        <v>3</v>
      </c>
      <c r="D196" s="56">
        <v>42164.854166666664</v>
      </c>
      <c r="E196" s="62" t="s">
        <v>0</v>
      </c>
      <c r="F196" s="75">
        <v>42164.742361111108</v>
      </c>
      <c r="G196" s="130">
        <f t="shared" si="10"/>
        <v>0.11180555555620231</v>
      </c>
      <c r="H196" s="131" t="str">
        <f t="shared" si="11"/>
        <v>ACCEPTABLE</v>
      </c>
      <c r="I196" s="72"/>
      <c r="J196" s="54">
        <v>42164.847222222219</v>
      </c>
      <c r="K196" s="56">
        <v>42164.85833333333</v>
      </c>
      <c r="L196" s="120">
        <f t="shared" si="9"/>
        <v>1.1111111110949423E-2</v>
      </c>
      <c r="M196" s="120" t="s">
        <v>1</v>
      </c>
      <c r="N196" s="57" t="s">
        <v>18</v>
      </c>
    </row>
    <row r="197" spans="1:14" ht="27" customHeight="1" x14ac:dyDescent="0.35">
      <c r="A197" s="69">
        <v>19047</v>
      </c>
      <c r="B197" s="69"/>
      <c r="C197" s="63" t="s">
        <v>157</v>
      </c>
      <c r="D197" s="56">
        <v>42164.895833333336</v>
      </c>
      <c r="E197" s="62" t="s">
        <v>1</v>
      </c>
      <c r="F197" s="75">
        <v>42164.742361111108</v>
      </c>
      <c r="G197" s="130">
        <f t="shared" si="10"/>
        <v>0.15347222222771961</v>
      </c>
      <c r="H197" s="131" t="str">
        <f t="shared" si="11"/>
        <v>ACCEPTABLE</v>
      </c>
      <c r="I197" s="132" t="s">
        <v>204</v>
      </c>
      <c r="J197" s="54"/>
      <c r="K197" s="56"/>
      <c r="L197" s="120" t="str">
        <f t="shared" si="9"/>
        <v>Incomplete Data</v>
      </c>
      <c r="M197" s="120"/>
      <c r="N197" s="57"/>
    </row>
    <row r="198" spans="1:14" ht="27" customHeight="1" x14ac:dyDescent="0.35">
      <c r="A198" s="69">
        <v>19048</v>
      </c>
      <c r="B198" s="69"/>
      <c r="C198" s="63" t="s">
        <v>3</v>
      </c>
      <c r="D198" s="56">
        <v>42164.875</v>
      </c>
      <c r="E198" s="62" t="s">
        <v>0</v>
      </c>
      <c r="F198" s="75">
        <v>42164.742361111108</v>
      </c>
      <c r="G198" s="130">
        <f t="shared" si="10"/>
        <v>0.13263888889196096</v>
      </c>
      <c r="H198" s="131" t="str">
        <f t="shared" si="11"/>
        <v>ACCEPTABLE</v>
      </c>
      <c r="I198" s="72"/>
      <c r="J198" s="54">
        <v>42164.875</v>
      </c>
      <c r="K198" s="56">
        <v>42164.888888888891</v>
      </c>
      <c r="L198" s="120">
        <f t="shared" si="9"/>
        <v>1.3888888890505768E-2</v>
      </c>
      <c r="M198" s="120" t="s">
        <v>0</v>
      </c>
      <c r="N198" s="57" t="s">
        <v>236</v>
      </c>
    </row>
    <row r="199" spans="1:14" ht="27" customHeight="1" x14ac:dyDescent="0.35">
      <c r="A199" s="69">
        <v>19048</v>
      </c>
      <c r="B199" s="69"/>
      <c r="C199" s="63" t="s">
        <v>3</v>
      </c>
      <c r="D199" s="56">
        <v>42164.895833333336</v>
      </c>
      <c r="E199" s="62" t="s">
        <v>1</v>
      </c>
      <c r="F199" s="75">
        <v>42164.742361111108</v>
      </c>
      <c r="G199" s="130">
        <f t="shared" si="10"/>
        <v>0.15347222222771961</v>
      </c>
      <c r="H199" s="131" t="str">
        <f t="shared" si="11"/>
        <v>ACCEPTABLE</v>
      </c>
      <c r="J199" s="54">
        <v>42164.90625</v>
      </c>
      <c r="K199" s="56">
        <v>42164.923611111109</v>
      </c>
      <c r="L199" s="120">
        <f t="shared" ref="L199:L262" si="12">IF(OR(K199="",J199=""), "Incomplete Data", K199-J199)</f>
        <v>1.7361111109494232E-2</v>
      </c>
      <c r="M199" s="120" t="s">
        <v>1</v>
      </c>
      <c r="N199" s="57" t="s">
        <v>236</v>
      </c>
    </row>
    <row r="200" spans="1:14" ht="27" customHeight="1" x14ac:dyDescent="0.35">
      <c r="A200" s="119">
        <v>19049</v>
      </c>
      <c r="B200" s="119"/>
      <c r="C200" s="57" t="s">
        <v>3</v>
      </c>
      <c r="D200" s="54">
        <v>42165.270833333336</v>
      </c>
      <c r="E200" s="51" t="s">
        <v>0</v>
      </c>
      <c r="F200" s="52">
        <v>42165.220833333333</v>
      </c>
      <c r="G200" s="130">
        <f t="shared" si="10"/>
        <v>5.0000000002910383E-2</v>
      </c>
      <c r="H200" s="131" t="str">
        <f t="shared" si="11"/>
        <v>ACCEPTABLE</v>
      </c>
      <c r="J200" s="54">
        <v>42165.256249999999</v>
      </c>
      <c r="K200" s="56">
        <v>42165.268055555556</v>
      </c>
      <c r="L200" s="120">
        <f t="shared" si="12"/>
        <v>1.1805555557657499E-2</v>
      </c>
      <c r="M200" s="120" t="s">
        <v>0</v>
      </c>
      <c r="N200" s="57" t="s">
        <v>178</v>
      </c>
    </row>
    <row r="201" spans="1:14" ht="27" customHeight="1" x14ac:dyDescent="0.35">
      <c r="A201" s="119">
        <v>19049</v>
      </c>
      <c r="B201" s="119"/>
      <c r="C201" s="57" t="s">
        <v>157</v>
      </c>
      <c r="D201" s="54">
        <v>42165.3125</v>
      </c>
      <c r="E201" s="51" t="s">
        <v>1</v>
      </c>
      <c r="F201" s="52">
        <v>42165.220833333333</v>
      </c>
      <c r="G201" s="130">
        <f t="shared" si="10"/>
        <v>9.1666666667151731E-2</v>
      </c>
      <c r="H201" s="131" t="str">
        <f t="shared" si="11"/>
        <v>ACCEPTABLE</v>
      </c>
      <c r="J201" s="54">
        <v>42165.290277777778</v>
      </c>
      <c r="K201" s="56">
        <v>42165.297222222223</v>
      </c>
      <c r="L201" s="120">
        <f t="shared" si="12"/>
        <v>6.9444444452528842E-3</v>
      </c>
      <c r="M201" s="120" t="s">
        <v>1</v>
      </c>
      <c r="N201" s="57" t="s">
        <v>154</v>
      </c>
    </row>
    <row r="202" spans="1:14" ht="27" customHeight="1" x14ac:dyDescent="0.35">
      <c r="A202" s="119">
        <v>19047</v>
      </c>
      <c r="B202" s="119"/>
      <c r="C202" s="57" t="s">
        <v>4</v>
      </c>
      <c r="D202" s="54">
        <v>42165.625</v>
      </c>
      <c r="E202" s="51" t="s">
        <v>0</v>
      </c>
      <c r="F202" s="54">
        <v>42165.49722222222</v>
      </c>
      <c r="G202" s="130">
        <f t="shared" si="10"/>
        <v>0.12777777777955635</v>
      </c>
      <c r="H202" s="131" t="str">
        <f t="shared" si="11"/>
        <v>ACCEPTABLE</v>
      </c>
      <c r="J202" s="54">
        <v>42165.604861111111</v>
      </c>
      <c r="K202" s="56">
        <v>42165.615972222222</v>
      </c>
      <c r="L202" s="120">
        <f t="shared" si="12"/>
        <v>1.1111111110949423E-2</v>
      </c>
      <c r="M202" s="120" t="s">
        <v>0</v>
      </c>
      <c r="N202" s="57" t="s">
        <v>9</v>
      </c>
    </row>
    <row r="203" spans="1:14" ht="27" customHeight="1" x14ac:dyDescent="0.35">
      <c r="A203" s="119">
        <v>19047</v>
      </c>
      <c r="B203" s="119"/>
      <c r="C203" s="57" t="s">
        <v>3</v>
      </c>
      <c r="D203" s="54">
        <v>42165.645833333336</v>
      </c>
      <c r="E203" s="51" t="s">
        <v>1</v>
      </c>
      <c r="F203" s="52">
        <v>42165.49722222222</v>
      </c>
      <c r="G203" s="130">
        <f t="shared" si="10"/>
        <v>0.148611111115315</v>
      </c>
      <c r="H203" s="131" t="str">
        <f t="shared" si="11"/>
        <v>ACCEPTABLE</v>
      </c>
      <c r="J203" s="54">
        <v>42165.632638888892</v>
      </c>
      <c r="K203" s="56">
        <v>42165.64166666667</v>
      </c>
      <c r="L203" s="120">
        <f t="shared" si="12"/>
        <v>9.0277777781011537E-3</v>
      </c>
      <c r="M203" s="120" t="s">
        <v>1</v>
      </c>
      <c r="N203" s="57" t="s">
        <v>237</v>
      </c>
    </row>
    <row r="204" spans="1:14" ht="27" customHeight="1" x14ac:dyDescent="0.35">
      <c r="A204" s="119">
        <v>19049</v>
      </c>
      <c r="B204" s="119"/>
      <c r="C204" s="57" t="s">
        <v>4</v>
      </c>
      <c r="D204" s="54">
        <v>42165.875</v>
      </c>
      <c r="E204" s="51" t="s">
        <v>0</v>
      </c>
      <c r="F204" s="52">
        <v>42165.367361111108</v>
      </c>
      <c r="G204" s="130">
        <f t="shared" si="10"/>
        <v>0.50763888889196096</v>
      </c>
      <c r="H204" s="131" t="str">
        <f t="shared" si="11"/>
        <v>ACCEPTABLE</v>
      </c>
      <c r="J204" s="54"/>
      <c r="K204" s="56"/>
      <c r="L204" s="120" t="str">
        <f t="shared" si="12"/>
        <v>Incomplete Data</v>
      </c>
      <c r="M204" s="120"/>
      <c r="N204" s="57"/>
    </row>
    <row r="205" spans="1:14" ht="27" customHeight="1" x14ac:dyDescent="0.35">
      <c r="A205" s="119">
        <v>19049</v>
      </c>
      <c r="B205" s="119"/>
      <c r="C205" s="57" t="s">
        <v>3</v>
      </c>
      <c r="D205" s="54">
        <v>42165.895833333336</v>
      </c>
      <c r="E205" s="51" t="s">
        <v>1</v>
      </c>
      <c r="F205" s="52">
        <v>42165.367361111108</v>
      </c>
      <c r="G205" s="130">
        <f t="shared" si="10"/>
        <v>0.52847222222771961</v>
      </c>
      <c r="H205" s="131" t="str">
        <f t="shared" si="11"/>
        <v>ACCEPTABLE</v>
      </c>
      <c r="J205" s="54"/>
      <c r="K205" s="56"/>
      <c r="L205" s="120" t="str">
        <f t="shared" si="12"/>
        <v>Incomplete Data</v>
      </c>
      <c r="M205" s="120"/>
      <c r="N205" s="57"/>
    </row>
    <row r="206" spans="1:14" ht="27" customHeight="1" x14ac:dyDescent="0.35">
      <c r="A206" s="119">
        <v>19049</v>
      </c>
      <c r="B206" s="119"/>
      <c r="C206" s="57" t="s">
        <v>4</v>
      </c>
      <c r="D206" s="54">
        <v>42166.229166666664</v>
      </c>
      <c r="E206" s="51" t="s">
        <v>0</v>
      </c>
      <c r="F206" s="52">
        <v>42165.701388888891</v>
      </c>
      <c r="G206" s="130">
        <f t="shared" si="10"/>
        <v>0.52777777777373558</v>
      </c>
      <c r="H206" s="131" t="str">
        <f t="shared" si="11"/>
        <v>ACCEPTABLE</v>
      </c>
      <c r="J206" s="54">
        <v>42166.227777777778</v>
      </c>
      <c r="K206" s="56">
        <v>42166.237500000003</v>
      </c>
      <c r="L206" s="120">
        <f t="shared" si="12"/>
        <v>9.7222222248092294E-3</v>
      </c>
      <c r="M206" s="120" t="s">
        <v>0</v>
      </c>
      <c r="N206" s="57" t="s">
        <v>9</v>
      </c>
    </row>
    <row r="207" spans="1:14" ht="27" customHeight="1" x14ac:dyDescent="0.35">
      <c r="A207" s="119">
        <v>19049</v>
      </c>
      <c r="B207" s="119"/>
      <c r="C207" s="57" t="s">
        <v>3</v>
      </c>
      <c r="D207" s="54">
        <v>42166.25</v>
      </c>
      <c r="E207" s="51" t="s">
        <v>1</v>
      </c>
      <c r="F207" s="52">
        <v>42165.701388888891</v>
      </c>
      <c r="G207" s="130">
        <f t="shared" si="10"/>
        <v>0.54861111110949423</v>
      </c>
      <c r="H207" s="131" t="str">
        <f t="shared" si="11"/>
        <v>ACCEPTABLE</v>
      </c>
      <c r="J207" s="54">
        <v>42166.25</v>
      </c>
      <c r="K207" s="56">
        <v>42166.261805555558</v>
      </c>
      <c r="L207" s="120">
        <f t="shared" si="12"/>
        <v>1.1805555557657499E-2</v>
      </c>
      <c r="M207" s="120" t="s">
        <v>1</v>
      </c>
      <c r="N207" s="57" t="s">
        <v>238</v>
      </c>
    </row>
    <row r="208" spans="1:14" ht="27" customHeight="1" x14ac:dyDescent="0.35">
      <c r="A208" s="119">
        <v>19051</v>
      </c>
      <c r="B208" s="119"/>
      <c r="C208" s="57" t="s">
        <v>3</v>
      </c>
      <c r="D208" s="54">
        <v>42166.583333333336</v>
      </c>
      <c r="E208" s="51" t="s">
        <v>0</v>
      </c>
      <c r="F208" s="52">
        <v>42166.48541666667</v>
      </c>
      <c r="G208" s="130">
        <f t="shared" si="10"/>
        <v>9.7916666665696539E-2</v>
      </c>
      <c r="H208" s="131" t="str">
        <f t="shared" si="11"/>
        <v>ACCEPTABLE</v>
      </c>
      <c r="J208" s="54">
        <v>42166.572916666664</v>
      </c>
      <c r="K208" s="56">
        <v>42166.584027777775</v>
      </c>
      <c r="L208" s="120">
        <f t="shared" si="12"/>
        <v>1.1111111110949423E-2</v>
      </c>
      <c r="M208" s="120" t="s">
        <v>0</v>
      </c>
      <c r="N208" s="57" t="s">
        <v>239</v>
      </c>
    </row>
    <row r="209" spans="1:14" ht="27" customHeight="1" x14ac:dyDescent="0.35">
      <c r="A209" s="119">
        <v>19051</v>
      </c>
      <c r="B209" s="119"/>
      <c r="C209" s="57" t="s">
        <v>4</v>
      </c>
      <c r="D209" s="54">
        <v>42166.645833333336</v>
      </c>
      <c r="E209" s="51" t="s">
        <v>1</v>
      </c>
      <c r="F209" s="52">
        <v>42166.48541666667</v>
      </c>
      <c r="G209" s="130">
        <f t="shared" si="10"/>
        <v>0.16041666666569654</v>
      </c>
      <c r="H209" s="131" t="str">
        <f t="shared" si="11"/>
        <v>ACCEPTABLE</v>
      </c>
      <c r="J209" s="54">
        <v>42166.612500000003</v>
      </c>
      <c r="K209" s="56">
        <v>42166.621527777781</v>
      </c>
      <c r="L209" s="120">
        <f t="shared" si="12"/>
        <v>9.0277777781011537E-3</v>
      </c>
      <c r="M209" s="120" t="s">
        <v>1</v>
      </c>
      <c r="N209" s="57" t="s">
        <v>18</v>
      </c>
    </row>
    <row r="210" spans="1:14" ht="27" customHeight="1" x14ac:dyDescent="0.35">
      <c r="A210" s="119">
        <v>19050</v>
      </c>
      <c r="B210" s="119"/>
      <c r="C210" s="57" t="s">
        <v>84</v>
      </c>
      <c r="D210" s="54">
        <v>42166.71875</v>
      </c>
      <c r="E210" s="51" t="s">
        <v>0</v>
      </c>
      <c r="F210" s="52">
        <v>42165.701388888891</v>
      </c>
      <c r="G210" s="130">
        <f t="shared" si="10"/>
        <v>1.0173611111094942</v>
      </c>
      <c r="H210" s="131" t="str">
        <f t="shared" si="11"/>
        <v>ACCEPTABLE</v>
      </c>
      <c r="J210" s="54"/>
      <c r="K210" s="56"/>
      <c r="L210" s="120" t="str">
        <f t="shared" si="12"/>
        <v>Incomplete Data</v>
      </c>
      <c r="M210" s="120"/>
      <c r="N210" s="57"/>
    </row>
    <row r="211" spans="1:14" ht="27" customHeight="1" x14ac:dyDescent="0.35">
      <c r="A211" s="119">
        <v>19050</v>
      </c>
      <c r="B211" s="119"/>
      <c r="C211" s="57" t="s">
        <v>16</v>
      </c>
      <c r="D211" s="54">
        <v>42166.739583333336</v>
      </c>
      <c r="E211" s="51" t="s">
        <v>1</v>
      </c>
      <c r="F211" s="52">
        <v>42165.701388888891</v>
      </c>
      <c r="G211" s="130">
        <f t="shared" si="10"/>
        <v>1.0381944444452529</v>
      </c>
      <c r="H211" s="131" t="str">
        <f t="shared" si="11"/>
        <v>ACCEPTABLE</v>
      </c>
      <c r="J211" s="54"/>
      <c r="K211" s="56"/>
      <c r="L211" s="120" t="str">
        <f t="shared" si="12"/>
        <v>Incomplete Data</v>
      </c>
      <c r="M211" s="120"/>
      <c r="N211" s="57"/>
    </row>
    <row r="212" spans="1:14" ht="27" customHeight="1" x14ac:dyDescent="0.35">
      <c r="A212" s="119">
        <v>19051</v>
      </c>
      <c r="B212" s="119"/>
      <c r="C212" s="57" t="s">
        <v>4</v>
      </c>
      <c r="D212" s="54">
        <v>42166.958333333336</v>
      </c>
      <c r="E212" s="51" t="s">
        <v>0</v>
      </c>
      <c r="F212" s="52">
        <v>42166.270138888889</v>
      </c>
      <c r="G212" s="130">
        <f t="shared" si="10"/>
        <v>0.68819444444670808</v>
      </c>
      <c r="H212" s="131" t="str">
        <f t="shared" si="11"/>
        <v>ACCEPTABLE</v>
      </c>
      <c r="J212" s="54"/>
      <c r="K212" s="56"/>
      <c r="L212" s="120" t="str">
        <f t="shared" si="12"/>
        <v>Incomplete Data</v>
      </c>
      <c r="M212" s="120"/>
      <c r="N212" s="57"/>
    </row>
    <row r="213" spans="1:14" ht="27" customHeight="1" x14ac:dyDescent="0.35">
      <c r="A213" s="119">
        <v>19051</v>
      </c>
      <c r="B213" s="119"/>
      <c r="C213" s="57" t="s">
        <v>3</v>
      </c>
      <c r="D213" s="54">
        <v>42166.979166666664</v>
      </c>
      <c r="E213" s="51" t="s">
        <v>1</v>
      </c>
      <c r="F213" s="52">
        <v>42166.270138888889</v>
      </c>
      <c r="G213" s="130">
        <f t="shared" si="10"/>
        <v>0.70902777777519077</v>
      </c>
      <c r="H213" s="131" t="str">
        <f t="shared" si="11"/>
        <v>ACCEPTABLE</v>
      </c>
      <c r="J213" s="54"/>
      <c r="K213" s="56"/>
      <c r="L213" s="120" t="str">
        <f t="shared" si="12"/>
        <v>Incomplete Data</v>
      </c>
      <c r="M213" s="120"/>
      <c r="N213" s="57"/>
    </row>
    <row r="214" spans="1:14" ht="27" customHeight="1" x14ac:dyDescent="0.35">
      <c r="A214" s="64"/>
      <c r="B214" s="64"/>
      <c r="C214" s="65"/>
      <c r="D214" s="66"/>
      <c r="E214" s="65"/>
      <c r="F214" s="66"/>
      <c r="G214" s="130" t="str">
        <f t="shared" si="10"/>
        <v/>
      </c>
      <c r="H214" s="131" t="str">
        <f t="shared" si="11"/>
        <v/>
      </c>
      <c r="I214" s="65"/>
      <c r="J214" s="54">
        <v>42167.240972222222</v>
      </c>
      <c r="K214" s="56">
        <v>42167.256249999999</v>
      </c>
      <c r="L214" s="120">
        <f t="shared" si="12"/>
        <v>1.5277777776645962E-2</v>
      </c>
      <c r="M214" s="120" t="s">
        <v>0</v>
      </c>
      <c r="N214" s="57" t="s">
        <v>240</v>
      </c>
    </row>
    <row r="215" spans="1:14" ht="27" customHeight="1" x14ac:dyDescent="0.35">
      <c r="A215" s="119">
        <v>19050</v>
      </c>
      <c r="B215" s="119"/>
      <c r="C215" s="57" t="s">
        <v>84</v>
      </c>
      <c r="D215" s="54">
        <v>42167.28125</v>
      </c>
      <c r="E215" s="51" t="s">
        <v>0</v>
      </c>
      <c r="F215" s="52">
        <v>42166.850694444445</v>
      </c>
      <c r="G215" s="130">
        <f t="shared" si="10"/>
        <v>0.43055555555474712</v>
      </c>
      <c r="H215" s="131" t="str">
        <f t="shared" si="11"/>
        <v>ACCEPTABLE</v>
      </c>
      <c r="J215" s="54">
        <v>42167.269444444442</v>
      </c>
      <c r="K215" s="56">
        <v>42167.279166666667</v>
      </c>
      <c r="L215" s="120">
        <f t="shared" si="12"/>
        <v>9.7222222248092294E-3</v>
      </c>
      <c r="M215" s="120" t="s">
        <v>1</v>
      </c>
      <c r="N215" s="57" t="s">
        <v>240</v>
      </c>
    </row>
    <row r="216" spans="1:14" ht="27" customHeight="1" x14ac:dyDescent="0.35">
      <c r="A216" s="119">
        <v>19050</v>
      </c>
      <c r="B216" s="119"/>
      <c r="C216" s="57" t="s">
        <v>158</v>
      </c>
      <c r="D216" s="54">
        <v>42167.315972222219</v>
      </c>
      <c r="E216" s="51" t="s">
        <v>1</v>
      </c>
      <c r="F216" s="52">
        <v>42166.850694444445</v>
      </c>
      <c r="G216" s="130">
        <f t="shared" si="10"/>
        <v>0.46527777777373558</v>
      </c>
      <c r="H216" s="131" t="str">
        <f t="shared" si="11"/>
        <v>ACCEPTABLE</v>
      </c>
      <c r="J216" s="54">
        <v>42167.304166666669</v>
      </c>
      <c r="K216" s="56">
        <v>42167.318055555559</v>
      </c>
      <c r="L216" s="120">
        <f t="shared" si="12"/>
        <v>1.3888888890505768E-2</v>
      </c>
      <c r="M216" s="120" t="s">
        <v>241</v>
      </c>
      <c r="N216" s="57" t="s">
        <v>242</v>
      </c>
    </row>
    <row r="217" spans="1:14" ht="27" customHeight="1" x14ac:dyDescent="0.35">
      <c r="A217" s="64"/>
      <c r="B217" s="64"/>
      <c r="C217" s="65"/>
      <c r="D217" s="66"/>
      <c r="E217" s="65"/>
      <c r="F217" s="66"/>
      <c r="G217" s="130" t="str">
        <f t="shared" si="10"/>
        <v/>
      </c>
      <c r="H217" s="131" t="str">
        <f t="shared" si="11"/>
        <v/>
      </c>
      <c r="I217" s="65"/>
      <c r="J217" s="54">
        <v>42167.338194444441</v>
      </c>
      <c r="K217" s="56">
        <v>42167.347222222219</v>
      </c>
      <c r="L217" s="120">
        <f t="shared" si="12"/>
        <v>9.0277777781011537E-3</v>
      </c>
      <c r="M217" s="120" t="s">
        <v>1</v>
      </c>
      <c r="N217" s="57" t="s">
        <v>243</v>
      </c>
    </row>
    <row r="218" spans="1:14" ht="27" customHeight="1" x14ac:dyDescent="0.35">
      <c r="A218" s="119" t="s">
        <v>205</v>
      </c>
      <c r="B218" s="119"/>
      <c r="C218" s="57" t="s">
        <v>206</v>
      </c>
      <c r="D218" s="54">
        <v>42168.263888888891</v>
      </c>
      <c r="E218" s="51" t="s">
        <v>0</v>
      </c>
      <c r="F218" s="52">
        <v>42168.068055555559</v>
      </c>
      <c r="G218" s="130">
        <f t="shared" si="10"/>
        <v>0.19583333333139308</v>
      </c>
      <c r="H218" s="131" t="str">
        <f t="shared" si="11"/>
        <v>ACCEPTABLE</v>
      </c>
      <c r="I218" s="57" t="s">
        <v>209</v>
      </c>
      <c r="J218" s="54">
        <v>42168.246527777781</v>
      </c>
      <c r="K218" s="56">
        <v>42168.254166666666</v>
      </c>
      <c r="L218" s="120">
        <f t="shared" si="12"/>
        <v>7.6388888846850023E-3</v>
      </c>
      <c r="M218" s="120" t="s">
        <v>0</v>
      </c>
      <c r="N218" s="57" t="s">
        <v>244</v>
      </c>
    </row>
    <row r="219" spans="1:14" ht="27" customHeight="1" x14ac:dyDescent="0.35">
      <c r="A219" s="119" t="s">
        <v>205</v>
      </c>
      <c r="B219" s="119"/>
      <c r="C219" s="57" t="s">
        <v>207</v>
      </c>
      <c r="D219" s="54">
        <v>42168.291666666664</v>
      </c>
      <c r="E219" s="51" t="s">
        <v>1</v>
      </c>
      <c r="F219" s="52">
        <v>42168.068055555559</v>
      </c>
      <c r="G219" s="130">
        <f t="shared" si="10"/>
        <v>0.22361111110512866</v>
      </c>
      <c r="H219" s="131" t="str">
        <f t="shared" si="11"/>
        <v>ACCEPTABLE</v>
      </c>
      <c r="J219" s="54">
        <v>42168.288888888892</v>
      </c>
      <c r="K219" s="56">
        <v>42168.293055555558</v>
      </c>
      <c r="L219" s="120">
        <f t="shared" si="12"/>
        <v>4.166666665696539E-3</v>
      </c>
      <c r="M219" s="120" t="s">
        <v>1</v>
      </c>
      <c r="N219" s="57" t="s">
        <v>245</v>
      </c>
    </row>
    <row r="220" spans="1:14" ht="27" customHeight="1" x14ac:dyDescent="0.35">
      <c r="A220" s="119">
        <v>19052</v>
      </c>
      <c r="B220" s="119"/>
      <c r="C220" s="57" t="s">
        <v>84</v>
      </c>
      <c r="D220" s="54">
        <v>42168.336805555555</v>
      </c>
      <c r="E220" s="51" t="s">
        <v>0</v>
      </c>
      <c r="F220" s="52">
        <v>42168.068055555559</v>
      </c>
      <c r="G220" s="130">
        <f t="shared" si="10"/>
        <v>0.26874999999563443</v>
      </c>
      <c r="H220" s="131" t="str">
        <f t="shared" si="11"/>
        <v>ACCEPTABLE</v>
      </c>
      <c r="J220" s="54">
        <v>42168.303472222222</v>
      </c>
      <c r="K220" s="56">
        <v>42168.316666666666</v>
      </c>
      <c r="L220" s="120">
        <f t="shared" si="12"/>
        <v>1.3194444443797693E-2</v>
      </c>
      <c r="M220" s="120" t="s">
        <v>1</v>
      </c>
      <c r="N220" s="57" t="s">
        <v>246</v>
      </c>
    </row>
    <row r="221" spans="1:14" ht="27" customHeight="1" x14ac:dyDescent="0.35">
      <c r="A221" s="119">
        <v>19052</v>
      </c>
      <c r="B221" s="119"/>
      <c r="C221" s="57" t="s">
        <v>158</v>
      </c>
      <c r="D221" s="54">
        <v>42168.368055555555</v>
      </c>
      <c r="E221" s="51" t="s">
        <v>1</v>
      </c>
      <c r="F221" s="52">
        <v>42168.068055555559</v>
      </c>
      <c r="G221" s="130">
        <f t="shared" si="10"/>
        <v>0.29999999999563443</v>
      </c>
      <c r="H221" s="131" t="str">
        <f t="shared" si="11"/>
        <v>ACCEPTABLE</v>
      </c>
      <c r="J221" s="54">
        <v>42168.338194444441</v>
      </c>
      <c r="K221" s="56">
        <v>42168.354861111111</v>
      </c>
      <c r="L221" s="120">
        <f t="shared" si="12"/>
        <v>1.6666666670062114E-2</v>
      </c>
      <c r="M221" s="120" t="s">
        <v>0</v>
      </c>
      <c r="N221" s="57" t="s">
        <v>247</v>
      </c>
    </row>
    <row r="222" spans="1:14" ht="27" customHeight="1" x14ac:dyDescent="0.35">
      <c r="A222" s="64"/>
      <c r="B222" s="64"/>
      <c r="C222" s="65"/>
      <c r="D222" s="66"/>
      <c r="E222" s="65"/>
      <c r="F222" s="66"/>
      <c r="G222" s="130" t="str">
        <f t="shared" si="10"/>
        <v/>
      </c>
      <c r="H222" s="131" t="str">
        <f t="shared" si="11"/>
        <v/>
      </c>
      <c r="I222" s="65"/>
      <c r="J222" s="54">
        <v>42168.375</v>
      </c>
      <c r="K222" s="56">
        <v>42168.382638888892</v>
      </c>
      <c r="L222" s="120">
        <f t="shared" si="12"/>
        <v>7.6388888919609599E-3</v>
      </c>
      <c r="M222" s="120" t="s">
        <v>1</v>
      </c>
      <c r="N222" s="57" t="s">
        <v>248</v>
      </c>
    </row>
    <row r="223" spans="1:14" ht="27" customHeight="1" x14ac:dyDescent="0.35">
      <c r="A223" s="119">
        <v>19052</v>
      </c>
      <c r="B223" s="119"/>
      <c r="C223" s="57" t="s">
        <v>208</v>
      </c>
      <c r="D223" s="54">
        <v>42168.958333333336</v>
      </c>
      <c r="E223" s="51" t="s">
        <v>0</v>
      </c>
      <c r="F223" s="52">
        <v>42168.068055555559</v>
      </c>
      <c r="G223" s="130">
        <f t="shared" si="10"/>
        <v>0.89027777777664596</v>
      </c>
      <c r="H223" s="131" t="str">
        <f t="shared" si="11"/>
        <v>ACCEPTABLE</v>
      </c>
      <c r="J223" s="54"/>
      <c r="K223" s="56"/>
      <c r="L223" s="120" t="str">
        <f t="shared" si="12"/>
        <v>Incomplete Data</v>
      </c>
      <c r="M223" s="120"/>
      <c r="N223" s="57"/>
    </row>
    <row r="224" spans="1:14" ht="27" customHeight="1" x14ac:dyDescent="0.35">
      <c r="A224" s="119">
        <v>19052</v>
      </c>
      <c r="B224" s="119"/>
      <c r="C224" s="57" t="s">
        <v>19</v>
      </c>
      <c r="D224" s="54">
        <v>42168.979166666664</v>
      </c>
      <c r="E224" s="51" t="s">
        <v>1</v>
      </c>
      <c r="F224" s="52">
        <v>42168.068055555559</v>
      </c>
      <c r="G224" s="130">
        <f t="shared" si="10"/>
        <v>0.91111111110512866</v>
      </c>
      <c r="H224" s="131" t="str">
        <f t="shared" si="11"/>
        <v>ACCEPTABLE</v>
      </c>
      <c r="J224" s="54">
        <v>42168.977777777778</v>
      </c>
      <c r="K224" s="56">
        <v>42168.991666666669</v>
      </c>
      <c r="L224" s="120">
        <f t="shared" si="12"/>
        <v>1.3888888890505768E-2</v>
      </c>
      <c r="M224" s="120" t="s">
        <v>0</v>
      </c>
      <c r="N224" s="57" t="s">
        <v>181</v>
      </c>
    </row>
    <row r="225" spans="1:14" ht="27" customHeight="1" x14ac:dyDescent="0.35">
      <c r="A225" s="119">
        <v>19053</v>
      </c>
      <c r="B225" s="119"/>
      <c r="C225" s="57" t="s">
        <v>3</v>
      </c>
      <c r="D225" s="54">
        <v>42168.989583333336</v>
      </c>
      <c r="E225" s="51" t="s">
        <v>0</v>
      </c>
      <c r="F225" s="52">
        <v>42168.711111111108</v>
      </c>
      <c r="G225" s="130">
        <f t="shared" si="10"/>
        <v>0.27847222222771961</v>
      </c>
      <c r="H225" s="131" t="str">
        <f t="shared" si="11"/>
        <v>ACCEPTABLE</v>
      </c>
      <c r="J225" s="54">
        <v>42169</v>
      </c>
      <c r="K225" s="56">
        <v>42169.006944444445</v>
      </c>
      <c r="L225" s="120">
        <f t="shared" si="12"/>
        <v>6.9444444452528842E-3</v>
      </c>
      <c r="M225" s="120" t="s">
        <v>0</v>
      </c>
      <c r="N225" s="57" t="s">
        <v>91</v>
      </c>
    </row>
    <row r="226" spans="1:14" ht="27" customHeight="1" x14ac:dyDescent="0.35">
      <c r="A226" s="119">
        <v>19053</v>
      </c>
      <c r="B226" s="119"/>
      <c r="C226" s="57" t="s">
        <v>4</v>
      </c>
      <c r="D226" s="54">
        <v>42169.020833333336</v>
      </c>
      <c r="E226" s="51" t="s">
        <v>1</v>
      </c>
      <c r="F226" s="52">
        <v>42168.711111111108</v>
      </c>
      <c r="G226" s="130">
        <f t="shared" si="10"/>
        <v>0.30972222222771961</v>
      </c>
      <c r="H226" s="131" t="str">
        <f t="shared" si="11"/>
        <v>ACCEPTABLE</v>
      </c>
      <c r="J226" s="54">
        <v>42169.035416666666</v>
      </c>
      <c r="K226" s="56">
        <v>42169.041666666664</v>
      </c>
      <c r="L226" s="120">
        <f t="shared" si="12"/>
        <v>6.2499999985448085E-3</v>
      </c>
      <c r="M226" s="120" t="s">
        <v>1</v>
      </c>
      <c r="N226" s="57" t="s">
        <v>249</v>
      </c>
    </row>
    <row r="227" spans="1:14" ht="27" customHeight="1" x14ac:dyDescent="0.35">
      <c r="A227" s="119">
        <v>19052</v>
      </c>
      <c r="B227" s="119"/>
      <c r="C227" s="57" t="s">
        <v>19</v>
      </c>
      <c r="D227" s="54">
        <v>42169.40625</v>
      </c>
      <c r="E227" s="51" t="s">
        <v>0</v>
      </c>
      <c r="F227" s="52">
        <v>42169.073611111111</v>
      </c>
      <c r="G227" s="130">
        <f t="shared" si="10"/>
        <v>0.33263888888905058</v>
      </c>
      <c r="H227" s="131" t="str">
        <f t="shared" si="11"/>
        <v>ACCEPTABLE</v>
      </c>
      <c r="J227" s="54">
        <v>42169.404861111114</v>
      </c>
      <c r="K227" s="56">
        <v>42169.411111111112</v>
      </c>
      <c r="L227" s="120">
        <f t="shared" si="12"/>
        <v>6.2499999985448085E-3</v>
      </c>
      <c r="M227" s="120" t="s">
        <v>0</v>
      </c>
      <c r="N227" s="57" t="s">
        <v>20</v>
      </c>
    </row>
    <row r="228" spans="1:14" ht="27" customHeight="1" x14ac:dyDescent="0.35">
      <c r="A228" s="119">
        <v>19052</v>
      </c>
      <c r="B228" s="119"/>
      <c r="C228" s="57" t="s">
        <v>19</v>
      </c>
      <c r="D228" s="54">
        <v>42169.447916666664</v>
      </c>
      <c r="E228" s="51" t="s">
        <v>1</v>
      </c>
      <c r="F228" s="52">
        <v>42169.073611111111</v>
      </c>
      <c r="G228" s="130">
        <f t="shared" si="10"/>
        <v>0.37430555555329192</v>
      </c>
      <c r="H228" s="131" t="str">
        <f t="shared" si="11"/>
        <v>ACCEPTABLE</v>
      </c>
      <c r="J228" s="54">
        <v>42169.450694444444</v>
      </c>
      <c r="K228" s="56">
        <v>42169.458333333336</v>
      </c>
      <c r="L228" s="120">
        <f t="shared" si="12"/>
        <v>7.6388888919609599E-3</v>
      </c>
      <c r="M228" s="120" t="s">
        <v>1</v>
      </c>
      <c r="N228" s="57" t="s">
        <v>89</v>
      </c>
    </row>
    <row r="229" spans="1:14" ht="27" customHeight="1" x14ac:dyDescent="0.35">
      <c r="A229" s="119">
        <v>19053</v>
      </c>
      <c r="B229" s="119"/>
      <c r="C229" s="57" t="s">
        <v>4</v>
      </c>
      <c r="D229" s="54">
        <v>42170.322916666664</v>
      </c>
      <c r="E229" s="51" t="s">
        <v>0</v>
      </c>
      <c r="F229" s="52">
        <v>42169.345138888886</v>
      </c>
      <c r="G229" s="130">
        <f t="shared" si="10"/>
        <v>0.97777777777810115</v>
      </c>
      <c r="H229" s="131" t="str">
        <f t="shared" si="11"/>
        <v>ACCEPTABLE</v>
      </c>
      <c r="J229" s="54">
        <v>42170.318055555559</v>
      </c>
      <c r="K229" s="56">
        <v>42170.325694444444</v>
      </c>
      <c r="L229" s="120">
        <f t="shared" si="12"/>
        <v>7.6388888846850023E-3</v>
      </c>
      <c r="M229" s="120" t="s">
        <v>0</v>
      </c>
      <c r="N229" s="57" t="s">
        <v>18</v>
      </c>
    </row>
    <row r="230" spans="1:14" ht="27" customHeight="1" x14ac:dyDescent="0.35">
      <c r="A230" s="119">
        <v>19053</v>
      </c>
      <c r="B230" s="119"/>
      <c r="C230" s="57" t="s">
        <v>3</v>
      </c>
      <c r="D230" s="54">
        <v>42170.354166666664</v>
      </c>
      <c r="E230" s="51" t="s">
        <v>1</v>
      </c>
      <c r="F230" s="52">
        <v>42169.345138888886</v>
      </c>
      <c r="G230" s="130">
        <f t="shared" si="10"/>
        <v>1.0090277777781012</v>
      </c>
      <c r="H230" s="131" t="str">
        <f t="shared" si="11"/>
        <v>ACCEPTABLE</v>
      </c>
      <c r="J230" s="54"/>
      <c r="K230" s="56"/>
      <c r="L230" s="120" t="str">
        <f t="shared" si="12"/>
        <v>Incomplete Data</v>
      </c>
      <c r="M230" s="120"/>
      <c r="N230" s="57"/>
    </row>
    <row r="231" spans="1:14" ht="27" customHeight="1" x14ac:dyDescent="0.35">
      <c r="A231" s="119">
        <v>19052</v>
      </c>
      <c r="B231" s="119"/>
      <c r="C231" s="57" t="s">
        <v>16</v>
      </c>
      <c r="D231" s="54">
        <v>42170.385416666664</v>
      </c>
      <c r="E231" s="51" t="s">
        <v>0</v>
      </c>
      <c r="F231" s="52">
        <v>42169.345138888886</v>
      </c>
      <c r="G231" s="130">
        <f t="shared" si="10"/>
        <v>1.0402777777781012</v>
      </c>
      <c r="H231" s="131" t="str">
        <f t="shared" si="11"/>
        <v>ACCEPTABLE</v>
      </c>
      <c r="J231" s="54">
        <v>42170.375</v>
      </c>
      <c r="K231" s="56">
        <v>42170.387499999997</v>
      </c>
      <c r="L231" s="120">
        <f t="shared" si="12"/>
        <v>1.2499999997089617E-2</v>
      </c>
      <c r="M231" s="120" t="s">
        <v>1</v>
      </c>
      <c r="N231" s="57" t="s">
        <v>181</v>
      </c>
    </row>
    <row r="232" spans="1:14" ht="27" customHeight="1" x14ac:dyDescent="0.35">
      <c r="A232" s="119">
        <v>19052</v>
      </c>
      <c r="B232" s="119"/>
      <c r="C232" s="57" t="s">
        <v>210</v>
      </c>
      <c r="D232" s="54">
        <v>42170.409722222219</v>
      </c>
      <c r="E232" s="51" t="s">
        <v>1</v>
      </c>
      <c r="F232" s="52">
        <v>42169.345138888886</v>
      </c>
      <c r="G232" s="130">
        <f t="shared" si="10"/>
        <v>1.0645833333328483</v>
      </c>
      <c r="H232" s="131" t="str">
        <f t="shared" si="11"/>
        <v>ACCEPTABLE</v>
      </c>
      <c r="J232" s="54"/>
      <c r="K232" s="56"/>
      <c r="L232" s="120" t="str">
        <f t="shared" si="12"/>
        <v>Incomplete Data</v>
      </c>
      <c r="M232" s="120"/>
      <c r="N232" s="57"/>
    </row>
    <row r="233" spans="1:14" ht="27" customHeight="1" x14ac:dyDescent="0.35">
      <c r="A233" s="64"/>
      <c r="B233" s="64"/>
      <c r="C233" s="65"/>
      <c r="D233" s="66"/>
      <c r="E233" s="65"/>
      <c r="F233" s="66"/>
      <c r="G233" s="130" t="str">
        <f t="shared" si="10"/>
        <v/>
      </c>
      <c r="H233" s="131" t="str">
        <f t="shared" si="11"/>
        <v/>
      </c>
      <c r="I233" s="65"/>
      <c r="J233" s="54">
        <v>42170.430555555555</v>
      </c>
      <c r="K233" s="56">
        <v>42170.443055555559</v>
      </c>
      <c r="L233" s="120">
        <f t="shared" si="12"/>
        <v>1.2500000004365575E-2</v>
      </c>
      <c r="M233" s="120" t="s">
        <v>0</v>
      </c>
      <c r="N233" s="57" t="s">
        <v>250</v>
      </c>
    </row>
    <row r="234" spans="1:14" ht="27" customHeight="1" x14ac:dyDescent="0.35">
      <c r="A234" s="64"/>
      <c r="B234" s="64"/>
      <c r="C234" s="65"/>
      <c r="D234" s="66"/>
      <c r="E234" s="65"/>
      <c r="F234" s="66"/>
      <c r="G234" s="130" t="str">
        <f t="shared" si="10"/>
        <v/>
      </c>
      <c r="H234" s="131" t="str">
        <f t="shared" si="11"/>
        <v/>
      </c>
      <c r="I234" s="65"/>
      <c r="J234" s="54">
        <v>42170.451388888891</v>
      </c>
      <c r="K234" s="56">
        <v>42170.47152777778</v>
      </c>
      <c r="L234" s="120">
        <f t="shared" si="12"/>
        <v>2.0138888889050577E-2</v>
      </c>
      <c r="M234" s="120" t="s">
        <v>1</v>
      </c>
      <c r="N234" s="57" t="s">
        <v>251</v>
      </c>
    </row>
    <row r="235" spans="1:14" ht="27" customHeight="1" x14ac:dyDescent="0.35">
      <c r="A235" s="119">
        <v>19054</v>
      </c>
      <c r="B235" s="119"/>
      <c r="C235" s="57" t="s">
        <v>3</v>
      </c>
      <c r="D235" s="54">
        <v>42170.645833333336</v>
      </c>
      <c r="E235" s="51" t="s">
        <v>0</v>
      </c>
      <c r="F235" s="52">
        <v>42170.529166666667</v>
      </c>
      <c r="G235" s="130">
        <f t="shared" si="10"/>
        <v>0.11666666666860692</v>
      </c>
      <c r="H235" s="131" t="str">
        <f t="shared" si="11"/>
        <v>ACCEPTABLE</v>
      </c>
      <c r="J235" s="54">
        <v>42170.631944444445</v>
      </c>
      <c r="K235" s="56">
        <v>42170.643750000003</v>
      </c>
      <c r="L235" s="120">
        <f t="shared" si="12"/>
        <v>1.1805555557657499E-2</v>
      </c>
      <c r="M235" s="120" t="s">
        <v>0</v>
      </c>
      <c r="N235" s="57" t="s">
        <v>1172</v>
      </c>
    </row>
    <row r="236" spans="1:14" ht="27" customHeight="1" x14ac:dyDescent="0.35">
      <c r="A236" s="119">
        <v>19054</v>
      </c>
      <c r="B236" s="119"/>
      <c r="C236" s="57" t="s">
        <v>4</v>
      </c>
      <c r="D236" s="54">
        <v>42170.680555555555</v>
      </c>
      <c r="E236" s="51" t="s">
        <v>1</v>
      </c>
      <c r="F236" s="52">
        <v>42170.529166666667</v>
      </c>
      <c r="G236" s="130">
        <f t="shared" si="10"/>
        <v>0.15138888888759539</v>
      </c>
      <c r="H236" s="131" t="str">
        <f t="shared" si="11"/>
        <v>ACCEPTABLE</v>
      </c>
      <c r="J236" s="54">
        <v>42170.675694444442</v>
      </c>
      <c r="K236" s="56">
        <v>42170.6875</v>
      </c>
      <c r="L236" s="120">
        <f t="shared" si="12"/>
        <v>1.1805555557657499E-2</v>
      </c>
      <c r="M236" s="120" t="s">
        <v>1</v>
      </c>
      <c r="N236" s="57" t="s">
        <v>174</v>
      </c>
    </row>
    <row r="237" spans="1:14" ht="27" customHeight="1" x14ac:dyDescent="0.35">
      <c r="A237" s="64"/>
      <c r="B237" s="64"/>
      <c r="C237" s="65"/>
      <c r="D237" s="66"/>
      <c r="E237" s="65"/>
      <c r="F237" s="66"/>
      <c r="G237" s="130" t="str">
        <f t="shared" si="10"/>
        <v/>
      </c>
      <c r="H237" s="131" t="str">
        <f t="shared" si="11"/>
        <v/>
      </c>
      <c r="I237" s="65"/>
      <c r="J237" s="54">
        <v>42170.818055555559</v>
      </c>
      <c r="K237" s="56">
        <v>42170.829861111109</v>
      </c>
      <c r="L237" s="120">
        <f t="shared" si="12"/>
        <v>1.1805555550381541E-2</v>
      </c>
      <c r="M237" s="120" t="s">
        <v>0</v>
      </c>
      <c r="N237" s="57" t="s">
        <v>252</v>
      </c>
    </row>
    <row r="238" spans="1:14" ht="27" customHeight="1" x14ac:dyDescent="0.35">
      <c r="A238" s="119">
        <v>19057</v>
      </c>
      <c r="B238" s="119"/>
      <c r="C238" s="57" t="s">
        <v>3</v>
      </c>
      <c r="D238" s="54">
        <v>42170.854166666664</v>
      </c>
      <c r="E238" s="51" t="s">
        <v>0</v>
      </c>
      <c r="F238" s="52">
        <v>42170.762499999997</v>
      </c>
      <c r="G238" s="130">
        <f t="shared" si="10"/>
        <v>9.1666666667151731E-2</v>
      </c>
      <c r="H238" s="131" t="str">
        <f t="shared" si="11"/>
        <v>ACCEPTABLE</v>
      </c>
      <c r="J238" s="54">
        <v>42170.840277777781</v>
      </c>
      <c r="K238" s="56">
        <v>42170.856249999997</v>
      </c>
      <c r="L238" s="120">
        <f t="shared" si="12"/>
        <v>1.597222221607808E-2</v>
      </c>
      <c r="M238" s="120" t="s">
        <v>1</v>
      </c>
      <c r="N238" s="57" t="s">
        <v>252</v>
      </c>
    </row>
    <row r="239" spans="1:14" ht="27" customHeight="1" x14ac:dyDescent="0.35">
      <c r="A239" s="119">
        <v>19057</v>
      </c>
      <c r="B239" s="119"/>
      <c r="C239" s="57" t="s">
        <v>3</v>
      </c>
      <c r="D239" s="54">
        <v>42170.875</v>
      </c>
      <c r="E239" s="51" t="s">
        <v>1</v>
      </c>
      <c r="F239" s="52">
        <v>42170.762499999997</v>
      </c>
      <c r="G239" s="130">
        <f t="shared" si="10"/>
        <v>0.11250000000291038</v>
      </c>
      <c r="H239" s="131" t="str">
        <f t="shared" si="11"/>
        <v>ACCEPTABLE</v>
      </c>
      <c r="J239" s="54"/>
      <c r="K239" s="56"/>
      <c r="L239" s="120" t="str">
        <f t="shared" si="12"/>
        <v>Incomplete Data</v>
      </c>
      <c r="M239" s="120"/>
      <c r="N239" s="57"/>
    </row>
    <row r="240" spans="1:14" ht="27" customHeight="1" x14ac:dyDescent="0.35">
      <c r="A240" s="119">
        <v>19055</v>
      </c>
      <c r="B240" s="119"/>
      <c r="C240" s="57" t="s">
        <v>211</v>
      </c>
      <c r="D240" s="54">
        <v>42170.923611111109</v>
      </c>
      <c r="E240" s="51" t="s">
        <v>0</v>
      </c>
      <c r="F240" s="52">
        <v>42170.762499999997</v>
      </c>
      <c r="G240" s="130">
        <f t="shared" si="10"/>
        <v>0.16111111111240461</v>
      </c>
      <c r="H240" s="131" t="str">
        <f t="shared" si="11"/>
        <v>ACCEPTABLE</v>
      </c>
      <c r="J240" s="54">
        <v>42170.923611111109</v>
      </c>
      <c r="K240" s="56">
        <v>42170.935416666667</v>
      </c>
      <c r="L240" s="120">
        <f t="shared" si="12"/>
        <v>1.1805555557657499E-2</v>
      </c>
      <c r="M240" s="120" t="s">
        <v>0</v>
      </c>
      <c r="N240" s="57" t="s">
        <v>253</v>
      </c>
    </row>
    <row r="241" spans="1:14" ht="27" customHeight="1" x14ac:dyDescent="0.35">
      <c r="A241" s="119">
        <v>19055</v>
      </c>
      <c r="B241" s="119"/>
      <c r="C241" s="57" t="s">
        <v>4</v>
      </c>
      <c r="D241" s="54">
        <v>42170.951388888891</v>
      </c>
      <c r="E241" s="51" t="s">
        <v>1</v>
      </c>
      <c r="F241" s="52">
        <v>42170.762499999997</v>
      </c>
      <c r="G241" s="130">
        <f t="shared" si="10"/>
        <v>0.18888888889341615</v>
      </c>
      <c r="H241" s="131" t="str">
        <f t="shared" si="11"/>
        <v>ACCEPTABLE</v>
      </c>
      <c r="J241" s="54">
        <v>42170.961805555555</v>
      </c>
      <c r="K241" s="56">
        <v>42170.972222222219</v>
      </c>
      <c r="L241" s="120">
        <f t="shared" si="12"/>
        <v>1.0416666664241347E-2</v>
      </c>
      <c r="M241" s="120" t="s">
        <v>1</v>
      </c>
      <c r="N241" s="57" t="s">
        <v>18</v>
      </c>
    </row>
    <row r="242" spans="1:14" ht="27" customHeight="1" x14ac:dyDescent="0.35">
      <c r="A242" s="64"/>
      <c r="B242" s="64"/>
      <c r="C242" s="65"/>
      <c r="D242" s="66"/>
      <c r="E242" s="65"/>
      <c r="F242" s="66"/>
      <c r="G242" s="130" t="str">
        <f t="shared" si="10"/>
        <v/>
      </c>
      <c r="H242" s="131" t="str">
        <f t="shared" si="11"/>
        <v/>
      </c>
      <c r="I242" s="65"/>
      <c r="J242" s="54">
        <v>42170.982638888891</v>
      </c>
      <c r="K242" s="56">
        <v>42170.993750000001</v>
      </c>
      <c r="L242" s="120">
        <f t="shared" si="12"/>
        <v>1.1111111110949423E-2</v>
      </c>
      <c r="M242" s="120" t="s">
        <v>0</v>
      </c>
      <c r="N242" s="57" t="s">
        <v>254</v>
      </c>
    </row>
    <row r="243" spans="1:14" ht="27" customHeight="1" x14ac:dyDescent="0.35">
      <c r="A243" s="119">
        <v>19054</v>
      </c>
      <c r="B243" s="119"/>
      <c r="C243" s="57" t="s">
        <v>4</v>
      </c>
      <c r="D243" s="54">
        <v>42171.041666666664</v>
      </c>
      <c r="E243" s="51" t="s">
        <v>0</v>
      </c>
      <c r="F243" s="52">
        <v>42170.842361111114</v>
      </c>
      <c r="G243" s="130">
        <f t="shared" si="10"/>
        <v>0.19930555555038154</v>
      </c>
      <c r="H243" s="131" t="str">
        <f t="shared" si="11"/>
        <v>ACCEPTABLE</v>
      </c>
      <c r="J243" s="54">
        <v>42171.024305555555</v>
      </c>
      <c r="K243" s="56">
        <v>42171.036805555559</v>
      </c>
      <c r="L243" s="120">
        <f t="shared" si="12"/>
        <v>1.2500000004365575E-2</v>
      </c>
      <c r="M243" s="120" t="s">
        <v>1</v>
      </c>
      <c r="N243" s="57" t="s">
        <v>254</v>
      </c>
    </row>
    <row r="244" spans="1:14" ht="27" customHeight="1" x14ac:dyDescent="0.35">
      <c r="A244" s="119">
        <v>19054</v>
      </c>
      <c r="B244" s="119"/>
      <c r="C244" s="57" t="s">
        <v>3</v>
      </c>
      <c r="D244" s="54">
        <v>42171.0625</v>
      </c>
      <c r="E244" s="51" t="s">
        <v>1</v>
      </c>
      <c r="F244" s="52">
        <v>42170.842361111114</v>
      </c>
      <c r="G244" s="130">
        <f t="shared" si="10"/>
        <v>0.22013888888614019</v>
      </c>
      <c r="H244" s="131" t="str">
        <f t="shared" si="11"/>
        <v>ACCEPTABLE</v>
      </c>
      <c r="J244" s="54"/>
      <c r="K244" s="56"/>
      <c r="L244" s="120" t="str">
        <f t="shared" si="12"/>
        <v>Incomplete Data</v>
      </c>
      <c r="M244" s="120"/>
      <c r="N244" s="57"/>
    </row>
    <row r="245" spans="1:14" ht="27" customHeight="1" x14ac:dyDescent="0.35">
      <c r="A245" s="119">
        <v>19058</v>
      </c>
      <c r="B245" s="119"/>
      <c r="C245" s="57" t="s">
        <v>3</v>
      </c>
      <c r="D245" s="54">
        <v>42171.270833333336</v>
      </c>
      <c r="E245" s="51" t="s">
        <v>0</v>
      </c>
      <c r="F245" s="52">
        <v>42171.238888888889</v>
      </c>
      <c r="G245" s="130">
        <f t="shared" si="10"/>
        <v>3.1944444446708076E-2</v>
      </c>
      <c r="H245" s="131" t="str">
        <f t="shared" si="11"/>
        <v>TOO LATE</v>
      </c>
      <c r="J245" s="54">
        <v>42171.260416666664</v>
      </c>
      <c r="K245" s="56">
        <v>42171.272916666669</v>
      </c>
      <c r="L245" s="120">
        <f t="shared" si="12"/>
        <v>1.2500000004365575E-2</v>
      </c>
      <c r="M245" s="120" t="s">
        <v>0</v>
      </c>
      <c r="N245" s="57" t="s">
        <v>255</v>
      </c>
    </row>
    <row r="246" spans="1:14" ht="27" customHeight="1" x14ac:dyDescent="0.35">
      <c r="A246" s="119">
        <v>19058</v>
      </c>
      <c r="B246" s="119"/>
      <c r="C246" s="57" t="s">
        <v>4</v>
      </c>
      <c r="D246" s="54">
        <v>42171.3125</v>
      </c>
      <c r="E246" s="51" t="s">
        <v>1</v>
      </c>
      <c r="F246" s="52">
        <v>42171.238888888889</v>
      </c>
      <c r="G246" s="130">
        <f t="shared" si="10"/>
        <v>7.3611111110949423E-2</v>
      </c>
      <c r="H246" s="131" t="str">
        <f t="shared" si="11"/>
        <v>ACCEPTABLE</v>
      </c>
      <c r="J246" s="54">
        <v>42171.299305555556</v>
      </c>
      <c r="K246" s="56">
        <v>42171.309027777781</v>
      </c>
      <c r="L246" s="120">
        <f t="shared" si="12"/>
        <v>9.7222222248092294E-3</v>
      </c>
      <c r="M246" s="120" t="s">
        <v>1</v>
      </c>
      <c r="N246" s="57" t="s">
        <v>212</v>
      </c>
    </row>
    <row r="247" spans="1:14" ht="27" customHeight="1" x14ac:dyDescent="0.35">
      <c r="A247" s="119">
        <v>19055</v>
      </c>
      <c r="B247" s="119"/>
      <c r="C247" s="57" t="s">
        <v>4</v>
      </c>
      <c r="D247" s="54">
        <v>42171.347222222219</v>
      </c>
      <c r="E247" s="51" t="s">
        <v>0</v>
      </c>
      <c r="F247" s="52">
        <v>41806.248611111114</v>
      </c>
      <c r="G247" s="130">
        <f t="shared" si="10"/>
        <v>365.09861111110513</v>
      </c>
      <c r="H247" s="131" t="str">
        <f t="shared" si="11"/>
        <v>ACCEPTABLE</v>
      </c>
      <c r="J247" s="54">
        <v>42171.342361111114</v>
      </c>
      <c r="K247" s="56">
        <v>42171.352777777778</v>
      </c>
      <c r="L247" s="120">
        <f t="shared" si="12"/>
        <v>1.0416666664241347E-2</v>
      </c>
      <c r="M247" s="120" t="s">
        <v>0</v>
      </c>
      <c r="N247" s="57" t="s">
        <v>9</v>
      </c>
    </row>
    <row r="248" spans="1:14" ht="27" customHeight="1" x14ac:dyDescent="0.35">
      <c r="A248" s="119">
        <v>19055</v>
      </c>
      <c r="B248" s="119"/>
      <c r="C248" s="57" t="s">
        <v>3</v>
      </c>
      <c r="D248" s="54">
        <v>42171.368055555555</v>
      </c>
      <c r="E248" s="51" t="s">
        <v>1</v>
      </c>
      <c r="F248" s="52">
        <v>42171.248611111114</v>
      </c>
      <c r="G248" s="130">
        <f t="shared" si="10"/>
        <v>0.11944444444088731</v>
      </c>
      <c r="H248" s="131" t="str">
        <f t="shared" si="11"/>
        <v>ACCEPTABLE</v>
      </c>
      <c r="J248" s="54">
        <v>42171.379861111112</v>
      </c>
      <c r="K248" s="56">
        <v>42171.392361111109</v>
      </c>
      <c r="L248" s="120">
        <f t="shared" si="12"/>
        <v>1.2499999997089617E-2</v>
      </c>
      <c r="M248" s="120" t="s">
        <v>1</v>
      </c>
      <c r="N248" s="57" t="s">
        <v>187</v>
      </c>
    </row>
    <row r="249" spans="1:14" ht="27" customHeight="1" x14ac:dyDescent="0.35">
      <c r="A249" s="119">
        <v>19056</v>
      </c>
      <c r="B249" s="119"/>
      <c r="C249" s="57" t="s">
        <v>3</v>
      </c>
      <c r="D249" s="54">
        <v>42171.458333333336</v>
      </c>
      <c r="E249" s="51" t="s">
        <v>0</v>
      </c>
      <c r="F249" s="75">
        <v>42171.43472222222</v>
      </c>
      <c r="G249" s="130">
        <f t="shared" si="10"/>
        <v>2.3611111115314998E-2</v>
      </c>
      <c r="H249" s="131" t="str">
        <f t="shared" si="11"/>
        <v>TOO LATE</v>
      </c>
      <c r="J249" s="54">
        <v>42171.438888888886</v>
      </c>
      <c r="K249" s="56">
        <v>42171.449305555558</v>
      </c>
      <c r="L249" s="120">
        <f t="shared" si="12"/>
        <v>1.0416666671517305E-2</v>
      </c>
      <c r="M249" s="120" t="s">
        <v>0</v>
      </c>
      <c r="N249" s="57" t="s">
        <v>237</v>
      </c>
    </row>
    <row r="250" spans="1:14" ht="27" customHeight="1" x14ac:dyDescent="0.35">
      <c r="A250" s="69">
        <v>19056</v>
      </c>
      <c r="B250" s="69"/>
      <c r="C250" s="63" t="s">
        <v>4</v>
      </c>
      <c r="D250" s="56">
        <v>42171.482638888891</v>
      </c>
      <c r="E250" s="62" t="s">
        <v>1</v>
      </c>
      <c r="F250" s="75">
        <v>42171.479861111111</v>
      </c>
      <c r="G250" s="130">
        <f t="shared" si="10"/>
        <v>2.7777777795563452E-3</v>
      </c>
      <c r="H250" s="131" t="str">
        <f t="shared" si="11"/>
        <v>TOO LATE</v>
      </c>
      <c r="I250" s="72"/>
      <c r="J250" s="54">
        <v>42171.479166666664</v>
      </c>
      <c r="K250" s="56">
        <v>42171.489583333336</v>
      </c>
      <c r="L250" s="120">
        <f t="shared" si="12"/>
        <v>1.0416666671517305E-2</v>
      </c>
      <c r="M250" s="120" t="s">
        <v>1</v>
      </c>
      <c r="N250" s="57" t="s">
        <v>9</v>
      </c>
    </row>
    <row r="251" spans="1:14" ht="27" customHeight="1" x14ac:dyDescent="0.35">
      <c r="A251" s="119">
        <v>19058</v>
      </c>
      <c r="B251" s="119"/>
      <c r="C251" s="57" t="s">
        <v>4</v>
      </c>
      <c r="D251" s="54">
        <v>42171.534722222219</v>
      </c>
      <c r="E251" s="51" t="s">
        <v>0</v>
      </c>
      <c r="F251" s="75">
        <v>42171.479861111111</v>
      </c>
      <c r="G251" s="130">
        <f t="shared" si="10"/>
        <v>5.486111110803904E-2</v>
      </c>
      <c r="H251" s="131" t="str">
        <f t="shared" si="11"/>
        <v>ACCEPTABLE</v>
      </c>
      <c r="J251" s="54"/>
      <c r="K251" s="56"/>
      <c r="L251" s="120" t="str">
        <f t="shared" si="12"/>
        <v>Incomplete Data</v>
      </c>
      <c r="M251" s="120"/>
      <c r="N251" s="57"/>
    </row>
    <row r="252" spans="1:14" ht="27" customHeight="1" x14ac:dyDescent="0.35">
      <c r="A252" s="119">
        <v>19058</v>
      </c>
      <c r="B252" s="119"/>
      <c r="C252" s="57" t="s">
        <v>3</v>
      </c>
      <c r="D252" s="54">
        <v>42171.552083333336</v>
      </c>
      <c r="E252" s="51" t="s">
        <v>1</v>
      </c>
      <c r="F252" s="75">
        <v>42171.479861111111</v>
      </c>
      <c r="G252" s="130">
        <f t="shared" si="10"/>
        <v>7.2222222224809229E-2</v>
      </c>
      <c r="H252" s="131" t="str">
        <f t="shared" si="11"/>
        <v>ACCEPTABLE</v>
      </c>
      <c r="J252" s="54"/>
      <c r="K252" s="56"/>
      <c r="L252" s="120" t="str">
        <f t="shared" si="12"/>
        <v>Incomplete Data</v>
      </c>
      <c r="M252" s="120"/>
      <c r="N252" s="57"/>
    </row>
    <row r="253" spans="1:14" ht="27" customHeight="1" x14ac:dyDescent="0.35">
      <c r="A253" s="119" t="s">
        <v>149</v>
      </c>
      <c r="B253" s="119"/>
      <c r="C253" s="76"/>
      <c r="D253" s="77"/>
      <c r="E253" s="76"/>
      <c r="F253" s="77"/>
      <c r="G253" s="130" t="str">
        <f t="shared" si="10"/>
        <v/>
      </c>
      <c r="H253" s="131" t="str">
        <f t="shared" si="11"/>
        <v/>
      </c>
      <c r="I253" s="76"/>
      <c r="J253" s="54">
        <v>42171.540972222225</v>
      </c>
      <c r="K253" s="56">
        <v>42171.54583333333</v>
      </c>
      <c r="L253" s="120">
        <f t="shared" si="12"/>
        <v>4.8611111051286571E-3</v>
      </c>
      <c r="M253" s="120"/>
      <c r="N253" s="57" t="s">
        <v>149</v>
      </c>
    </row>
    <row r="254" spans="1:14" ht="27" customHeight="1" x14ac:dyDescent="0.35">
      <c r="A254" s="119" t="s">
        <v>149</v>
      </c>
      <c r="B254" s="119"/>
      <c r="C254" s="76"/>
      <c r="D254" s="77"/>
      <c r="E254" s="76"/>
      <c r="F254" s="77"/>
      <c r="G254" s="130" t="str">
        <f t="shared" si="10"/>
        <v/>
      </c>
      <c r="H254" s="131" t="str">
        <f t="shared" si="11"/>
        <v/>
      </c>
      <c r="I254" s="76"/>
      <c r="J254" s="54">
        <v>42171.555555555555</v>
      </c>
      <c r="K254" s="56">
        <v>42171.560416666667</v>
      </c>
      <c r="L254" s="120">
        <f t="shared" si="12"/>
        <v>4.8611111124046147E-3</v>
      </c>
      <c r="M254" s="120"/>
      <c r="N254" s="57" t="s">
        <v>149</v>
      </c>
    </row>
    <row r="255" spans="1:14" ht="27" customHeight="1" x14ac:dyDescent="0.35">
      <c r="A255" s="48"/>
      <c r="B255" s="48"/>
      <c r="C255" s="50"/>
      <c r="D255" s="41"/>
      <c r="E255" s="50"/>
      <c r="F255" s="41"/>
      <c r="G255" s="130" t="str">
        <f t="shared" si="10"/>
        <v/>
      </c>
      <c r="H255" s="131" t="str">
        <f t="shared" si="11"/>
        <v/>
      </c>
      <c r="I255" s="50"/>
      <c r="J255" s="54">
        <v>42171.645138888889</v>
      </c>
      <c r="K255" s="56">
        <v>42171.65347222222</v>
      </c>
      <c r="L255" s="120">
        <f t="shared" si="12"/>
        <v>8.333333331393078E-3</v>
      </c>
      <c r="M255" s="120" t="s">
        <v>0</v>
      </c>
      <c r="N255" s="57" t="s">
        <v>199</v>
      </c>
    </row>
    <row r="256" spans="1:14" ht="27" customHeight="1" x14ac:dyDescent="0.35">
      <c r="A256" s="48"/>
      <c r="B256" s="48"/>
      <c r="C256" s="50"/>
      <c r="D256" s="41"/>
      <c r="E256" s="50"/>
      <c r="F256" s="41"/>
      <c r="G256" s="130" t="str">
        <f t="shared" si="10"/>
        <v/>
      </c>
      <c r="H256" s="131" t="str">
        <f t="shared" si="11"/>
        <v/>
      </c>
      <c r="I256" s="50"/>
      <c r="J256" s="54">
        <v>42171.688888888886</v>
      </c>
      <c r="K256" s="56">
        <v>42171.706944444442</v>
      </c>
      <c r="L256" s="120">
        <f t="shared" si="12"/>
        <v>1.8055555556202307E-2</v>
      </c>
      <c r="M256" s="120" t="s">
        <v>1</v>
      </c>
      <c r="N256" s="57" t="s">
        <v>1171</v>
      </c>
    </row>
    <row r="257" spans="1:14" ht="27" customHeight="1" x14ac:dyDescent="0.35">
      <c r="A257" s="119">
        <v>19056</v>
      </c>
      <c r="B257" s="119"/>
      <c r="C257" s="57" t="s">
        <v>4</v>
      </c>
      <c r="D257" s="54">
        <v>42172.052083333336</v>
      </c>
      <c r="E257" s="51" t="s">
        <v>0</v>
      </c>
      <c r="F257" s="75">
        <v>42171.883333333331</v>
      </c>
      <c r="G257" s="130">
        <f t="shared" si="10"/>
        <v>0.16875000000436557</v>
      </c>
      <c r="H257" s="131" t="str">
        <f t="shared" si="11"/>
        <v>ACCEPTABLE</v>
      </c>
      <c r="J257" s="54"/>
      <c r="K257" s="56"/>
      <c r="L257" s="120" t="str">
        <f t="shared" si="12"/>
        <v>Incomplete Data</v>
      </c>
      <c r="M257" s="120"/>
      <c r="N257" s="57"/>
    </row>
    <row r="258" spans="1:14" ht="27" customHeight="1" x14ac:dyDescent="0.35">
      <c r="A258" s="119">
        <v>19056</v>
      </c>
      <c r="B258" s="119"/>
      <c r="C258" s="57" t="s">
        <v>3</v>
      </c>
      <c r="D258" s="54">
        <v>42172.076388888891</v>
      </c>
      <c r="E258" s="51" t="s">
        <v>1</v>
      </c>
      <c r="F258" s="75">
        <v>42171.883333333331</v>
      </c>
      <c r="G258" s="130">
        <f t="shared" si="10"/>
        <v>0.19305555555911269</v>
      </c>
      <c r="H258" s="131" t="str">
        <f t="shared" si="11"/>
        <v>ACCEPTABLE</v>
      </c>
      <c r="J258" s="54"/>
      <c r="K258" s="56"/>
      <c r="L258" s="120" t="str">
        <f t="shared" si="12"/>
        <v>Incomplete Data</v>
      </c>
      <c r="M258" s="120"/>
      <c r="N258" s="57"/>
    </row>
    <row r="259" spans="1:14" ht="27" customHeight="1" x14ac:dyDescent="0.35">
      <c r="A259" s="64"/>
      <c r="B259" s="64"/>
      <c r="C259" s="65"/>
      <c r="D259" s="66"/>
      <c r="E259" s="65"/>
      <c r="F259" s="66"/>
      <c r="G259" s="130" t="str">
        <f t="shared" ref="G259:G322" si="13">IF(D259="","",D259-F259)</f>
        <v/>
      </c>
      <c r="H259" s="131" t="str">
        <f t="shared" ref="H259:H322" si="14">IF(D259-F259&lt;0,"TOO LATE",IF(G259="","",IF(OR(DAY(D259-F259)&gt;1,AND(HOUR(D259-F259)&gt;HOUR("0:59"),(SIGN(D259-F259)=1))),"ACCEPTABLE","TOO LATE")))</f>
        <v/>
      </c>
      <c r="I259" s="65"/>
      <c r="J259" s="54">
        <v>42172.111111111109</v>
      </c>
      <c r="K259" s="56">
        <v>42172.121527777781</v>
      </c>
      <c r="L259" s="120">
        <f t="shared" si="12"/>
        <v>1.0416666671517305E-2</v>
      </c>
      <c r="M259" s="120" t="s">
        <v>0</v>
      </c>
      <c r="N259" s="57" t="s">
        <v>9</v>
      </c>
    </row>
    <row r="260" spans="1:14" ht="27" customHeight="1" x14ac:dyDescent="0.35">
      <c r="A260" s="64"/>
      <c r="B260" s="64"/>
      <c r="C260" s="65"/>
      <c r="D260" s="66"/>
      <c r="E260" s="65"/>
      <c r="F260" s="66"/>
      <c r="G260" s="130" t="str">
        <f t="shared" si="13"/>
        <v/>
      </c>
      <c r="H260" s="131" t="str">
        <f t="shared" si="14"/>
        <v/>
      </c>
      <c r="I260" s="65"/>
      <c r="J260" s="54">
        <v>42172.138888888891</v>
      </c>
      <c r="K260" s="56">
        <v>42172.150694444441</v>
      </c>
      <c r="L260" s="120">
        <f t="shared" si="12"/>
        <v>1.1805555550381541E-2</v>
      </c>
      <c r="M260" s="120" t="s">
        <v>1</v>
      </c>
      <c r="N260" s="57" t="s">
        <v>237</v>
      </c>
    </row>
    <row r="261" spans="1:14" ht="27" customHeight="1" x14ac:dyDescent="0.35">
      <c r="A261" s="64"/>
      <c r="B261" s="64"/>
      <c r="C261" s="65"/>
      <c r="D261" s="66"/>
      <c r="E261" s="65"/>
      <c r="F261" s="66"/>
      <c r="G261" s="130" t="str">
        <f t="shared" si="13"/>
        <v/>
      </c>
      <c r="H261" s="131" t="str">
        <f t="shared" si="14"/>
        <v/>
      </c>
      <c r="I261" s="65"/>
      <c r="J261" s="54">
        <v>42172.413888888892</v>
      </c>
      <c r="K261" s="56">
        <v>42172.42291666667</v>
      </c>
      <c r="L261" s="120">
        <f t="shared" si="12"/>
        <v>9.0277777781011537E-3</v>
      </c>
      <c r="M261" s="120" t="s">
        <v>0</v>
      </c>
      <c r="N261" s="57" t="s">
        <v>260</v>
      </c>
    </row>
    <row r="262" spans="1:14" ht="27" customHeight="1" x14ac:dyDescent="0.35">
      <c r="A262" s="64"/>
      <c r="B262" s="64"/>
      <c r="C262" s="65"/>
      <c r="D262" s="66"/>
      <c r="E262" s="65"/>
      <c r="F262" s="66"/>
      <c r="G262" s="130" t="str">
        <f t="shared" si="13"/>
        <v/>
      </c>
      <c r="H262" s="131" t="str">
        <f t="shared" si="14"/>
        <v/>
      </c>
      <c r="I262" s="65"/>
      <c r="J262" s="54">
        <v>42172.456944444442</v>
      </c>
      <c r="K262" s="56">
        <v>42172.467361111114</v>
      </c>
      <c r="L262" s="120">
        <f t="shared" si="12"/>
        <v>1.0416666671517305E-2</v>
      </c>
      <c r="M262" s="120" t="s">
        <v>1</v>
      </c>
      <c r="N262" s="57" t="s">
        <v>260</v>
      </c>
    </row>
    <row r="263" spans="1:14" ht="27" customHeight="1" x14ac:dyDescent="0.35">
      <c r="A263" s="119">
        <v>19059</v>
      </c>
      <c r="B263" s="119"/>
      <c r="C263" s="57" t="s">
        <v>3</v>
      </c>
      <c r="D263" s="54">
        <v>42172.552083333336</v>
      </c>
      <c r="E263" s="51" t="s">
        <v>0</v>
      </c>
      <c r="F263" s="75">
        <v>42172.375694444447</v>
      </c>
      <c r="G263" s="130">
        <f t="shared" si="13"/>
        <v>0.17638888888905058</v>
      </c>
      <c r="H263" s="131" t="str">
        <f t="shared" si="14"/>
        <v>ACCEPTABLE</v>
      </c>
      <c r="J263" s="54">
        <v>42172.530555555553</v>
      </c>
      <c r="K263" s="56">
        <v>42172.541666666664</v>
      </c>
      <c r="L263" s="120">
        <f t="shared" ref="L263:L326" si="15">IF(OR(K263="",J263=""), "Incomplete Data", K263-J263)</f>
        <v>1.1111111110949423E-2</v>
      </c>
      <c r="M263" s="120" t="s">
        <v>0</v>
      </c>
      <c r="N263" s="57" t="s">
        <v>261</v>
      </c>
    </row>
    <row r="264" spans="1:14" ht="27" customHeight="1" x14ac:dyDescent="0.35">
      <c r="A264" s="119">
        <v>19059</v>
      </c>
      <c r="B264" s="119"/>
      <c r="C264" s="57" t="s">
        <v>157</v>
      </c>
      <c r="D264" s="54">
        <v>42172.59375</v>
      </c>
      <c r="E264" s="51" t="s">
        <v>1</v>
      </c>
      <c r="F264" s="75">
        <v>42172.375694444447</v>
      </c>
      <c r="G264" s="130">
        <f t="shared" si="13"/>
        <v>0.21805555555329192</v>
      </c>
      <c r="H264" s="131" t="str">
        <f t="shared" si="14"/>
        <v>ACCEPTABLE</v>
      </c>
      <c r="J264" s="54">
        <v>42172.57916666667</v>
      </c>
      <c r="K264" s="56">
        <v>42172.589583333334</v>
      </c>
      <c r="L264" s="120">
        <f t="shared" si="15"/>
        <v>1.0416666664241347E-2</v>
      </c>
      <c r="M264" s="120" t="s">
        <v>1</v>
      </c>
      <c r="N264" s="57" t="s">
        <v>18</v>
      </c>
    </row>
    <row r="265" spans="1:14" ht="27" customHeight="1" x14ac:dyDescent="0.35">
      <c r="A265" s="119">
        <v>19059</v>
      </c>
      <c r="B265" s="119"/>
      <c r="C265" s="57" t="s">
        <v>4</v>
      </c>
      <c r="D265" s="54">
        <v>42173.5</v>
      </c>
      <c r="E265" s="51" t="s">
        <v>0</v>
      </c>
      <c r="F265" s="75">
        <v>42173.338194444441</v>
      </c>
      <c r="G265" s="130">
        <f t="shared" si="13"/>
        <v>0.16180555555911269</v>
      </c>
      <c r="H265" s="131" t="str">
        <f t="shared" si="14"/>
        <v>ACCEPTABLE</v>
      </c>
      <c r="J265" s="54">
        <v>42173.493750000001</v>
      </c>
      <c r="K265" s="56">
        <v>42173.504861111112</v>
      </c>
      <c r="L265" s="120">
        <f t="shared" si="15"/>
        <v>1.1111111110949423E-2</v>
      </c>
      <c r="M265" s="120" t="s">
        <v>0</v>
      </c>
      <c r="N265" s="57" t="s">
        <v>262</v>
      </c>
    </row>
    <row r="266" spans="1:14" ht="27" customHeight="1" x14ac:dyDescent="0.35">
      <c r="A266" s="119">
        <v>19059</v>
      </c>
      <c r="B266" s="119"/>
      <c r="C266" s="57" t="s">
        <v>3</v>
      </c>
      <c r="D266" s="54">
        <v>42173.520833333336</v>
      </c>
      <c r="E266" s="51" t="s">
        <v>1</v>
      </c>
      <c r="F266" s="75">
        <v>42173.338194444441</v>
      </c>
      <c r="G266" s="130">
        <f t="shared" si="13"/>
        <v>0.18263888889487134</v>
      </c>
      <c r="H266" s="131" t="str">
        <f t="shared" si="14"/>
        <v>ACCEPTABLE</v>
      </c>
      <c r="J266" s="54">
        <v>42173.51666666667</v>
      </c>
      <c r="K266" s="56">
        <v>42173.529166666667</v>
      </c>
      <c r="L266" s="120">
        <f t="shared" si="15"/>
        <v>1.2499999997089617E-2</v>
      </c>
      <c r="M266" s="120" t="s">
        <v>1</v>
      </c>
      <c r="N266" s="57" t="s">
        <v>263</v>
      </c>
    </row>
    <row r="267" spans="1:14" ht="27" customHeight="1" x14ac:dyDescent="0.35">
      <c r="A267" s="119">
        <v>19060</v>
      </c>
      <c r="B267" s="119">
        <v>1</v>
      </c>
      <c r="C267" s="57" t="s">
        <v>3</v>
      </c>
      <c r="D267" s="54">
        <v>42174.305555555555</v>
      </c>
      <c r="E267" s="51" t="s">
        <v>0</v>
      </c>
      <c r="F267" s="75">
        <v>42174.15902777778</v>
      </c>
      <c r="G267" s="130">
        <f t="shared" si="13"/>
        <v>0.14652777777519077</v>
      </c>
      <c r="H267" s="131" t="str">
        <f t="shared" si="14"/>
        <v>ACCEPTABLE</v>
      </c>
      <c r="J267" s="54">
        <v>42174.286805555559</v>
      </c>
      <c r="K267" s="56">
        <v>42174.29583333333</v>
      </c>
      <c r="L267" s="120">
        <f t="shared" si="15"/>
        <v>9.0277777708251961E-3</v>
      </c>
      <c r="M267" s="120" t="s">
        <v>0</v>
      </c>
      <c r="N267" s="57" t="s">
        <v>264</v>
      </c>
    </row>
    <row r="268" spans="1:14" ht="27" customHeight="1" x14ac:dyDescent="0.35">
      <c r="A268" s="119">
        <v>19060</v>
      </c>
      <c r="B268" s="119">
        <v>2</v>
      </c>
      <c r="C268" s="57" t="s">
        <v>4</v>
      </c>
      <c r="D268" s="54">
        <v>42174.347222222219</v>
      </c>
      <c r="E268" s="51" t="s">
        <v>1</v>
      </c>
      <c r="F268" s="75">
        <v>42174.15902777778</v>
      </c>
      <c r="G268" s="130">
        <f t="shared" si="13"/>
        <v>0.18819444443943212</v>
      </c>
      <c r="H268" s="131" t="str">
        <f t="shared" si="14"/>
        <v>ACCEPTABLE</v>
      </c>
      <c r="J268" s="54">
        <v>42174.326388888891</v>
      </c>
      <c r="K268" s="56">
        <v>42174.337500000001</v>
      </c>
      <c r="L268" s="120">
        <f t="shared" si="15"/>
        <v>1.1111111110949423E-2</v>
      </c>
      <c r="M268" s="120" t="s">
        <v>1</v>
      </c>
      <c r="N268" s="57" t="s">
        <v>18</v>
      </c>
    </row>
    <row r="269" spans="1:14" ht="27" customHeight="1" x14ac:dyDescent="0.35">
      <c r="A269" s="119">
        <v>19061</v>
      </c>
      <c r="B269" s="119">
        <v>3</v>
      </c>
      <c r="C269" s="57" t="s">
        <v>84</v>
      </c>
      <c r="D269" s="54">
        <v>42174.715277777781</v>
      </c>
      <c r="E269" s="51" t="s">
        <v>0</v>
      </c>
      <c r="F269" s="75">
        <v>42174.488888888889</v>
      </c>
      <c r="G269" s="130">
        <f t="shared" si="13"/>
        <v>0.22638888889196096</v>
      </c>
      <c r="H269" s="131" t="str">
        <f t="shared" si="14"/>
        <v>ACCEPTABLE</v>
      </c>
      <c r="J269" s="54">
        <v>42174.723611111112</v>
      </c>
      <c r="K269" s="56">
        <v>42174.736805555556</v>
      </c>
      <c r="L269" s="120">
        <f t="shared" si="15"/>
        <v>1.3194444443797693E-2</v>
      </c>
      <c r="M269" s="120" t="s">
        <v>0</v>
      </c>
      <c r="N269" s="57" t="s">
        <v>265</v>
      </c>
    </row>
    <row r="270" spans="1:14" ht="27" customHeight="1" x14ac:dyDescent="0.35">
      <c r="A270" s="119">
        <v>19061</v>
      </c>
      <c r="B270" s="119">
        <v>4</v>
      </c>
      <c r="C270" s="57" t="s">
        <v>16</v>
      </c>
      <c r="D270" s="54">
        <v>42174.739583333336</v>
      </c>
      <c r="E270" s="51" t="s">
        <v>1</v>
      </c>
      <c r="F270" s="75">
        <v>42174.488888888889</v>
      </c>
      <c r="G270" s="130">
        <f t="shared" si="13"/>
        <v>0.25069444444670808</v>
      </c>
      <c r="H270" s="131" t="str">
        <f t="shared" si="14"/>
        <v>ACCEPTABLE</v>
      </c>
      <c r="J270" s="54"/>
      <c r="K270" s="56"/>
      <c r="L270" s="120" t="str">
        <f t="shared" si="15"/>
        <v>Incomplete Data</v>
      </c>
      <c r="M270" s="120"/>
      <c r="N270" s="57"/>
    </row>
    <row r="271" spans="1:14" ht="27" customHeight="1" x14ac:dyDescent="0.35">
      <c r="A271" s="119">
        <v>19060</v>
      </c>
      <c r="B271" s="119">
        <v>5</v>
      </c>
      <c r="C271" s="57" t="s">
        <v>4</v>
      </c>
      <c r="D271" s="54">
        <v>42174.763888888891</v>
      </c>
      <c r="E271" s="51" t="s">
        <v>0</v>
      </c>
      <c r="F271" s="75">
        <v>42174.53125</v>
      </c>
      <c r="G271" s="130">
        <f t="shared" si="13"/>
        <v>0.23263888889050577</v>
      </c>
      <c r="H271" s="131" t="str">
        <f t="shared" si="14"/>
        <v>ACCEPTABLE</v>
      </c>
      <c r="J271" s="54">
        <v>42174.763888888891</v>
      </c>
      <c r="K271" s="56">
        <v>42174.781944444447</v>
      </c>
      <c r="L271" s="120">
        <f t="shared" si="15"/>
        <v>1.8055555556202307E-2</v>
      </c>
      <c r="M271" s="120" t="s">
        <v>1</v>
      </c>
      <c r="N271" s="57" t="s">
        <v>266</v>
      </c>
    </row>
    <row r="272" spans="1:14" ht="27" customHeight="1" x14ac:dyDescent="0.35">
      <c r="A272" s="119">
        <v>19060</v>
      </c>
      <c r="B272" s="119">
        <v>6</v>
      </c>
      <c r="C272" s="57" t="s">
        <v>3</v>
      </c>
      <c r="D272" s="54">
        <v>42174.784722222219</v>
      </c>
      <c r="E272" s="51" t="s">
        <v>1</v>
      </c>
      <c r="F272" s="75">
        <v>42174.53125</v>
      </c>
      <c r="G272" s="130">
        <f t="shared" si="13"/>
        <v>0.25347222221898846</v>
      </c>
      <c r="H272" s="131" t="str">
        <f t="shared" si="14"/>
        <v>ACCEPTABLE</v>
      </c>
      <c r="J272" s="54"/>
      <c r="K272" s="56"/>
      <c r="L272" s="120" t="str">
        <f t="shared" si="15"/>
        <v>Incomplete Data</v>
      </c>
      <c r="M272" s="120"/>
      <c r="N272" s="57"/>
    </row>
    <row r="273" spans="1:14" ht="27" customHeight="1" x14ac:dyDescent="0.35">
      <c r="A273" s="119">
        <v>19061</v>
      </c>
      <c r="B273" s="119">
        <v>7</v>
      </c>
      <c r="C273" s="57" t="s">
        <v>16</v>
      </c>
      <c r="D273" s="54">
        <v>42175.743055555555</v>
      </c>
      <c r="E273" s="51" t="s">
        <v>0</v>
      </c>
      <c r="F273" s="75">
        <v>42175.529861111114</v>
      </c>
      <c r="G273" s="130">
        <f t="shared" si="13"/>
        <v>0.21319444444088731</v>
      </c>
      <c r="H273" s="131" t="str">
        <f t="shared" si="14"/>
        <v>ACCEPTABLE</v>
      </c>
      <c r="J273" s="54">
        <v>42175.740277777775</v>
      </c>
      <c r="K273" s="56">
        <v>42175.749305555553</v>
      </c>
      <c r="L273" s="120">
        <f t="shared" si="15"/>
        <v>9.0277777781011537E-3</v>
      </c>
      <c r="M273" s="120" t="s">
        <v>0</v>
      </c>
      <c r="N273" s="57" t="s">
        <v>268</v>
      </c>
    </row>
    <row r="274" spans="1:14" ht="27" customHeight="1" x14ac:dyDescent="0.35">
      <c r="A274" s="119">
        <v>19061</v>
      </c>
      <c r="B274" s="119">
        <v>8</v>
      </c>
      <c r="C274" s="57" t="s">
        <v>84</v>
      </c>
      <c r="D274" s="54">
        <v>42175.770833333336</v>
      </c>
      <c r="E274" s="51" t="s">
        <v>1</v>
      </c>
      <c r="F274" s="75">
        <v>42175.529861111114</v>
      </c>
      <c r="G274" s="130">
        <f t="shared" si="13"/>
        <v>0.24097222222189885</v>
      </c>
      <c r="H274" s="131" t="str">
        <f t="shared" si="14"/>
        <v>ACCEPTABLE</v>
      </c>
      <c r="J274" s="54">
        <v>42175.768055555556</v>
      </c>
      <c r="K274" s="56">
        <v>42175.779166666667</v>
      </c>
      <c r="L274" s="120">
        <f t="shared" si="15"/>
        <v>1.1111111110949423E-2</v>
      </c>
      <c r="M274" s="120" t="s">
        <v>1</v>
      </c>
      <c r="N274" s="57" t="s">
        <v>269</v>
      </c>
    </row>
    <row r="275" spans="1:14" ht="27" customHeight="1" x14ac:dyDescent="0.35">
      <c r="A275" s="119">
        <v>19062</v>
      </c>
      <c r="B275" s="119">
        <v>9</v>
      </c>
      <c r="C275" s="57" t="s">
        <v>3</v>
      </c>
      <c r="D275" s="54">
        <v>42175.833333333336</v>
      </c>
      <c r="E275" s="51" t="s">
        <v>0</v>
      </c>
      <c r="F275" s="75">
        <v>42175.709027777775</v>
      </c>
      <c r="G275" s="130">
        <f t="shared" si="13"/>
        <v>0.12430555556056788</v>
      </c>
      <c r="H275" s="131" t="str">
        <f t="shared" si="14"/>
        <v>ACCEPTABLE</v>
      </c>
      <c r="J275" s="54">
        <v>42175.821527777778</v>
      </c>
      <c r="K275" s="56">
        <v>42175.831250000003</v>
      </c>
      <c r="L275" s="120">
        <f t="shared" si="15"/>
        <v>9.7222222248092294E-3</v>
      </c>
      <c r="M275" s="120" t="s">
        <v>0</v>
      </c>
      <c r="N275" s="57" t="s">
        <v>237</v>
      </c>
    </row>
    <row r="276" spans="1:14" ht="27" customHeight="1" x14ac:dyDescent="0.35">
      <c r="A276" s="119">
        <v>19062</v>
      </c>
      <c r="B276" s="119">
        <v>10</v>
      </c>
      <c r="C276" s="57" t="s">
        <v>4</v>
      </c>
      <c r="D276" s="54">
        <v>42175.875</v>
      </c>
      <c r="E276" s="51" t="s">
        <v>1</v>
      </c>
      <c r="F276" s="75">
        <v>42175.709027777775</v>
      </c>
      <c r="G276" s="130">
        <f t="shared" si="13"/>
        <v>0.16597222222480923</v>
      </c>
      <c r="H276" s="131" t="str">
        <f t="shared" si="14"/>
        <v>ACCEPTABLE</v>
      </c>
      <c r="J276" s="54">
        <v>42175.857638888891</v>
      </c>
      <c r="K276" s="56">
        <v>42175.869444444441</v>
      </c>
      <c r="L276" s="120">
        <f t="shared" si="15"/>
        <v>1.1805555550381541E-2</v>
      </c>
      <c r="M276" s="120" t="s">
        <v>1</v>
      </c>
      <c r="N276" s="57" t="s">
        <v>9</v>
      </c>
    </row>
    <row r="277" spans="1:14" ht="27" customHeight="1" x14ac:dyDescent="0.35">
      <c r="A277" s="119">
        <v>19062</v>
      </c>
      <c r="B277" s="119">
        <v>11</v>
      </c>
      <c r="C277" s="57" t="s">
        <v>4</v>
      </c>
      <c r="D277" s="54">
        <v>42176.135416666664</v>
      </c>
      <c r="E277" s="51" t="s">
        <v>0</v>
      </c>
      <c r="F277" s="75">
        <v>42176.13958333333</v>
      </c>
      <c r="G277" s="130">
        <f t="shared" si="13"/>
        <v>-4.166666665696539E-3</v>
      </c>
      <c r="H277" s="131" t="str">
        <f t="shared" si="14"/>
        <v>TOO LATE</v>
      </c>
      <c r="J277" s="54">
        <v>42176.131944444445</v>
      </c>
      <c r="K277" s="56">
        <v>42176.140972222223</v>
      </c>
      <c r="L277" s="120">
        <f t="shared" si="15"/>
        <v>9.0277777781011537E-3</v>
      </c>
      <c r="M277" s="120" t="s">
        <v>0</v>
      </c>
      <c r="N277" s="57" t="s">
        <v>18</v>
      </c>
    </row>
    <row r="278" spans="1:14" ht="27" customHeight="1" x14ac:dyDescent="0.35">
      <c r="A278" s="119">
        <v>19062</v>
      </c>
      <c r="B278" s="119">
        <v>12</v>
      </c>
      <c r="C278" s="57" t="s">
        <v>3</v>
      </c>
      <c r="D278" s="54">
        <v>42176.159722222219</v>
      </c>
      <c r="E278" s="51" t="s">
        <v>1</v>
      </c>
      <c r="F278" s="75">
        <v>42176.13958333333</v>
      </c>
      <c r="G278" s="130">
        <f t="shared" si="13"/>
        <v>2.0138888889050577E-2</v>
      </c>
      <c r="H278" s="131" t="str">
        <f t="shared" si="14"/>
        <v>TOO LATE</v>
      </c>
      <c r="J278" s="54">
        <v>42176.164583333331</v>
      </c>
      <c r="K278" s="56">
        <v>42176.175000000003</v>
      </c>
      <c r="L278" s="120">
        <f t="shared" si="15"/>
        <v>1.0416666671517305E-2</v>
      </c>
      <c r="M278" s="120" t="s">
        <v>1</v>
      </c>
      <c r="N278" s="57" t="s">
        <v>270</v>
      </c>
    </row>
    <row r="279" spans="1:14" ht="27" customHeight="1" x14ac:dyDescent="0.35">
      <c r="A279" s="119">
        <v>19063</v>
      </c>
      <c r="B279" s="119">
        <v>13</v>
      </c>
      <c r="C279" s="57" t="s">
        <v>3</v>
      </c>
      <c r="D279" s="54">
        <v>42176.3125</v>
      </c>
      <c r="E279" s="51" t="s">
        <v>0</v>
      </c>
      <c r="F279" s="75">
        <v>42176.163888888892</v>
      </c>
      <c r="G279" s="130">
        <f t="shared" si="13"/>
        <v>0.14861111110803904</v>
      </c>
      <c r="H279" s="131" t="str">
        <f t="shared" si="14"/>
        <v>ACCEPTABLE</v>
      </c>
      <c r="J279" s="54">
        <v>42176.29583333333</v>
      </c>
      <c r="K279" s="56">
        <v>42176.306944444441</v>
      </c>
      <c r="L279" s="120">
        <f t="shared" si="15"/>
        <v>1.1111111110949423E-2</v>
      </c>
      <c r="M279" s="120" t="s">
        <v>0</v>
      </c>
      <c r="N279" s="57" t="s">
        <v>271</v>
      </c>
    </row>
    <row r="280" spans="1:14" ht="27" customHeight="1" x14ac:dyDescent="0.35">
      <c r="A280" s="119">
        <v>19063</v>
      </c>
      <c r="B280" s="119">
        <v>14</v>
      </c>
      <c r="C280" s="57" t="s">
        <v>4</v>
      </c>
      <c r="D280" s="54">
        <v>42176.354166666664</v>
      </c>
      <c r="E280" s="51" t="s">
        <v>1</v>
      </c>
      <c r="F280" s="75">
        <v>42176.163888888892</v>
      </c>
      <c r="G280" s="130">
        <f t="shared" si="13"/>
        <v>0.19027777777228039</v>
      </c>
      <c r="H280" s="131" t="str">
        <f t="shared" si="14"/>
        <v>ACCEPTABLE</v>
      </c>
      <c r="J280" s="54">
        <v>42176.334027777775</v>
      </c>
      <c r="K280" s="56">
        <v>42176.341666666667</v>
      </c>
      <c r="L280" s="120">
        <f t="shared" si="15"/>
        <v>7.6388888919609599E-3</v>
      </c>
      <c r="M280" s="120" t="s">
        <v>1</v>
      </c>
      <c r="N280" s="57" t="s">
        <v>18</v>
      </c>
    </row>
    <row r="281" spans="1:14" ht="27" customHeight="1" x14ac:dyDescent="0.35">
      <c r="A281" s="119">
        <v>19063</v>
      </c>
      <c r="B281" s="119">
        <v>15</v>
      </c>
      <c r="C281" s="57" t="s">
        <v>4</v>
      </c>
      <c r="D281" s="54">
        <v>42177.197916666664</v>
      </c>
      <c r="E281" s="51" t="s">
        <v>0</v>
      </c>
      <c r="F281" s="75">
        <v>42177.05</v>
      </c>
      <c r="G281" s="130">
        <f t="shared" si="13"/>
        <v>0.14791666666133096</v>
      </c>
      <c r="H281" s="131" t="str">
        <f t="shared" si="14"/>
        <v>ACCEPTABLE</v>
      </c>
      <c r="J281" s="54">
        <v>42177.168749999997</v>
      </c>
      <c r="K281" s="56">
        <v>42177.175000000003</v>
      </c>
      <c r="L281" s="120">
        <f t="shared" si="15"/>
        <v>6.2500000058207661E-3</v>
      </c>
      <c r="M281" s="120" t="s">
        <v>0</v>
      </c>
      <c r="N281" s="57" t="s">
        <v>162</v>
      </c>
    </row>
    <row r="282" spans="1:14" ht="27" customHeight="1" x14ac:dyDescent="0.35">
      <c r="A282" s="119">
        <v>19063</v>
      </c>
      <c r="B282" s="119">
        <v>16</v>
      </c>
      <c r="C282" s="57" t="s">
        <v>3</v>
      </c>
      <c r="D282" s="54">
        <v>42177.222222222219</v>
      </c>
      <c r="E282" s="51" t="s">
        <v>1</v>
      </c>
      <c r="F282" s="75">
        <v>42177.05</v>
      </c>
      <c r="G282" s="130">
        <f t="shared" si="13"/>
        <v>0.17222222221607808</v>
      </c>
      <c r="H282" s="131" t="str">
        <f t="shared" si="14"/>
        <v>ACCEPTABLE</v>
      </c>
      <c r="J282" s="54">
        <v>42177.205555555556</v>
      </c>
      <c r="K282" s="56">
        <v>42177.21597222222</v>
      </c>
      <c r="L282" s="120">
        <f t="shared" si="15"/>
        <v>1.0416666664241347E-2</v>
      </c>
      <c r="M282" s="120" t="s">
        <v>1</v>
      </c>
      <c r="N282" s="57" t="s">
        <v>272</v>
      </c>
    </row>
    <row r="283" spans="1:14" ht="27" customHeight="1" x14ac:dyDescent="0.35">
      <c r="A283" s="119">
        <v>19064</v>
      </c>
      <c r="B283" s="119">
        <v>17</v>
      </c>
      <c r="C283" s="57" t="s">
        <v>84</v>
      </c>
      <c r="D283" s="54">
        <v>42177.274305555555</v>
      </c>
      <c r="E283" s="51" t="s">
        <v>0</v>
      </c>
      <c r="F283" s="75">
        <v>42177.05</v>
      </c>
      <c r="G283" s="130">
        <f t="shared" si="13"/>
        <v>0.22430555555183673</v>
      </c>
      <c r="H283" s="131" t="str">
        <f t="shared" si="14"/>
        <v>ACCEPTABLE</v>
      </c>
      <c r="J283" s="54">
        <v>42177.260416666664</v>
      </c>
      <c r="K283" s="56">
        <v>42177.272222222222</v>
      </c>
      <c r="L283" s="120">
        <f t="shared" si="15"/>
        <v>1.1805555557657499E-2</v>
      </c>
      <c r="M283" s="120" t="s">
        <v>0</v>
      </c>
      <c r="N283" s="57" t="s">
        <v>273</v>
      </c>
    </row>
    <row r="284" spans="1:14" ht="27" customHeight="1" x14ac:dyDescent="0.35">
      <c r="A284" s="119">
        <v>19064</v>
      </c>
      <c r="B284" s="119">
        <v>18</v>
      </c>
      <c r="C284" s="57" t="s">
        <v>200</v>
      </c>
      <c r="D284" s="54">
        <v>42177.3125</v>
      </c>
      <c r="E284" s="51" t="s">
        <v>1</v>
      </c>
      <c r="F284" s="75">
        <v>42177.05</v>
      </c>
      <c r="G284" s="130">
        <f t="shared" si="13"/>
        <v>0.26249999999708962</v>
      </c>
      <c r="H284" s="131" t="str">
        <f t="shared" si="14"/>
        <v>ACCEPTABLE</v>
      </c>
      <c r="J284" s="54">
        <v>42177.291666666664</v>
      </c>
      <c r="K284" s="56">
        <v>42177.302083333336</v>
      </c>
      <c r="L284" s="120">
        <f t="shared" si="15"/>
        <v>1.0416666671517305E-2</v>
      </c>
      <c r="M284" s="120" t="s">
        <v>1</v>
      </c>
      <c r="N284" s="57" t="s">
        <v>20</v>
      </c>
    </row>
    <row r="285" spans="1:14" ht="27" customHeight="1" x14ac:dyDescent="0.35">
      <c r="A285" s="119">
        <v>19064</v>
      </c>
      <c r="B285" s="119">
        <v>19</v>
      </c>
      <c r="C285" s="57" t="s">
        <v>19</v>
      </c>
      <c r="D285" s="54">
        <v>42177.84375</v>
      </c>
      <c r="E285" s="51" t="s">
        <v>0</v>
      </c>
      <c r="F285" s="52">
        <v>42177.604166666664</v>
      </c>
      <c r="G285" s="130">
        <f t="shared" si="13"/>
        <v>0.23958333333575865</v>
      </c>
      <c r="H285" s="131" t="str">
        <f t="shared" si="14"/>
        <v>ACCEPTABLE</v>
      </c>
      <c r="J285" s="54">
        <v>42177.833333333336</v>
      </c>
      <c r="K285" s="56">
        <v>42177.84375</v>
      </c>
      <c r="L285" s="120">
        <f t="shared" si="15"/>
        <v>1.0416666664241347E-2</v>
      </c>
      <c r="M285" s="120" t="s">
        <v>0</v>
      </c>
      <c r="N285" s="57" t="s">
        <v>89</v>
      </c>
    </row>
    <row r="286" spans="1:14" ht="27" customHeight="1" x14ac:dyDescent="0.35">
      <c r="A286" s="119">
        <v>19064</v>
      </c>
      <c r="B286" s="119">
        <v>20</v>
      </c>
      <c r="C286" s="57" t="s">
        <v>19</v>
      </c>
      <c r="D286" s="54">
        <v>42177.895833333336</v>
      </c>
      <c r="E286" s="51" t="s">
        <v>1</v>
      </c>
      <c r="F286" s="52">
        <v>42177.604166666664</v>
      </c>
      <c r="G286" s="130">
        <f t="shared" si="13"/>
        <v>0.29166666667151731</v>
      </c>
      <c r="H286" s="131" t="str">
        <f t="shared" si="14"/>
        <v>ACCEPTABLE</v>
      </c>
      <c r="J286" s="54">
        <v>42177.885416666664</v>
      </c>
      <c r="K286" s="56">
        <v>42177.901388888888</v>
      </c>
      <c r="L286" s="120">
        <f t="shared" si="15"/>
        <v>1.5972222223354038E-2</v>
      </c>
      <c r="M286" s="120" t="s">
        <v>1</v>
      </c>
      <c r="N286" s="57" t="s">
        <v>89</v>
      </c>
    </row>
    <row r="287" spans="1:14" ht="27" customHeight="1" x14ac:dyDescent="0.35">
      <c r="A287" s="119">
        <v>19065</v>
      </c>
      <c r="B287" s="119">
        <v>21</v>
      </c>
      <c r="C287" s="57" t="s">
        <v>84</v>
      </c>
      <c r="D287" s="54">
        <v>42178.21875</v>
      </c>
      <c r="E287" s="51" t="s">
        <v>0</v>
      </c>
      <c r="F287" s="52">
        <v>42176.75</v>
      </c>
      <c r="G287" s="130">
        <f t="shared" si="13"/>
        <v>1.46875</v>
      </c>
      <c r="H287" s="131" t="str">
        <f t="shared" si="14"/>
        <v>ACCEPTABLE</v>
      </c>
      <c r="J287" s="54">
        <v>42178.195833333331</v>
      </c>
      <c r="K287" s="56">
        <v>42178.208333333336</v>
      </c>
      <c r="L287" s="120">
        <f t="shared" si="15"/>
        <v>1.2500000004365575E-2</v>
      </c>
      <c r="M287" s="120" t="s">
        <v>0</v>
      </c>
      <c r="N287" s="57" t="s">
        <v>274</v>
      </c>
    </row>
    <row r="288" spans="1:14" ht="27" customHeight="1" x14ac:dyDescent="0.35">
      <c r="A288" s="119">
        <v>19065</v>
      </c>
      <c r="B288" s="119">
        <v>22</v>
      </c>
      <c r="C288" s="57" t="s">
        <v>16</v>
      </c>
      <c r="D288" s="54">
        <v>42178.239583333336</v>
      </c>
      <c r="E288" s="51" t="s">
        <v>1</v>
      </c>
      <c r="F288" s="52">
        <v>42176.75</v>
      </c>
      <c r="G288" s="130">
        <f t="shared" si="13"/>
        <v>1.4895833333357587</v>
      </c>
      <c r="H288" s="131" t="str">
        <f t="shared" si="14"/>
        <v>ACCEPTABLE</v>
      </c>
      <c r="J288" s="54">
        <v>42178.236805555556</v>
      </c>
      <c r="K288" s="56">
        <v>42178.24722222222</v>
      </c>
      <c r="L288" s="120">
        <f t="shared" si="15"/>
        <v>1.0416666664241347E-2</v>
      </c>
      <c r="M288" s="120" t="s">
        <v>1</v>
      </c>
      <c r="N288" s="57" t="s">
        <v>275</v>
      </c>
    </row>
    <row r="289" spans="1:14" ht="27" customHeight="1" x14ac:dyDescent="0.35">
      <c r="A289" s="119">
        <v>19064</v>
      </c>
      <c r="B289" s="119">
        <v>23</v>
      </c>
      <c r="C289" s="57" t="s">
        <v>16</v>
      </c>
      <c r="D289" s="54">
        <v>42178.472222222219</v>
      </c>
      <c r="E289" s="51" t="s">
        <v>0</v>
      </c>
      <c r="F289" s="52">
        <v>42178.384027777778</v>
      </c>
      <c r="G289" s="130">
        <f t="shared" si="13"/>
        <v>8.819444444088731E-2</v>
      </c>
      <c r="H289" s="131" t="str">
        <f t="shared" si="14"/>
        <v>ACCEPTABLE</v>
      </c>
      <c r="J289" s="54">
        <v>42178.465277777781</v>
      </c>
      <c r="K289" s="56">
        <v>42178.477777777778</v>
      </c>
      <c r="L289" s="120">
        <f t="shared" si="15"/>
        <v>1.2499999997089617E-2</v>
      </c>
      <c r="M289" s="120" t="s">
        <v>0</v>
      </c>
      <c r="N289" s="57" t="s">
        <v>276</v>
      </c>
    </row>
    <row r="290" spans="1:14" ht="27" customHeight="1" x14ac:dyDescent="0.35">
      <c r="A290" s="119">
        <v>19064</v>
      </c>
      <c r="B290" s="119">
        <v>24</v>
      </c>
      <c r="C290" s="57" t="s">
        <v>84</v>
      </c>
      <c r="D290" s="54">
        <v>42178.486111111109</v>
      </c>
      <c r="E290" s="51" t="s">
        <v>1</v>
      </c>
      <c r="F290" s="52">
        <v>42178.384027777778</v>
      </c>
      <c r="G290" s="130">
        <f t="shared" si="13"/>
        <v>0.10208333333139308</v>
      </c>
      <c r="H290" s="131" t="str">
        <f t="shared" si="14"/>
        <v>ACCEPTABLE</v>
      </c>
      <c r="J290" s="54">
        <v>42178.488194444442</v>
      </c>
      <c r="K290" s="56">
        <v>42178.500694444447</v>
      </c>
      <c r="L290" s="120">
        <f t="shared" si="15"/>
        <v>1.2500000004365575E-2</v>
      </c>
      <c r="M290" s="120" t="s">
        <v>1</v>
      </c>
      <c r="N290" s="57" t="s">
        <v>277</v>
      </c>
    </row>
    <row r="291" spans="1:14" ht="27" customHeight="1" x14ac:dyDescent="0.35">
      <c r="A291" s="119">
        <v>19066</v>
      </c>
      <c r="B291" s="119">
        <v>25</v>
      </c>
      <c r="C291" s="57" t="s">
        <v>258</v>
      </c>
      <c r="D291" s="54">
        <v>42178.854166666664</v>
      </c>
      <c r="E291" s="51" t="s">
        <v>0</v>
      </c>
      <c r="F291" s="52">
        <v>42178.655555555553</v>
      </c>
      <c r="G291" s="130">
        <f t="shared" si="13"/>
        <v>0.19861111111094942</v>
      </c>
      <c r="H291" s="131" t="str">
        <f t="shared" si="14"/>
        <v>ACCEPTABLE</v>
      </c>
      <c r="J291" s="54">
        <v>42178.847222222219</v>
      </c>
      <c r="K291" s="56">
        <v>42178.855555555558</v>
      </c>
      <c r="L291" s="120">
        <f t="shared" si="15"/>
        <v>8.3333333386690356E-3</v>
      </c>
      <c r="M291" s="120" t="s">
        <v>0</v>
      </c>
      <c r="N291" s="57" t="s">
        <v>278</v>
      </c>
    </row>
    <row r="292" spans="1:14" ht="27" customHeight="1" x14ac:dyDescent="0.35">
      <c r="A292" s="119">
        <v>19066</v>
      </c>
      <c r="B292" s="119">
        <v>26</v>
      </c>
      <c r="C292" s="57" t="s">
        <v>258</v>
      </c>
      <c r="D292" s="54">
        <v>42178.875</v>
      </c>
      <c r="E292" s="51" t="s">
        <v>1</v>
      </c>
      <c r="F292" s="52">
        <v>42178.655555555553</v>
      </c>
      <c r="G292" s="130">
        <f t="shared" si="13"/>
        <v>0.21944444444670808</v>
      </c>
      <c r="H292" s="131" t="str">
        <f t="shared" si="14"/>
        <v>ACCEPTABLE</v>
      </c>
      <c r="J292" s="54">
        <v>42178.871527777781</v>
      </c>
      <c r="K292" s="56">
        <v>42178.884722222225</v>
      </c>
      <c r="L292" s="120">
        <f t="shared" si="15"/>
        <v>1.3194444443797693E-2</v>
      </c>
      <c r="M292" s="120" t="s">
        <v>1</v>
      </c>
      <c r="N292" s="57" t="s">
        <v>278</v>
      </c>
    </row>
    <row r="293" spans="1:14" ht="27" customHeight="1" x14ac:dyDescent="0.35">
      <c r="A293" s="64"/>
      <c r="B293" s="64"/>
      <c r="C293" s="65"/>
      <c r="D293" s="66"/>
      <c r="E293" s="65"/>
      <c r="F293" s="66"/>
      <c r="G293" s="130" t="str">
        <f t="shared" si="13"/>
        <v/>
      </c>
      <c r="H293" s="131" t="str">
        <f t="shared" si="14"/>
        <v/>
      </c>
      <c r="I293" s="65"/>
      <c r="J293" s="54">
        <v>42179.495138888888</v>
      </c>
      <c r="K293" s="56">
        <v>42179.500694444447</v>
      </c>
      <c r="L293" s="120">
        <f t="shared" si="15"/>
        <v>5.5555555591126904E-3</v>
      </c>
      <c r="M293" s="120"/>
      <c r="N293" s="57" t="s">
        <v>149</v>
      </c>
    </row>
    <row r="294" spans="1:14" ht="27" customHeight="1" x14ac:dyDescent="0.35">
      <c r="A294" s="119">
        <v>19065</v>
      </c>
      <c r="B294" s="119">
        <v>27</v>
      </c>
      <c r="C294" s="57" t="s">
        <v>16</v>
      </c>
      <c r="D294" s="54">
        <v>42180.385416666664</v>
      </c>
      <c r="E294" s="51" t="s">
        <v>0</v>
      </c>
      <c r="F294" s="52">
        <v>42179.90625</v>
      </c>
      <c r="G294" s="130">
        <f t="shared" si="13"/>
        <v>0.47916666666424135</v>
      </c>
      <c r="H294" s="131" t="str">
        <f t="shared" si="14"/>
        <v>ACCEPTABLE</v>
      </c>
      <c r="J294" s="54">
        <v>42180.384027777778</v>
      </c>
      <c r="K294" s="56">
        <v>42180.39166666667</v>
      </c>
      <c r="L294" s="120">
        <f t="shared" si="15"/>
        <v>7.6388888919609599E-3</v>
      </c>
      <c r="M294" s="120" t="s">
        <v>0</v>
      </c>
      <c r="N294" s="57" t="s">
        <v>279</v>
      </c>
    </row>
    <row r="295" spans="1:14" ht="27" customHeight="1" x14ac:dyDescent="0.35">
      <c r="A295" s="119">
        <v>19065</v>
      </c>
      <c r="B295" s="119">
        <v>28</v>
      </c>
      <c r="C295" s="57" t="s">
        <v>84</v>
      </c>
      <c r="D295" s="54">
        <v>42180.40625</v>
      </c>
      <c r="E295" s="51" t="s">
        <v>1</v>
      </c>
      <c r="F295" s="52">
        <v>42180.284722222219</v>
      </c>
      <c r="G295" s="130">
        <f t="shared" si="13"/>
        <v>0.12152777778101154</v>
      </c>
      <c r="H295" s="131" t="str">
        <f t="shared" si="14"/>
        <v>ACCEPTABLE</v>
      </c>
      <c r="J295" s="54">
        <v>42180.414583333331</v>
      </c>
      <c r="K295" s="56">
        <v>42180.425000000003</v>
      </c>
      <c r="L295" s="120">
        <f t="shared" si="15"/>
        <v>1.0416666671517305E-2</v>
      </c>
      <c r="M295" s="120" t="s">
        <v>1</v>
      </c>
      <c r="N295" s="57" t="s">
        <v>280</v>
      </c>
    </row>
    <row r="296" spans="1:14" ht="27" customHeight="1" x14ac:dyDescent="0.35">
      <c r="A296" s="119">
        <v>19067</v>
      </c>
      <c r="B296" s="119">
        <v>29</v>
      </c>
      <c r="C296" s="57" t="s">
        <v>258</v>
      </c>
      <c r="D296" s="54">
        <v>42180.447916666664</v>
      </c>
      <c r="E296" s="51" t="s">
        <v>0</v>
      </c>
      <c r="F296" s="52">
        <v>42180.336111111108</v>
      </c>
      <c r="G296" s="130">
        <f t="shared" si="13"/>
        <v>0.11180555555620231</v>
      </c>
      <c r="H296" s="131" t="str">
        <f t="shared" si="14"/>
        <v>ACCEPTABLE</v>
      </c>
      <c r="J296" s="54">
        <v>42180.45208333333</v>
      </c>
      <c r="K296" s="56">
        <v>42180.462500000001</v>
      </c>
      <c r="L296" s="120">
        <f t="shared" si="15"/>
        <v>1.0416666671517305E-2</v>
      </c>
      <c r="M296" s="120" t="s">
        <v>0</v>
      </c>
      <c r="N296" s="57" t="s">
        <v>281</v>
      </c>
    </row>
    <row r="297" spans="1:14" ht="27" customHeight="1" x14ac:dyDescent="0.35">
      <c r="A297" s="119">
        <v>19067</v>
      </c>
      <c r="B297" s="119">
        <v>30</v>
      </c>
      <c r="C297" s="57" t="s">
        <v>4</v>
      </c>
      <c r="D297" s="54">
        <v>42180.46875</v>
      </c>
      <c r="E297" s="51" t="s">
        <v>0</v>
      </c>
      <c r="F297" s="52">
        <v>42180.336111111108</v>
      </c>
      <c r="G297" s="130">
        <f t="shared" si="13"/>
        <v>0.13263888889196096</v>
      </c>
      <c r="H297" s="131" t="str">
        <f t="shared" si="14"/>
        <v>ACCEPTABLE</v>
      </c>
      <c r="J297" s="54">
        <v>42180.490972222222</v>
      </c>
      <c r="K297" s="56">
        <v>42180.502083333333</v>
      </c>
      <c r="L297" s="120">
        <f t="shared" si="15"/>
        <v>1.1111111110949423E-2</v>
      </c>
      <c r="M297" s="120" t="s">
        <v>0</v>
      </c>
      <c r="N297" s="57" t="s">
        <v>282</v>
      </c>
    </row>
    <row r="298" spans="1:14" ht="27" customHeight="1" x14ac:dyDescent="0.35">
      <c r="A298" s="119">
        <v>19068</v>
      </c>
      <c r="B298" s="119">
        <v>31</v>
      </c>
      <c r="C298" s="57" t="s">
        <v>258</v>
      </c>
      <c r="D298" s="54">
        <v>42180.489583333336</v>
      </c>
      <c r="E298" s="51" t="s">
        <v>1</v>
      </c>
      <c r="F298" s="52">
        <v>42180.336111111108</v>
      </c>
      <c r="G298" s="130">
        <f t="shared" si="13"/>
        <v>0.15347222222771961</v>
      </c>
      <c r="H298" s="131" t="str">
        <f t="shared" si="14"/>
        <v>ACCEPTABLE</v>
      </c>
      <c r="J298" s="54">
        <v>42180.519444444442</v>
      </c>
      <c r="K298" s="56">
        <v>42180.531944444447</v>
      </c>
      <c r="L298" s="120">
        <f t="shared" si="15"/>
        <v>1.2500000004365575E-2</v>
      </c>
      <c r="M298" s="120" t="s">
        <v>1</v>
      </c>
      <c r="N298" s="57" t="s">
        <v>283</v>
      </c>
    </row>
    <row r="299" spans="1:14" ht="27" customHeight="1" x14ac:dyDescent="0.35">
      <c r="A299" s="119">
        <v>19067</v>
      </c>
      <c r="B299" s="119">
        <v>32</v>
      </c>
      <c r="C299" s="57" t="s">
        <v>4</v>
      </c>
      <c r="D299" s="54">
        <v>42181.15625</v>
      </c>
      <c r="E299" s="51" t="s">
        <v>0</v>
      </c>
      <c r="F299" s="52">
        <v>42180.989583333336</v>
      </c>
      <c r="G299" s="130">
        <f t="shared" si="13"/>
        <v>0.16666666666424135</v>
      </c>
      <c r="H299" s="131" t="str">
        <f t="shared" si="14"/>
        <v>ACCEPTABLE</v>
      </c>
      <c r="J299" s="54">
        <v>42181.168749999997</v>
      </c>
      <c r="K299" s="56">
        <v>42181.178472222222</v>
      </c>
      <c r="L299" s="120">
        <f t="shared" si="15"/>
        <v>9.7222222248092294E-3</v>
      </c>
      <c r="M299" s="120" t="s">
        <v>0</v>
      </c>
      <c r="N299" s="57" t="s">
        <v>162</v>
      </c>
    </row>
    <row r="300" spans="1:14" ht="27" customHeight="1" x14ac:dyDescent="0.35">
      <c r="A300" s="119">
        <v>19067</v>
      </c>
      <c r="B300" s="119">
        <v>33</v>
      </c>
      <c r="C300" s="57" t="s">
        <v>258</v>
      </c>
      <c r="D300" s="54">
        <v>42181.1875</v>
      </c>
      <c r="E300" s="51" t="s">
        <v>1</v>
      </c>
      <c r="F300" s="52">
        <v>42180.989583333336</v>
      </c>
      <c r="G300" s="130">
        <f t="shared" si="13"/>
        <v>0.19791666666424135</v>
      </c>
      <c r="H300" s="131" t="str">
        <f t="shared" si="14"/>
        <v>ACCEPTABLE</v>
      </c>
      <c r="J300" s="54">
        <v>42181.203472222223</v>
      </c>
      <c r="K300" s="56">
        <v>42181.214583333334</v>
      </c>
      <c r="L300" s="120">
        <f t="shared" si="15"/>
        <v>1.1111111110949423E-2</v>
      </c>
      <c r="M300" s="120" t="s">
        <v>1</v>
      </c>
      <c r="N300" s="57" t="s">
        <v>281</v>
      </c>
    </row>
    <row r="301" spans="1:14" ht="27" customHeight="1" x14ac:dyDescent="0.35">
      <c r="A301" s="119">
        <v>19069</v>
      </c>
      <c r="B301" s="119">
        <v>34</v>
      </c>
      <c r="C301" s="57" t="s">
        <v>258</v>
      </c>
      <c r="D301" s="54">
        <v>42181.3125</v>
      </c>
      <c r="E301" s="51" t="s">
        <v>0</v>
      </c>
      <c r="F301" s="52">
        <v>42180.989583333336</v>
      </c>
      <c r="G301" s="130">
        <f t="shared" si="13"/>
        <v>0.32291666666424135</v>
      </c>
      <c r="H301" s="131" t="str">
        <f t="shared" si="14"/>
        <v>ACCEPTABLE</v>
      </c>
      <c r="J301" s="54">
        <v>42181.334027777775</v>
      </c>
      <c r="K301" s="56">
        <v>42181.350694444445</v>
      </c>
      <c r="L301" s="120">
        <f t="shared" si="15"/>
        <v>1.6666666670062114E-2</v>
      </c>
      <c r="M301" s="120" t="s">
        <v>0</v>
      </c>
      <c r="N301" s="57" t="s">
        <v>176</v>
      </c>
    </row>
    <row r="302" spans="1:14" ht="27" customHeight="1" x14ac:dyDescent="0.35">
      <c r="A302" s="119"/>
      <c r="B302" s="119"/>
      <c r="C302" s="57"/>
      <c r="D302" s="54"/>
      <c r="E302" s="51"/>
      <c r="F302" s="46"/>
      <c r="G302" s="130" t="str">
        <f t="shared" si="13"/>
        <v/>
      </c>
      <c r="H302" s="131" t="str">
        <f t="shared" si="14"/>
        <v/>
      </c>
      <c r="J302" s="54">
        <v>42181.509722222225</v>
      </c>
      <c r="K302" s="56">
        <v>42181.517361111109</v>
      </c>
      <c r="L302" s="120">
        <f t="shared" si="15"/>
        <v>7.6388888846850023E-3</v>
      </c>
      <c r="M302" s="120" t="s">
        <v>0</v>
      </c>
      <c r="N302" s="57" t="s">
        <v>176</v>
      </c>
    </row>
    <row r="303" spans="1:14" ht="27" customHeight="1" x14ac:dyDescent="0.35">
      <c r="A303" s="119">
        <v>19070</v>
      </c>
      <c r="B303" s="119">
        <v>35</v>
      </c>
      <c r="C303" s="57" t="s">
        <v>3</v>
      </c>
      <c r="D303" s="54">
        <v>42181.802083333336</v>
      </c>
      <c r="E303" s="51" t="s">
        <v>0</v>
      </c>
      <c r="F303" s="52">
        <v>42181.659722222219</v>
      </c>
      <c r="G303" s="130">
        <f t="shared" si="13"/>
        <v>0.14236111111677019</v>
      </c>
      <c r="H303" s="131" t="str">
        <f t="shared" si="14"/>
        <v>ACCEPTABLE</v>
      </c>
      <c r="J303" s="54">
        <v>42181.780555555553</v>
      </c>
      <c r="K303" s="56">
        <v>42181.789583333331</v>
      </c>
      <c r="L303" s="120">
        <f t="shared" si="15"/>
        <v>9.0277777781011537E-3</v>
      </c>
      <c r="M303" s="120" t="s">
        <v>0</v>
      </c>
      <c r="N303" s="57" t="s">
        <v>284</v>
      </c>
    </row>
    <row r="304" spans="1:14" ht="27" customHeight="1" x14ac:dyDescent="0.35">
      <c r="A304" s="119">
        <v>19070</v>
      </c>
      <c r="B304" s="119">
        <v>36</v>
      </c>
      <c r="C304" s="57" t="s">
        <v>3</v>
      </c>
      <c r="D304" s="54">
        <v>42181.822916666664</v>
      </c>
      <c r="E304" s="51" t="s">
        <v>1</v>
      </c>
      <c r="F304" s="52">
        <v>42181.659722222219</v>
      </c>
      <c r="G304" s="130">
        <f t="shared" si="13"/>
        <v>0.16319444444525288</v>
      </c>
      <c r="H304" s="131" t="str">
        <f t="shared" si="14"/>
        <v>ACCEPTABLE</v>
      </c>
      <c r="J304" s="54">
        <v>42181.79791666667</v>
      </c>
      <c r="K304" s="56">
        <v>42181.807638888888</v>
      </c>
      <c r="L304" s="120">
        <f t="shared" si="15"/>
        <v>9.7222222175332718E-3</v>
      </c>
      <c r="M304" s="120" t="s">
        <v>1</v>
      </c>
      <c r="N304" s="57" t="s">
        <v>284</v>
      </c>
    </row>
    <row r="305" spans="1:14" ht="27" customHeight="1" x14ac:dyDescent="0.35">
      <c r="A305" s="119">
        <v>19071</v>
      </c>
      <c r="B305" s="119">
        <v>37</v>
      </c>
      <c r="C305" s="57" t="s">
        <v>3</v>
      </c>
      <c r="D305" s="54">
        <v>42182.020833333336</v>
      </c>
      <c r="E305" s="51" t="s">
        <v>0</v>
      </c>
      <c r="F305" s="52">
        <v>42181.659722222219</v>
      </c>
      <c r="G305" s="130">
        <f t="shared" si="13"/>
        <v>0.36111111111677019</v>
      </c>
      <c r="H305" s="131" t="str">
        <f t="shared" si="14"/>
        <v>ACCEPTABLE</v>
      </c>
      <c r="J305" s="54">
        <v>42182.042361111111</v>
      </c>
      <c r="K305" s="56">
        <v>42182.052083333336</v>
      </c>
      <c r="L305" s="120">
        <f t="shared" si="15"/>
        <v>9.7222222248092294E-3</v>
      </c>
      <c r="M305" s="120" t="s">
        <v>0</v>
      </c>
      <c r="N305" s="57" t="s">
        <v>178</v>
      </c>
    </row>
    <row r="306" spans="1:14" ht="27" customHeight="1" x14ac:dyDescent="0.35">
      <c r="A306" s="119">
        <v>19071</v>
      </c>
      <c r="B306" s="119">
        <v>38</v>
      </c>
      <c r="C306" s="57" t="s">
        <v>157</v>
      </c>
      <c r="D306" s="54">
        <v>42182.0625</v>
      </c>
      <c r="E306" s="51" t="s">
        <v>1</v>
      </c>
      <c r="F306" s="52">
        <v>42181.659722222219</v>
      </c>
      <c r="G306" s="130">
        <f t="shared" si="13"/>
        <v>0.40277777778101154</v>
      </c>
      <c r="H306" s="131" t="str">
        <f t="shared" si="14"/>
        <v>ACCEPTABLE</v>
      </c>
      <c r="J306" s="54">
        <v>42182.076388888891</v>
      </c>
      <c r="K306" s="56">
        <v>42182.087500000001</v>
      </c>
      <c r="L306" s="120">
        <f t="shared" si="15"/>
        <v>1.1111111110949423E-2</v>
      </c>
      <c r="M306" s="120" t="s">
        <v>1</v>
      </c>
      <c r="N306" s="57" t="s">
        <v>18</v>
      </c>
    </row>
    <row r="307" spans="1:14" ht="27" customHeight="1" x14ac:dyDescent="0.35">
      <c r="A307" s="119">
        <v>19072</v>
      </c>
      <c r="B307" s="119">
        <v>39</v>
      </c>
      <c r="C307" s="57" t="s">
        <v>84</v>
      </c>
      <c r="D307" s="54">
        <v>42182.458333333336</v>
      </c>
      <c r="E307" s="51" t="s">
        <v>0</v>
      </c>
      <c r="F307" s="52">
        <v>42181.659722222219</v>
      </c>
      <c r="G307" s="130">
        <f t="shared" si="13"/>
        <v>0.79861111111677019</v>
      </c>
      <c r="H307" s="131" t="str">
        <f t="shared" si="14"/>
        <v>ACCEPTABLE</v>
      </c>
      <c r="J307" s="54">
        <v>42182.444444444445</v>
      </c>
      <c r="K307" s="56">
        <v>42182.461111111108</v>
      </c>
      <c r="L307" s="120">
        <f t="shared" si="15"/>
        <v>1.6666666662786156E-2</v>
      </c>
      <c r="M307" s="120" t="s">
        <v>0</v>
      </c>
      <c r="N307" s="57" t="s">
        <v>285</v>
      </c>
    </row>
    <row r="308" spans="1:14" ht="27" customHeight="1" x14ac:dyDescent="0.35">
      <c r="A308" s="119">
        <v>19072</v>
      </c>
      <c r="B308" s="119">
        <v>40</v>
      </c>
      <c r="C308" s="57" t="s">
        <v>16</v>
      </c>
      <c r="D308" s="54">
        <v>42182.486111111109</v>
      </c>
      <c r="E308" s="51" t="s">
        <v>1</v>
      </c>
      <c r="F308" s="52">
        <v>42181.659722222219</v>
      </c>
      <c r="G308" s="130">
        <f t="shared" si="13"/>
        <v>0.82638888889050577</v>
      </c>
      <c r="H308" s="131" t="str">
        <f t="shared" si="14"/>
        <v>ACCEPTABLE</v>
      </c>
      <c r="J308" s="54">
        <v>42182.482638888891</v>
      </c>
      <c r="K308" s="56">
        <v>42182.493055555555</v>
      </c>
      <c r="L308" s="120">
        <f t="shared" si="15"/>
        <v>1.0416666664241347E-2</v>
      </c>
      <c r="M308" s="120" t="s">
        <v>1</v>
      </c>
      <c r="N308" s="57" t="s">
        <v>20</v>
      </c>
    </row>
    <row r="309" spans="1:14" ht="27" customHeight="1" x14ac:dyDescent="0.35">
      <c r="A309" s="64"/>
      <c r="B309" s="64"/>
      <c r="C309" s="65"/>
      <c r="D309" s="66"/>
      <c r="E309" s="65"/>
      <c r="F309" s="66"/>
      <c r="G309" s="130" t="str">
        <f t="shared" si="13"/>
        <v/>
      </c>
      <c r="H309" s="131" t="str">
        <f t="shared" si="14"/>
        <v/>
      </c>
      <c r="I309" s="65"/>
      <c r="J309" s="54">
        <v>42182.5</v>
      </c>
      <c r="K309" s="56">
        <v>42182.510416666664</v>
      </c>
      <c r="L309" s="120">
        <f t="shared" si="15"/>
        <v>1.0416666664241347E-2</v>
      </c>
      <c r="M309" s="120" t="s">
        <v>1</v>
      </c>
      <c r="N309" s="57" t="s">
        <v>259</v>
      </c>
    </row>
    <row r="310" spans="1:14" ht="27" customHeight="1" x14ac:dyDescent="0.35">
      <c r="A310" s="64"/>
      <c r="B310" s="64"/>
      <c r="C310" s="65"/>
      <c r="D310" s="66"/>
      <c r="E310" s="65"/>
      <c r="F310" s="66"/>
      <c r="G310" s="130" t="str">
        <f t="shared" si="13"/>
        <v/>
      </c>
      <c r="H310" s="131" t="str">
        <f t="shared" si="14"/>
        <v/>
      </c>
      <c r="I310" s="65"/>
      <c r="J310" s="54">
        <v>42182.685416666667</v>
      </c>
      <c r="K310" s="56">
        <v>42182.696527777778</v>
      </c>
      <c r="L310" s="120">
        <f t="shared" si="15"/>
        <v>1.1111111110949423E-2</v>
      </c>
      <c r="M310" s="120" t="s">
        <v>0</v>
      </c>
      <c r="N310" s="57" t="s">
        <v>259</v>
      </c>
    </row>
    <row r="311" spans="1:14" ht="27" customHeight="1" x14ac:dyDescent="0.35">
      <c r="A311" s="119">
        <v>19071</v>
      </c>
      <c r="B311" s="119">
        <v>41</v>
      </c>
      <c r="C311" s="57" t="s">
        <v>4</v>
      </c>
      <c r="D311" s="54">
        <v>42182.958333333336</v>
      </c>
      <c r="E311" s="51" t="s">
        <v>0</v>
      </c>
      <c r="F311" s="52">
        <v>42182.730555555558</v>
      </c>
      <c r="G311" s="130">
        <f t="shared" si="13"/>
        <v>0.22777777777810115</v>
      </c>
      <c r="H311" s="131" t="str">
        <f t="shared" si="14"/>
        <v>ACCEPTABLE</v>
      </c>
      <c r="J311" s="54">
        <v>42182.95208333333</v>
      </c>
      <c r="K311" s="56">
        <v>42182.958333333336</v>
      </c>
      <c r="L311" s="120">
        <f t="shared" si="15"/>
        <v>6.2500000058207661E-3</v>
      </c>
      <c r="M311" s="120" t="s">
        <v>0</v>
      </c>
      <c r="N311" s="57" t="s">
        <v>18</v>
      </c>
    </row>
    <row r="312" spans="1:14" ht="27" customHeight="1" x14ac:dyDescent="0.35">
      <c r="A312" s="119">
        <v>19071</v>
      </c>
      <c r="B312" s="119">
        <v>42</v>
      </c>
      <c r="C312" s="57" t="s">
        <v>3</v>
      </c>
      <c r="D312" s="54">
        <v>42182.979166666664</v>
      </c>
      <c r="E312" s="51" t="s">
        <v>1</v>
      </c>
      <c r="F312" s="52">
        <v>42182.730555555558</v>
      </c>
      <c r="G312" s="130">
        <f t="shared" si="13"/>
        <v>0.24861111110658385</v>
      </c>
      <c r="H312" s="131" t="str">
        <f t="shared" si="14"/>
        <v>ACCEPTABLE</v>
      </c>
      <c r="J312" s="54">
        <v>42182.980555555558</v>
      </c>
      <c r="K312" s="56">
        <v>42182.991666666669</v>
      </c>
      <c r="L312" s="120">
        <f t="shared" si="15"/>
        <v>1.1111111110949423E-2</v>
      </c>
      <c r="M312" s="120" t="s">
        <v>1</v>
      </c>
      <c r="N312" s="57" t="s">
        <v>178</v>
      </c>
    </row>
    <row r="313" spans="1:14" ht="27" customHeight="1" x14ac:dyDescent="0.35">
      <c r="A313" s="119">
        <v>19074</v>
      </c>
      <c r="B313" s="119">
        <v>43</v>
      </c>
      <c r="C313" s="57" t="s">
        <v>3</v>
      </c>
      <c r="D313" s="54">
        <v>42183.020833333336</v>
      </c>
      <c r="E313" s="51" t="s">
        <v>0</v>
      </c>
      <c r="F313" s="52">
        <v>42182.730555555558</v>
      </c>
      <c r="G313" s="130">
        <f t="shared" si="13"/>
        <v>0.29027777777810115</v>
      </c>
      <c r="H313" s="131" t="str">
        <f t="shared" si="14"/>
        <v>ACCEPTABLE</v>
      </c>
      <c r="J313" s="54">
        <v>42183.013888888891</v>
      </c>
      <c r="K313" s="56">
        <v>42183.026388888888</v>
      </c>
      <c r="L313" s="120">
        <f t="shared" si="15"/>
        <v>1.2499999997089617E-2</v>
      </c>
      <c r="M313" s="120" t="s">
        <v>0</v>
      </c>
      <c r="N313" s="57" t="s">
        <v>198</v>
      </c>
    </row>
    <row r="314" spans="1:14" ht="27" customHeight="1" x14ac:dyDescent="0.35">
      <c r="A314" s="119">
        <v>19074</v>
      </c>
      <c r="B314" s="119">
        <v>44</v>
      </c>
      <c r="C314" s="57" t="s">
        <v>4</v>
      </c>
      <c r="D314" s="54">
        <v>42183.0625</v>
      </c>
      <c r="E314" s="51" t="s">
        <v>1</v>
      </c>
      <c r="F314" s="52">
        <v>42182.730555555558</v>
      </c>
      <c r="G314" s="130">
        <f t="shared" si="13"/>
        <v>0.3319444444423425</v>
      </c>
      <c r="H314" s="131" t="str">
        <f t="shared" si="14"/>
        <v>ACCEPTABLE</v>
      </c>
      <c r="J314" s="54">
        <v>42183.070833333331</v>
      </c>
      <c r="K314" s="56">
        <v>42183.078472222223</v>
      </c>
      <c r="L314" s="120">
        <f t="shared" si="15"/>
        <v>7.6388888919609599E-3</v>
      </c>
      <c r="M314" s="120" t="s">
        <v>1</v>
      </c>
      <c r="N314" s="57" t="s">
        <v>18</v>
      </c>
    </row>
    <row r="315" spans="1:14" ht="27" customHeight="1" x14ac:dyDescent="0.35">
      <c r="A315" s="119">
        <v>19073</v>
      </c>
      <c r="B315" s="119">
        <v>45</v>
      </c>
      <c r="C315" s="57" t="s">
        <v>3</v>
      </c>
      <c r="D315" s="54">
        <v>42183.239583333336</v>
      </c>
      <c r="E315" s="51" t="s">
        <v>0</v>
      </c>
      <c r="F315" s="52">
        <v>42182.96875</v>
      </c>
      <c r="G315" s="130">
        <f t="shared" si="13"/>
        <v>0.27083333333575865</v>
      </c>
      <c r="H315" s="131" t="str">
        <f t="shared" si="14"/>
        <v>ACCEPTABLE</v>
      </c>
      <c r="J315" s="54">
        <v>42183.236111111109</v>
      </c>
      <c r="K315" s="56">
        <v>42183.245138888888</v>
      </c>
      <c r="L315" s="120">
        <f t="shared" si="15"/>
        <v>9.0277777781011537E-3</v>
      </c>
      <c r="M315" s="120" t="s">
        <v>0</v>
      </c>
      <c r="N315" s="57" t="s">
        <v>286</v>
      </c>
    </row>
    <row r="316" spans="1:14" ht="27" customHeight="1" x14ac:dyDescent="0.35">
      <c r="A316" s="119">
        <v>19073</v>
      </c>
      <c r="B316" s="119">
        <v>46</v>
      </c>
      <c r="C316" s="57" t="s">
        <v>3</v>
      </c>
      <c r="D316" s="54">
        <v>42183.260416666664</v>
      </c>
      <c r="E316" s="51" t="s">
        <v>1</v>
      </c>
      <c r="F316" s="52">
        <v>42182.96875</v>
      </c>
      <c r="G316" s="130">
        <f t="shared" si="13"/>
        <v>0.29166666666424135</v>
      </c>
      <c r="H316" s="131" t="str">
        <f t="shared" si="14"/>
        <v>ACCEPTABLE</v>
      </c>
      <c r="J316" s="54">
        <v>42183.255555555559</v>
      </c>
      <c r="K316" s="56">
        <v>42183.26458333333</v>
      </c>
      <c r="L316" s="120">
        <f t="shared" si="15"/>
        <v>9.0277777708251961E-3</v>
      </c>
      <c r="M316" s="120" t="s">
        <v>1</v>
      </c>
      <c r="N316" s="57" t="s">
        <v>286</v>
      </c>
    </row>
    <row r="317" spans="1:14" ht="27" customHeight="1" x14ac:dyDescent="0.35">
      <c r="A317" s="119">
        <v>19072</v>
      </c>
      <c r="B317" s="119">
        <v>47</v>
      </c>
      <c r="C317" s="57" t="s">
        <v>16</v>
      </c>
      <c r="D317" s="54">
        <v>42183.277777777781</v>
      </c>
      <c r="E317" s="51" t="s">
        <v>0</v>
      </c>
      <c r="F317" s="52">
        <v>42182.96875</v>
      </c>
      <c r="G317" s="130">
        <f t="shared" si="13"/>
        <v>0.30902777778101154</v>
      </c>
      <c r="H317" s="131" t="str">
        <f t="shared" si="14"/>
        <v>ACCEPTABLE</v>
      </c>
      <c r="J317" s="54">
        <v>42183.286111111112</v>
      </c>
      <c r="K317" s="56">
        <v>42183.293055555558</v>
      </c>
      <c r="L317" s="120">
        <f t="shared" si="15"/>
        <v>6.9444444452528842E-3</v>
      </c>
      <c r="M317" s="120" t="s">
        <v>0</v>
      </c>
      <c r="N317" s="57" t="s">
        <v>287</v>
      </c>
    </row>
    <row r="318" spans="1:14" ht="27" customHeight="1" x14ac:dyDescent="0.35">
      <c r="A318" s="119">
        <v>19072</v>
      </c>
      <c r="B318" s="119">
        <v>48</v>
      </c>
      <c r="C318" s="57" t="s">
        <v>84</v>
      </c>
      <c r="D318" s="54">
        <v>42183.3125</v>
      </c>
      <c r="E318" s="51" t="s">
        <v>1</v>
      </c>
      <c r="F318" s="52">
        <v>42182.96875</v>
      </c>
      <c r="G318" s="130">
        <f t="shared" si="13"/>
        <v>0.34375</v>
      </c>
      <c r="H318" s="131" t="str">
        <f t="shared" si="14"/>
        <v>ACCEPTABLE</v>
      </c>
      <c r="J318" s="54">
        <v>42183.317361111112</v>
      </c>
      <c r="K318" s="56">
        <v>42183.330555555556</v>
      </c>
      <c r="L318" s="120">
        <f t="shared" si="15"/>
        <v>1.3194444443797693E-2</v>
      </c>
      <c r="M318" s="120" t="s">
        <v>1</v>
      </c>
      <c r="N318" s="57" t="s">
        <v>288</v>
      </c>
    </row>
    <row r="319" spans="1:14" ht="27" customHeight="1" x14ac:dyDescent="0.35">
      <c r="A319" s="119">
        <v>19074</v>
      </c>
      <c r="B319" s="119">
        <v>49</v>
      </c>
      <c r="C319" s="57" t="s">
        <v>4</v>
      </c>
      <c r="D319" s="54">
        <v>42184.416666666664</v>
      </c>
      <c r="E319" s="51" t="s">
        <v>0</v>
      </c>
      <c r="F319" s="52">
        <v>42184.254166666666</v>
      </c>
      <c r="G319" s="130">
        <f t="shared" si="13"/>
        <v>0.16249999999854481</v>
      </c>
      <c r="H319" s="131" t="str">
        <f t="shared" si="14"/>
        <v>ACCEPTABLE</v>
      </c>
      <c r="J319" s="54">
        <v>42184.388888888891</v>
      </c>
      <c r="K319" s="56">
        <v>42184.399305555555</v>
      </c>
      <c r="L319" s="120">
        <f t="shared" si="15"/>
        <v>1.0416666664241347E-2</v>
      </c>
      <c r="M319" s="120" t="s">
        <v>0</v>
      </c>
      <c r="N319" s="57" t="s">
        <v>154</v>
      </c>
    </row>
    <row r="320" spans="1:14" ht="27" customHeight="1" x14ac:dyDescent="0.35">
      <c r="A320" s="119">
        <v>19074</v>
      </c>
      <c r="B320" s="119">
        <v>50</v>
      </c>
      <c r="C320" s="57" t="s">
        <v>258</v>
      </c>
      <c r="D320" s="54">
        <v>42184.4375</v>
      </c>
      <c r="E320" s="51" t="s">
        <v>1</v>
      </c>
      <c r="F320" s="52">
        <v>42184.254166666666</v>
      </c>
      <c r="G320" s="130">
        <f t="shared" si="13"/>
        <v>0.18333333333430346</v>
      </c>
      <c r="H320" s="131" t="str">
        <f t="shared" si="14"/>
        <v>ACCEPTABLE</v>
      </c>
      <c r="J320" s="54">
        <v>42184.430555555555</v>
      </c>
      <c r="K320" s="56">
        <v>42184.440972222219</v>
      </c>
      <c r="L320" s="120">
        <f t="shared" si="15"/>
        <v>1.0416666664241347E-2</v>
      </c>
      <c r="M320" s="120" t="s">
        <v>1</v>
      </c>
      <c r="N320" s="57" t="s">
        <v>201</v>
      </c>
    </row>
    <row r="321" spans="1:14" ht="27" customHeight="1" x14ac:dyDescent="0.35">
      <c r="A321" s="119"/>
      <c r="B321" s="119"/>
      <c r="C321" s="57"/>
      <c r="D321" s="54"/>
      <c r="E321" s="51"/>
      <c r="F321" s="52"/>
      <c r="G321" s="130" t="str">
        <f t="shared" si="13"/>
        <v/>
      </c>
      <c r="H321" s="131" t="str">
        <f t="shared" si="14"/>
        <v/>
      </c>
      <c r="J321" s="54">
        <v>42185.3125</v>
      </c>
      <c r="K321" s="56">
        <v>42185.323611111111</v>
      </c>
      <c r="L321" s="120">
        <f t="shared" si="15"/>
        <v>1.1111111110949423E-2</v>
      </c>
      <c r="M321" s="120" t="s">
        <v>0</v>
      </c>
      <c r="N321" s="57" t="s">
        <v>177</v>
      </c>
    </row>
    <row r="322" spans="1:14" ht="27" customHeight="1" x14ac:dyDescent="0.35">
      <c r="A322" s="119"/>
      <c r="B322" s="119"/>
      <c r="C322" s="57"/>
      <c r="D322" s="54"/>
      <c r="E322" s="51"/>
      <c r="F322" s="52"/>
      <c r="G322" s="130" t="str">
        <f t="shared" si="13"/>
        <v/>
      </c>
      <c r="H322" s="131" t="str">
        <f t="shared" si="14"/>
        <v/>
      </c>
      <c r="J322" s="54">
        <v>42185.331944444442</v>
      </c>
      <c r="K322" s="56">
        <v>42185.342361111114</v>
      </c>
      <c r="L322" s="120">
        <f t="shared" si="15"/>
        <v>1.0416666671517305E-2</v>
      </c>
      <c r="M322" s="120" t="s">
        <v>1</v>
      </c>
      <c r="N322" s="57" t="s">
        <v>299</v>
      </c>
    </row>
    <row r="323" spans="1:14" ht="27" customHeight="1" x14ac:dyDescent="0.35">
      <c r="A323" s="119"/>
      <c r="B323" s="119"/>
      <c r="C323" s="57"/>
      <c r="D323" s="54"/>
      <c r="E323" s="51"/>
      <c r="F323" s="52"/>
      <c r="G323" s="130" t="str">
        <f t="shared" ref="G323:G386" si="16">IF(D323="","",D323-F323)</f>
        <v/>
      </c>
      <c r="H323" s="131" t="str">
        <f t="shared" ref="H323:H386" si="17">IF(D323-F323&lt;0,"TOO LATE",IF(G323="","",IF(OR(DAY(D323-F323)&gt;1,AND(HOUR(D323-F323)&gt;HOUR("0:59"),(SIGN(D323-F323)=1))),"ACCEPTABLE","TOO LATE")))</f>
        <v/>
      </c>
      <c r="J323" s="54">
        <v>42185.493055555555</v>
      </c>
      <c r="K323" s="56">
        <v>42185.5</v>
      </c>
      <c r="L323" s="120">
        <f t="shared" si="15"/>
        <v>6.9444444452528842E-3</v>
      </c>
      <c r="M323" s="120" t="s">
        <v>0</v>
      </c>
      <c r="N323" s="57" t="s">
        <v>299</v>
      </c>
    </row>
    <row r="324" spans="1:14" ht="27" customHeight="1" x14ac:dyDescent="0.35">
      <c r="A324" s="119"/>
      <c r="B324" s="119"/>
      <c r="C324" s="57"/>
      <c r="D324" s="54"/>
      <c r="E324" s="51"/>
      <c r="F324" s="52"/>
      <c r="G324" s="130" t="str">
        <f t="shared" si="16"/>
        <v/>
      </c>
      <c r="H324" s="131" t="str">
        <f t="shared" si="17"/>
        <v/>
      </c>
      <c r="J324" s="54">
        <v>42185.532638888886</v>
      </c>
      <c r="K324" s="56">
        <v>42185.541666666664</v>
      </c>
      <c r="L324" s="120">
        <f t="shared" si="15"/>
        <v>9.0277777781011537E-3</v>
      </c>
      <c r="M324" s="120" t="s">
        <v>1</v>
      </c>
      <c r="N324" s="57" t="s">
        <v>299</v>
      </c>
    </row>
    <row r="325" spans="1:14" ht="27" customHeight="1" x14ac:dyDescent="0.35">
      <c r="A325" s="119">
        <v>19076</v>
      </c>
      <c r="B325" s="119">
        <v>51</v>
      </c>
      <c r="C325" s="57" t="s">
        <v>3</v>
      </c>
      <c r="D325" s="54">
        <v>42185.9375</v>
      </c>
      <c r="E325" s="51" t="s">
        <v>0</v>
      </c>
      <c r="F325" s="52">
        <v>42185.660416666666</v>
      </c>
      <c r="G325" s="130">
        <f t="shared" si="16"/>
        <v>0.27708333333430346</v>
      </c>
      <c r="H325" s="131" t="str">
        <f t="shared" si="17"/>
        <v>ACCEPTABLE</v>
      </c>
      <c r="J325" s="54">
        <v>42185.909722222219</v>
      </c>
      <c r="K325" s="56">
        <v>42185.923611111109</v>
      </c>
      <c r="L325" s="120">
        <f t="shared" si="15"/>
        <v>1.3888888890505768E-2</v>
      </c>
      <c r="M325" s="120" t="s">
        <v>0</v>
      </c>
      <c r="N325" s="57" t="s">
        <v>300</v>
      </c>
    </row>
    <row r="326" spans="1:14" ht="27" customHeight="1" x14ac:dyDescent="0.35">
      <c r="A326" s="119">
        <v>19076</v>
      </c>
      <c r="B326" s="119">
        <v>52</v>
      </c>
      <c r="C326" s="57" t="s">
        <v>157</v>
      </c>
      <c r="D326" s="54">
        <v>42185.96875</v>
      </c>
      <c r="E326" s="51" t="s">
        <v>1</v>
      </c>
      <c r="F326" s="52">
        <v>42185.829861111109</v>
      </c>
      <c r="G326" s="130">
        <f t="shared" si="16"/>
        <v>0.13888888889050577</v>
      </c>
      <c r="H326" s="131" t="str">
        <f t="shared" si="17"/>
        <v>ACCEPTABLE</v>
      </c>
      <c r="J326" s="54">
        <v>42185.944444444445</v>
      </c>
      <c r="K326" s="56">
        <v>42185.954861111109</v>
      </c>
      <c r="L326" s="120">
        <f t="shared" si="15"/>
        <v>1.0416666664241347E-2</v>
      </c>
      <c r="M326" s="120" t="s">
        <v>1</v>
      </c>
      <c r="N326" s="57" t="s">
        <v>18</v>
      </c>
    </row>
    <row r="327" spans="1:14" ht="27" customHeight="1" x14ac:dyDescent="0.35">
      <c r="A327" s="119">
        <v>19076</v>
      </c>
      <c r="B327" s="119">
        <v>53</v>
      </c>
      <c r="C327" s="57" t="s">
        <v>4</v>
      </c>
      <c r="D327" s="54">
        <v>42186.3125</v>
      </c>
      <c r="E327" s="51" t="s">
        <v>0</v>
      </c>
      <c r="F327" s="52">
        <v>42186.213194444441</v>
      </c>
      <c r="G327" s="130">
        <f t="shared" si="16"/>
        <v>9.930555555911269E-2</v>
      </c>
      <c r="H327" s="131" t="str">
        <f t="shared" si="17"/>
        <v>ACCEPTABLE</v>
      </c>
      <c r="J327" s="54">
        <v>42186.304861111108</v>
      </c>
      <c r="K327" s="56">
        <v>42186.315972222219</v>
      </c>
      <c r="L327" s="120">
        <f t="shared" ref="L327:L390" si="18">IF(OR(K327="",J327=""), "Incomplete Data", K327-J327)</f>
        <v>1.1111111110949423E-2</v>
      </c>
      <c r="M327" s="120" t="s">
        <v>0</v>
      </c>
      <c r="N327" s="57" t="s">
        <v>18</v>
      </c>
    </row>
    <row r="328" spans="1:14" ht="27" customHeight="1" x14ac:dyDescent="0.35">
      <c r="A328" s="119">
        <v>19076</v>
      </c>
      <c r="B328" s="119">
        <v>54</v>
      </c>
      <c r="C328" s="57" t="s">
        <v>258</v>
      </c>
      <c r="D328" s="54">
        <v>42186.333333333336</v>
      </c>
      <c r="E328" s="51" t="s">
        <v>1</v>
      </c>
      <c r="F328" s="52">
        <v>42186.213194444441</v>
      </c>
      <c r="G328" s="130">
        <f t="shared" si="16"/>
        <v>0.12013888889487134</v>
      </c>
      <c r="H328" s="131" t="str">
        <f t="shared" si="17"/>
        <v>ACCEPTABLE</v>
      </c>
      <c r="J328" s="54">
        <v>42186.331944444442</v>
      </c>
      <c r="K328" s="56">
        <v>42186.343055555553</v>
      </c>
      <c r="L328" s="120">
        <f t="shared" si="18"/>
        <v>1.1111111110949423E-2</v>
      </c>
      <c r="M328" s="120" t="s">
        <v>1</v>
      </c>
      <c r="N328" s="57" t="s">
        <v>253</v>
      </c>
    </row>
    <row r="329" spans="1:14" ht="27" customHeight="1" x14ac:dyDescent="0.35">
      <c r="A329" s="119">
        <v>19075</v>
      </c>
      <c r="B329" s="119">
        <v>55</v>
      </c>
      <c r="C329" s="57" t="s">
        <v>3</v>
      </c>
      <c r="D329" s="54">
        <v>42186.534722222219</v>
      </c>
      <c r="E329" s="51" t="s">
        <v>0</v>
      </c>
      <c r="F329" s="52">
        <v>42186.447916666664</v>
      </c>
      <c r="G329" s="130">
        <f t="shared" si="16"/>
        <v>8.6805555554747116E-2</v>
      </c>
      <c r="H329" s="131" t="str">
        <f t="shared" si="17"/>
        <v>ACCEPTABLE</v>
      </c>
      <c r="J329" s="54">
        <v>42186.531944444447</v>
      </c>
      <c r="K329" s="56">
        <v>42186.541666666664</v>
      </c>
      <c r="L329" s="120">
        <f t="shared" si="18"/>
        <v>9.7222222175332718E-3</v>
      </c>
      <c r="M329" s="120" t="s">
        <v>0</v>
      </c>
      <c r="N329" s="57" t="s">
        <v>301</v>
      </c>
    </row>
    <row r="330" spans="1:14" ht="27" customHeight="1" x14ac:dyDescent="0.35">
      <c r="A330" s="119">
        <v>19075</v>
      </c>
      <c r="B330" s="119">
        <v>56</v>
      </c>
      <c r="C330" s="57" t="s">
        <v>4</v>
      </c>
      <c r="D330" s="54">
        <v>42186.5625</v>
      </c>
      <c r="E330" s="51" t="s">
        <v>1</v>
      </c>
      <c r="F330" s="52">
        <v>42185.660416666666</v>
      </c>
      <c r="G330" s="130">
        <f t="shared" si="16"/>
        <v>0.90208333333430346</v>
      </c>
      <c r="H330" s="131" t="str">
        <f t="shared" si="17"/>
        <v>ACCEPTABLE</v>
      </c>
      <c r="J330" s="54">
        <v>42186.567361111112</v>
      </c>
      <c r="K330" s="56">
        <v>42186.578472222223</v>
      </c>
      <c r="L330" s="120">
        <f t="shared" si="18"/>
        <v>1.1111111110949423E-2</v>
      </c>
      <c r="M330" s="120" t="s">
        <v>1</v>
      </c>
      <c r="N330" s="57" t="s">
        <v>18</v>
      </c>
    </row>
    <row r="331" spans="1:14" ht="27" customHeight="1" x14ac:dyDescent="0.35">
      <c r="A331" s="119">
        <v>19077</v>
      </c>
      <c r="B331" s="119">
        <v>57</v>
      </c>
      <c r="C331" s="57" t="s">
        <v>84</v>
      </c>
      <c r="D331" s="54">
        <v>42186.8125</v>
      </c>
      <c r="E331" s="51" t="s">
        <v>0</v>
      </c>
      <c r="F331" s="52">
        <v>42186.213194444441</v>
      </c>
      <c r="G331" s="130">
        <f t="shared" si="16"/>
        <v>0.59930555555911269</v>
      </c>
      <c r="H331" s="131" t="str">
        <f t="shared" si="17"/>
        <v>ACCEPTABLE</v>
      </c>
      <c r="J331" s="54">
        <v>42186.804166666669</v>
      </c>
      <c r="K331" s="56">
        <v>42186.817361111112</v>
      </c>
      <c r="L331" s="120">
        <f t="shared" si="18"/>
        <v>1.3194444443797693E-2</v>
      </c>
      <c r="M331" s="120" t="s">
        <v>0</v>
      </c>
      <c r="N331" s="57" t="s">
        <v>302</v>
      </c>
    </row>
    <row r="332" spans="1:14" ht="27" customHeight="1" x14ac:dyDescent="0.35">
      <c r="A332" s="119">
        <v>19077</v>
      </c>
      <c r="B332" s="119">
        <v>58</v>
      </c>
      <c r="C332" s="57" t="s">
        <v>16</v>
      </c>
      <c r="D332" s="54">
        <v>42186.84375</v>
      </c>
      <c r="E332" s="51" t="s">
        <v>1</v>
      </c>
      <c r="F332" s="52">
        <v>42186.213194444441</v>
      </c>
      <c r="G332" s="130">
        <f t="shared" si="16"/>
        <v>0.63055555555911269</v>
      </c>
      <c r="H332" s="131" t="str">
        <f t="shared" si="17"/>
        <v>ACCEPTABLE</v>
      </c>
      <c r="J332" s="54">
        <v>42186.845138888886</v>
      </c>
      <c r="K332" s="56">
        <v>42186.850694444445</v>
      </c>
      <c r="L332" s="120">
        <f t="shared" si="18"/>
        <v>5.5555555591126904E-3</v>
      </c>
      <c r="M332" s="120" t="s">
        <v>1</v>
      </c>
      <c r="N332" s="57" t="s">
        <v>303</v>
      </c>
    </row>
    <row r="333" spans="1:14" ht="27" customHeight="1" x14ac:dyDescent="0.35">
      <c r="A333" s="119">
        <v>19078</v>
      </c>
      <c r="B333" s="119">
        <v>59</v>
      </c>
      <c r="C333" s="57" t="s">
        <v>258</v>
      </c>
      <c r="D333" s="54">
        <v>42186.864583333336</v>
      </c>
      <c r="E333" s="51" t="s">
        <v>0</v>
      </c>
      <c r="F333" s="52">
        <v>42186.686805555553</v>
      </c>
      <c r="G333" s="130">
        <f t="shared" si="16"/>
        <v>0.17777777778246673</v>
      </c>
      <c r="H333" s="131" t="str">
        <f t="shared" si="17"/>
        <v>ACCEPTABLE</v>
      </c>
      <c r="J333" s="54">
        <v>42186.871527777781</v>
      </c>
      <c r="K333" s="56">
        <v>42186.884722222225</v>
      </c>
      <c r="L333" s="120">
        <f t="shared" si="18"/>
        <v>1.3194444443797693E-2</v>
      </c>
      <c r="M333" s="120" t="s">
        <v>0</v>
      </c>
      <c r="N333" s="57" t="s">
        <v>304</v>
      </c>
    </row>
    <row r="334" spans="1:14" ht="27" customHeight="1" x14ac:dyDescent="0.35">
      <c r="A334" s="119">
        <v>19078</v>
      </c>
      <c r="B334" s="119">
        <v>60</v>
      </c>
      <c r="C334" s="57" t="s">
        <v>258</v>
      </c>
      <c r="D334" s="54">
        <v>42186.885416666664</v>
      </c>
      <c r="E334" s="51" t="s">
        <v>1</v>
      </c>
      <c r="F334" s="52">
        <v>42186.686805555553</v>
      </c>
      <c r="G334" s="130">
        <f t="shared" si="16"/>
        <v>0.19861111111094942</v>
      </c>
      <c r="H334" s="131" t="str">
        <f t="shared" si="17"/>
        <v>ACCEPTABLE</v>
      </c>
      <c r="J334" s="54">
        <v>42186.887499999997</v>
      </c>
      <c r="K334" s="56">
        <v>42186.899305555555</v>
      </c>
      <c r="L334" s="120">
        <f t="shared" si="18"/>
        <v>1.1805555557657499E-2</v>
      </c>
      <c r="M334" s="120" t="s">
        <v>1</v>
      </c>
      <c r="N334" s="57" t="s">
        <v>304</v>
      </c>
    </row>
    <row r="335" spans="1:14" ht="27" customHeight="1" x14ac:dyDescent="0.35">
      <c r="A335" s="119">
        <v>19075</v>
      </c>
      <c r="B335" s="119">
        <v>61</v>
      </c>
      <c r="C335" s="57" t="s">
        <v>4</v>
      </c>
      <c r="D335" s="54">
        <v>42187.375</v>
      </c>
      <c r="E335" s="51" t="s">
        <v>0</v>
      </c>
      <c r="F335" s="52">
        <v>42186.686805555553</v>
      </c>
      <c r="G335" s="130">
        <f t="shared" si="16"/>
        <v>0.68819444444670808</v>
      </c>
      <c r="H335" s="131" t="str">
        <f t="shared" si="17"/>
        <v>ACCEPTABLE</v>
      </c>
      <c r="J335" s="54">
        <v>42187.339583333334</v>
      </c>
      <c r="K335" s="56">
        <v>42187.35</v>
      </c>
      <c r="L335" s="120">
        <f t="shared" si="18"/>
        <v>1.0416666664241347E-2</v>
      </c>
      <c r="M335" s="120" t="s">
        <v>0</v>
      </c>
      <c r="N335" s="57" t="s">
        <v>18</v>
      </c>
    </row>
    <row r="336" spans="1:14" ht="27" customHeight="1" x14ac:dyDescent="0.35">
      <c r="A336" s="119">
        <v>19075</v>
      </c>
      <c r="B336" s="119">
        <v>62</v>
      </c>
      <c r="C336" s="57" t="s">
        <v>258</v>
      </c>
      <c r="D336" s="54">
        <v>42187.395833333336</v>
      </c>
      <c r="E336" s="51" t="s">
        <v>1</v>
      </c>
      <c r="F336" s="52">
        <v>42186.686805555553</v>
      </c>
      <c r="G336" s="130">
        <f t="shared" si="16"/>
        <v>0.70902777778246673</v>
      </c>
      <c r="H336" s="131" t="str">
        <f t="shared" si="17"/>
        <v>ACCEPTABLE</v>
      </c>
      <c r="J336" s="54">
        <v>42187.36041666667</v>
      </c>
      <c r="K336" s="56">
        <v>42187.370833333334</v>
      </c>
      <c r="L336" s="120">
        <f t="shared" si="18"/>
        <v>1.0416666664241347E-2</v>
      </c>
      <c r="M336" s="120" t="s">
        <v>1</v>
      </c>
      <c r="N336" s="57" t="s">
        <v>301</v>
      </c>
    </row>
    <row r="337" spans="1:14" ht="27" customHeight="1" x14ac:dyDescent="0.35">
      <c r="A337" s="119">
        <v>19077</v>
      </c>
      <c r="B337" s="119">
        <v>63</v>
      </c>
      <c r="C337" s="57" t="s">
        <v>158</v>
      </c>
      <c r="D337" s="54">
        <v>42188.1875</v>
      </c>
      <c r="E337" s="51" t="s">
        <v>0</v>
      </c>
      <c r="F337" s="52">
        <v>42187.686111111114</v>
      </c>
      <c r="G337" s="130">
        <f t="shared" si="16"/>
        <v>0.50138888888614019</v>
      </c>
      <c r="H337" s="131" t="str">
        <f t="shared" si="17"/>
        <v>ACCEPTABLE</v>
      </c>
      <c r="J337" s="54">
        <v>42188.190972222219</v>
      </c>
      <c r="K337" s="56">
        <v>42188.201388888891</v>
      </c>
      <c r="L337" s="120">
        <f t="shared" si="18"/>
        <v>1.0416666671517305E-2</v>
      </c>
      <c r="M337" s="120" t="s">
        <v>0</v>
      </c>
      <c r="N337" s="57" t="s">
        <v>321</v>
      </c>
    </row>
    <row r="338" spans="1:14" ht="27" customHeight="1" x14ac:dyDescent="0.35">
      <c r="A338" s="119">
        <v>19077</v>
      </c>
      <c r="B338" s="119">
        <v>64</v>
      </c>
      <c r="C338" s="57" t="s">
        <v>84</v>
      </c>
      <c r="D338" s="54">
        <v>42188.208333333336</v>
      </c>
      <c r="E338" s="51" t="s">
        <v>1</v>
      </c>
      <c r="F338" s="52">
        <v>42187.686111111114</v>
      </c>
      <c r="G338" s="130">
        <f t="shared" si="16"/>
        <v>0.52222222222189885</v>
      </c>
      <c r="H338" s="131" t="str">
        <f t="shared" si="17"/>
        <v>ACCEPTABLE</v>
      </c>
      <c r="J338" s="54">
        <v>42188.224305555559</v>
      </c>
      <c r="K338" s="56">
        <v>42188.238194444442</v>
      </c>
      <c r="L338" s="120">
        <f t="shared" si="18"/>
        <v>1.3888888883229811E-2</v>
      </c>
      <c r="M338" s="120" t="s">
        <v>1</v>
      </c>
      <c r="N338" s="57" t="s">
        <v>322</v>
      </c>
    </row>
    <row r="339" spans="1:14" ht="27" customHeight="1" x14ac:dyDescent="0.35">
      <c r="A339" s="119">
        <v>19079</v>
      </c>
      <c r="B339" s="119">
        <v>65</v>
      </c>
      <c r="C339" s="57" t="s">
        <v>258</v>
      </c>
      <c r="D339" s="54">
        <v>42188.270833333336</v>
      </c>
      <c r="E339" s="51" t="s">
        <v>0</v>
      </c>
      <c r="F339" s="52">
        <v>42187.686111111114</v>
      </c>
      <c r="G339" s="130">
        <f t="shared" si="16"/>
        <v>0.58472222222189885</v>
      </c>
      <c r="H339" s="131" t="str">
        <f t="shared" si="17"/>
        <v>ACCEPTABLE</v>
      </c>
      <c r="J339" s="54"/>
      <c r="K339" s="56"/>
      <c r="L339" s="120" t="str">
        <f t="shared" si="18"/>
        <v>Incomplete Data</v>
      </c>
      <c r="M339" s="120"/>
      <c r="N339" s="57"/>
    </row>
    <row r="340" spans="1:14" ht="27" customHeight="1" x14ac:dyDescent="0.35">
      <c r="A340" s="119">
        <v>19080</v>
      </c>
      <c r="B340" s="119">
        <v>66</v>
      </c>
      <c r="C340" s="57" t="s">
        <v>258</v>
      </c>
      <c r="D340" s="54">
        <v>42188.291666666664</v>
      </c>
      <c r="E340" s="51" t="s">
        <v>0</v>
      </c>
      <c r="F340" s="52">
        <v>42187.686111111114</v>
      </c>
      <c r="G340" s="130">
        <f t="shared" si="16"/>
        <v>0.60555555555038154</v>
      </c>
      <c r="H340" s="131" t="str">
        <f t="shared" si="17"/>
        <v>ACCEPTABLE</v>
      </c>
      <c r="J340" s="54"/>
      <c r="K340" s="56"/>
      <c r="L340" s="120" t="str">
        <f t="shared" si="18"/>
        <v>Incomplete Data</v>
      </c>
      <c r="M340" s="120"/>
      <c r="N340" s="57"/>
    </row>
    <row r="341" spans="1:14" ht="27" customHeight="1" x14ac:dyDescent="0.35">
      <c r="A341" s="119">
        <v>19080</v>
      </c>
      <c r="B341" s="119">
        <v>67</v>
      </c>
      <c r="C341" s="57" t="s">
        <v>267</v>
      </c>
      <c r="D341" s="54">
        <v>42188.3125</v>
      </c>
      <c r="E341" s="51" t="s">
        <v>1</v>
      </c>
      <c r="F341" s="52">
        <v>42187.686111111114</v>
      </c>
      <c r="G341" s="130">
        <f t="shared" si="16"/>
        <v>0.62638888888614019</v>
      </c>
      <c r="H341" s="131" t="str">
        <f t="shared" si="17"/>
        <v>ACCEPTABLE</v>
      </c>
      <c r="J341" s="54"/>
      <c r="K341" s="56"/>
      <c r="L341" s="120" t="str">
        <f t="shared" si="18"/>
        <v>Incomplete Data</v>
      </c>
      <c r="M341" s="120"/>
      <c r="N341" s="57"/>
    </row>
    <row r="342" spans="1:14" ht="27" customHeight="1" x14ac:dyDescent="0.35">
      <c r="A342" s="64"/>
      <c r="B342" s="64"/>
      <c r="C342" s="65"/>
      <c r="D342" s="66"/>
      <c r="E342" s="65"/>
      <c r="F342" s="66"/>
      <c r="G342" s="130" t="str">
        <f t="shared" si="16"/>
        <v/>
      </c>
      <c r="H342" s="131" t="str">
        <f t="shared" si="17"/>
        <v/>
      </c>
      <c r="I342" s="65"/>
      <c r="J342" s="54">
        <v>42188.347916666666</v>
      </c>
      <c r="K342" s="56">
        <v>42188.35833333333</v>
      </c>
      <c r="L342" s="120">
        <f t="shared" si="18"/>
        <v>1.0416666664241347E-2</v>
      </c>
      <c r="M342" s="120" t="s">
        <v>0</v>
      </c>
      <c r="N342" s="57" t="s">
        <v>235</v>
      </c>
    </row>
    <row r="343" spans="1:14" ht="27" customHeight="1" x14ac:dyDescent="0.35">
      <c r="A343" s="64"/>
      <c r="B343" s="64"/>
      <c r="C343" s="65"/>
      <c r="D343" s="66"/>
      <c r="E343" s="65"/>
      <c r="F343" s="66"/>
      <c r="G343" s="130" t="str">
        <f t="shared" si="16"/>
        <v/>
      </c>
      <c r="H343" s="131" t="str">
        <f t="shared" si="17"/>
        <v/>
      </c>
      <c r="I343" s="65"/>
      <c r="J343" s="54">
        <v>42188.370138888888</v>
      </c>
      <c r="K343" s="56">
        <v>42188.379861111112</v>
      </c>
      <c r="L343" s="120">
        <f t="shared" si="18"/>
        <v>9.7222222248092294E-3</v>
      </c>
      <c r="M343" s="120" t="s">
        <v>1</v>
      </c>
      <c r="N343" s="57" t="s">
        <v>18</v>
      </c>
    </row>
    <row r="344" spans="1:14" ht="27" customHeight="1" x14ac:dyDescent="0.35">
      <c r="A344" s="119">
        <v>19079</v>
      </c>
      <c r="B344" s="119">
        <v>68</v>
      </c>
      <c r="C344" s="57" t="s">
        <v>4</v>
      </c>
      <c r="D344" s="54">
        <v>42188.958333333336</v>
      </c>
      <c r="E344" s="51" t="s">
        <v>0</v>
      </c>
      <c r="F344" s="52">
        <v>42188.69027777778</v>
      </c>
      <c r="G344" s="130">
        <f t="shared" si="16"/>
        <v>0.26805555555620231</v>
      </c>
      <c r="H344" s="131" t="str">
        <f t="shared" si="17"/>
        <v>ACCEPTABLE</v>
      </c>
      <c r="J344" s="54">
        <v>42188.926388888889</v>
      </c>
      <c r="K344" s="56">
        <v>42188.936111111114</v>
      </c>
      <c r="L344" s="120">
        <f t="shared" si="18"/>
        <v>9.7222222248092294E-3</v>
      </c>
      <c r="M344" s="120" t="s">
        <v>0</v>
      </c>
      <c r="N344" s="57" t="s">
        <v>18</v>
      </c>
    </row>
    <row r="345" spans="1:14" ht="27" customHeight="1" x14ac:dyDescent="0.35">
      <c r="A345" s="119">
        <v>19079</v>
      </c>
      <c r="B345" s="119">
        <v>69</v>
      </c>
      <c r="C345" s="57" t="s">
        <v>258</v>
      </c>
      <c r="D345" s="54">
        <v>42188.979166666664</v>
      </c>
      <c r="E345" s="51" t="s">
        <v>1</v>
      </c>
      <c r="F345" s="52">
        <v>42188.69027777778</v>
      </c>
      <c r="G345" s="130">
        <f t="shared" si="16"/>
        <v>0.288888888884685</v>
      </c>
      <c r="H345" s="131" t="str">
        <f t="shared" si="17"/>
        <v>ACCEPTABLE</v>
      </c>
      <c r="J345" s="54">
        <v>42188.95208333333</v>
      </c>
      <c r="K345" s="56">
        <v>42188.961805555555</v>
      </c>
      <c r="L345" s="120">
        <f t="shared" si="18"/>
        <v>9.7222222248092294E-3</v>
      </c>
      <c r="M345" s="120" t="s">
        <v>1</v>
      </c>
      <c r="N345" s="57" t="s">
        <v>1161</v>
      </c>
    </row>
    <row r="346" spans="1:14" ht="27" customHeight="1" x14ac:dyDescent="0.35">
      <c r="A346" s="119">
        <v>19080</v>
      </c>
      <c r="B346" s="119">
        <v>70</v>
      </c>
      <c r="C346" s="57" t="s">
        <v>258</v>
      </c>
      <c r="D346" s="54">
        <v>42189.25</v>
      </c>
      <c r="E346" s="51" t="s">
        <v>0</v>
      </c>
      <c r="F346" s="52">
        <v>42188.69027777778</v>
      </c>
      <c r="G346" s="130">
        <f t="shared" si="16"/>
        <v>0.55972222222044365</v>
      </c>
      <c r="H346" s="131" t="str">
        <f t="shared" si="17"/>
        <v>ACCEPTABLE</v>
      </c>
      <c r="J346" s="54">
        <v>42189.25</v>
      </c>
      <c r="K346" s="56">
        <v>42189.260416666664</v>
      </c>
      <c r="L346" s="120">
        <f t="shared" si="18"/>
        <v>1.0416666664241347E-2</v>
      </c>
      <c r="M346" s="120" t="s">
        <v>0</v>
      </c>
      <c r="N346" s="57" t="s">
        <v>283</v>
      </c>
    </row>
    <row r="347" spans="1:14" ht="27" customHeight="1" x14ac:dyDescent="0.35">
      <c r="A347" s="119">
        <v>19080</v>
      </c>
      <c r="B347" s="119">
        <v>71</v>
      </c>
      <c r="C347" s="57" t="s">
        <v>258</v>
      </c>
      <c r="D347" s="54">
        <v>42189.270833333336</v>
      </c>
      <c r="E347" s="51" t="s">
        <v>1</v>
      </c>
      <c r="F347" s="52">
        <v>42188.69027777778</v>
      </c>
      <c r="G347" s="130">
        <f t="shared" si="16"/>
        <v>0.58055555555620231</v>
      </c>
      <c r="H347" s="131" t="str">
        <f t="shared" si="17"/>
        <v>ACCEPTABLE</v>
      </c>
      <c r="J347" s="54">
        <v>42189.270833333336</v>
      </c>
      <c r="K347" s="56">
        <v>42189.283333333333</v>
      </c>
      <c r="L347" s="120">
        <f t="shared" si="18"/>
        <v>1.2499999997089617E-2</v>
      </c>
      <c r="M347" s="120" t="s">
        <v>1</v>
      </c>
      <c r="N347" s="57" t="s">
        <v>283</v>
      </c>
    </row>
    <row r="348" spans="1:14" ht="27" customHeight="1" x14ac:dyDescent="0.35">
      <c r="A348" s="119">
        <v>19081</v>
      </c>
      <c r="B348" s="119">
        <v>72</v>
      </c>
      <c r="C348" s="57" t="s">
        <v>84</v>
      </c>
      <c r="D348" s="54">
        <v>42189.541666666664</v>
      </c>
      <c r="E348" s="51" t="s">
        <v>0</v>
      </c>
      <c r="F348" s="52">
        <v>42188.69027777778</v>
      </c>
      <c r="G348" s="130">
        <f t="shared" si="16"/>
        <v>0.851388888884685</v>
      </c>
      <c r="H348" s="131" t="str">
        <f t="shared" si="17"/>
        <v>ACCEPTABLE</v>
      </c>
      <c r="J348" s="54">
        <v>42189.541666666664</v>
      </c>
      <c r="K348" s="56">
        <v>42189.555555555555</v>
      </c>
      <c r="L348" s="120">
        <f t="shared" si="18"/>
        <v>1.3888888890505768E-2</v>
      </c>
      <c r="M348" s="120" t="s">
        <v>0</v>
      </c>
      <c r="N348" s="57" t="s">
        <v>323</v>
      </c>
    </row>
    <row r="349" spans="1:14" ht="27" customHeight="1" x14ac:dyDescent="0.35">
      <c r="A349" s="119">
        <v>19081</v>
      </c>
      <c r="B349" s="119">
        <v>73</v>
      </c>
      <c r="C349" s="57" t="s">
        <v>16</v>
      </c>
      <c r="D349" s="54">
        <v>42189.572916666664</v>
      </c>
      <c r="E349" s="51" t="s">
        <v>1</v>
      </c>
      <c r="F349" s="52">
        <v>42188.69027777778</v>
      </c>
      <c r="G349" s="130">
        <f t="shared" si="16"/>
        <v>0.882638888884685</v>
      </c>
      <c r="H349" s="131" t="str">
        <f t="shared" si="17"/>
        <v>ACCEPTABLE</v>
      </c>
      <c r="J349" s="54">
        <v>42189.576388888891</v>
      </c>
      <c r="K349" s="56">
        <v>42189.590277777781</v>
      </c>
      <c r="L349" s="120">
        <f t="shared" si="18"/>
        <v>1.3888888890505768E-2</v>
      </c>
      <c r="M349" s="120" t="s">
        <v>1</v>
      </c>
      <c r="N349" s="57" t="s">
        <v>324</v>
      </c>
    </row>
    <row r="350" spans="1:14" ht="27" customHeight="1" x14ac:dyDescent="0.35">
      <c r="A350" s="119">
        <v>19081</v>
      </c>
      <c r="B350" s="119">
        <v>74</v>
      </c>
      <c r="C350" s="57" t="s">
        <v>16</v>
      </c>
      <c r="D350" s="54">
        <v>42192.239583333336</v>
      </c>
      <c r="E350" s="51" t="s">
        <v>0</v>
      </c>
      <c r="F350" s="52">
        <v>42191.56527777778</v>
      </c>
      <c r="G350" s="130">
        <f t="shared" si="16"/>
        <v>0.67430555555620231</v>
      </c>
      <c r="H350" s="131" t="str">
        <f t="shared" si="17"/>
        <v>ACCEPTABLE</v>
      </c>
      <c r="J350" s="54">
        <v>42192.229166666664</v>
      </c>
      <c r="K350" s="56">
        <v>42192.239583333336</v>
      </c>
      <c r="L350" s="120">
        <f t="shared" si="18"/>
        <v>1.0416666671517305E-2</v>
      </c>
      <c r="M350" s="120" t="s">
        <v>0</v>
      </c>
      <c r="N350" s="57" t="s">
        <v>90</v>
      </c>
    </row>
    <row r="351" spans="1:14" ht="27" customHeight="1" x14ac:dyDescent="0.35">
      <c r="A351" s="119">
        <v>19081</v>
      </c>
      <c r="B351" s="119">
        <v>75</v>
      </c>
      <c r="C351" s="57" t="s">
        <v>84</v>
      </c>
      <c r="D351" s="54">
        <v>42192.260416666664</v>
      </c>
      <c r="E351" s="51" t="s">
        <v>1</v>
      </c>
      <c r="F351" s="52">
        <v>42191.56527777778</v>
      </c>
      <c r="G351" s="130">
        <f t="shared" si="16"/>
        <v>0.695138888884685</v>
      </c>
      <c r="H351" s="131" t="str">
        <f t="shared" si="17"/>
        <v>ACCEPTABLE</v>
      </c>
      <c r="J351" s="54">
        <v>42192.268750000003</v>
      </c>
      <c r="K351" s="56">
        <v>42192.275000000001</v>
      </c>
      <c r="L351" s="120">
        <f t="shared" si="18"/>
        <v>6.2499999985448085E-3</v>
      </c>
      <c r="M351" s="120" t="s">
        <v>1</v>
      </c>
      <c r="N351" s="57" t="s">
        <v>325</v>
      </c>
    </row>
    <row r="352" spans="1:14" ht="27" customHeight="1" x14ac:dyDescent="0.35">
      <c r="A352" s="119"/>
      <c r="B352" s="119"/>
      <c r="C352" s="57"/>
      <c r="D352" s="54"/>
      <c r="E352" s="51"/>
      <c r="F352" s="52"/>
      <c r="G352" s="130" t="str">
        <f t="shared" si="16"/>
        <v/>
      </c>
      <c r="H352" s="131" t="str">
        <f t="shared" si="17"/>
        <v/>
      </c>
      <c r="J352" s="54">
        <v>42192.36041666667</v>
      </c>
      <c r="K352" s="56">
        <v>42192.371527777781</v>
      </c>
      <c r="L352" s="120">
        <f t="shared" si="18"/>
        <v>1.1111111110949423E-2</v>
      </c>
      <c r="M352" s="120" t="s">
        <v>0</v>
      </c>
      <c r="N352" s="57" t="s">
        <v>326</v>
      </c>
    </row>
    <row r="353" spans="1:14" ht="27" customHeight="1" x14ac:dyDescent="0.35">
      <c r="A353" s="119"/>
      <c r="B353" s="119" t="s">
        <v>149</v>
      </c>
      <c r="C353" s="76"/>
      <c r="D353" s="77"/>
      <c r="E353" s="76"/>
      <c r="F353" s="77"/>
      <c r="G353" s="130" t="str">
        <f t="shared" si="16"/>
        <v/>
      </c>
      <c r="H353" s="131" t="str">
        <f t="shared" si="17"/>
        <v/>
      </c>
      <c r="I353" s="76"/>
      <c r="J353" s="54">
        <v>42192.480555555558</v>
      </c>
      <c r="K353" s="56">
        <v>42192.487500000003</v>
      </c>
      <c r="L353" s="120">
        <f t="shared" si="18"/>
        <v>6.9444444452528842E-3</v>
      </c>
      <c r="M353" s="120"/>
      <c r="N353" s="57" t="s">
        <v>149</v>
      </c>
    </row>
    <row r="354" spans="1:14" ht="27" customHeight="1" x14ac:dyDescent="0.35">
      <c r="A354" s="119">
        <v>19082</v>
      </c>
      <c r="B354" s="119">
        <v>76</v>
      </c>
      <c r="C354" s="57" t="s">
        <v>258</v>
      </c>
      <c r="D354" s="54">
        <v>42192.6875</v>
      </c>
      <c r="E354" s="51" t="s">
        <v>0</v>
      </c>
      <c r="F354" s="52">
        <v>42192.245833333334</v>
      </c>
      <c r="G354" s="130">
        <f t="shared" si="16"/>
        <v>0.44166666666569654</v>
      </c>
      <c r="H354" s="131" t="str">
        <f t="shared" si="17"/>
        <v>ACCEPTABLE</v>
      </c>
      <c r="J354" s="54">
        <v>42192.681944444441</v>
      </c>
      <c r="K354" s="56">
        <v>42192.692361111112</v>
      </c>
      <c r="L354" s="120">
        <f t="shared" si="18"/>
        <v>1.0416666671517305E-2</v>
      </c>
      <c r="M354" s="120" t="s">
        <v>0</v>
      </c>
      <c r="N354" s="57" t="s">
        <v>327</v>
      </c>
    </row>
    <row r="355" spans="1:14" ht="27" customHeight="1" x14ac:dyDescent="0.35">
      <c r="A355" s="119">
        <v>19082</v>
      </c>
      <c r="B355" s="119">
        <v>77</v>
      </c>
      <c r="C355" s="57" t="s">
        <v>4</v>
      </c>
      <c r="D355" s="54">
        <v>42192.71875</v>
      </c>
      <c r="E355" s="51" t="s">
        <v>1</v>
      </c>
      <c r="F355" s="52">
        <v>42192.245833333334</v>
      </c>
      <c r="G355" s="130">
        <f t="shared" si="16"/>
        <v>0.47291666666569654</v>
      </c>
      <c r="H355" s="131" t="str">
        <f t="shared" si="17"/>
        <v>ACCEPTABLE</v>
      </c>
      <c r="J355" s="54">
        <v>42192.713888888888</v>
      </c>
      <c r="K355" s="56">
        <v>42192.719444444447</v>
      </c>
      <c r="L355" s="120">
        <f t="shared" si="18"/>
        <v>5.5555555591126904E-3</v>
      </c>
      <c r="M355" s="120" t="s">
        <v>1</v>
      </c>
      <c r="N355" s="57" t="s">
        <v>18</v>
      </c>
    </row>
    <row r="356" spans="1:14" ht="27" customHeight="1" x14ac:dyDescent="0.35">
      <c r="A356" s="119">
        <v>19083</v>
      </c>
      <c r="B356" s="119">
        <v>78</v>
      </c>
      <c r="C356" s="57" t="s">
        <v>258</v>
      </c>
      <c r="D356" s="54">
        <v>42192.90625</v>
      </c>
      <c r="E356" s="51" t="s">
        <v>0</v>
      </c>
      <c r="F356" s="52">
        <v>42192.77847222222</v>
      </c>
      <c r="G356" s="130">
        <f t="shared" si="16"/>
        <v>0.12777777777955635</v>
      </c>
      <c r="H356" s="131" t="str">
        <f t="shared" si="17"/>
        <v>ACCEPTABLE</v>
      </c>
      <c r="J356" s="54">
        <v>42192.878472222219</v>
      </c>
      <c r="K356" s="56">
        <v>42192.892361111109</v>
      </c>
      <c r="L356" s="120">
        <f t="shared" si="18"/>
        <v>1.3888888890505768E-2</v>
      </c>
      <c r="M356" s="120" t="s">
        <v>0</v>
      </c>
      <c r="N356" s="57" t="s">
        <v>328</v>
      </c>
    </row>
    <row r="357" spans="1:14" ht="27" customHeight="1" x14ac:dyDescent="0.35">
      <c r="A357" s="119">
        <v>19083</v>
      </c>
      <c r="B357" s="119">
        <v>79</v>
      </c>
      <c r="C357" s="57" t="s">
        <v>4</v>
      </c>
      <c r="D357" s="54">
        <v>42192.9375</v>
      </c>
      <c r="E357" s="51" t="s">
        <v>1</v>
      </c>
      <c r="F357" s="52">
        <v>42192.77847222222</v>
      </c>
      <c r="G357" s="130">
        <f t="shared" si="16"/>
        <v>0.15902777777955635</v>
      </c>
      <c r="H357" s="131" t="str">
        <f t="shared" si="17"/>
        <v>ACCEPTABLE</v>
      </c>
      <c r="J357" s="54">
        <v>42192.92083333333</v>
      </c>
      <c r="K357" s="56">
        <v>42192.931250000001</v>
      </c>
      <c r="L357" s="120">
        <f t="shared" si="18"/>
        <v>1.0416666671517305E-2</v>
      </c>
      <c r="M357" s="120" t="s">
        <v>1</v>
      </c>
      <c r="N357" s="57" t="s">
        <v>18</v>
      </c>
    </row>
    <row r="358" spans="1:14" ht="27" customHeight="1" x14ac:dyDescent="0.35">
      <c r="A358" s="119" t="s">
        <v>309</v>
      </c>
      <c r="B358" s="119"/>
      <c r="C358" s="76"/>
      <c r="D358" s="77"/>
      <c r="E358" s="76"/>
      <c r="F358" s="52"/>
      <c r="G358" s="130" t="str">
        <f t="shared" si="16"/>
        <v/>
      </c>
      <c r="H358" s="131" t="str">
        <f t="shared" si="17"/>
        <v/>
      </c>
      <c r="J358" s="54"/>
      <c r="K358" s="56"/>
      <c r="L358" s="120" t="str">
        <f t="shared" si="18"/>
        <v>Incomplete Data</v>
      </c>
      <c r="M358" s="120"/>
      <c r="N358" s="57"/>
    </row>
    <row r="359" spans="1:14" ht="27" customHeight="1" x14ac:dyDescent="0.35">
      <c r="A359" s="119"/>
      <c r="B359" s="119"/>
      <c r="C359" s="76"/>
      <c r="D359" s="77"/>
      <c r="E359" s="76"/>
      <c r="F359" s="52"/>
      <c r="G359" s="130" t="str">
        <f t="shared" si="16"/>
        <v/>
      </c>
      <c r="H359" s="131" t="str">
        <f t="shared" si="17"/>
        <v/>
      </c>
      <c r="J359" s="54">
        <v>42193.548611111109</v>
      </c>
      <c r="K359" s="56">
        <v>42193.558333333334</v>
      </c>
      <c r="L359" s="120">
        <f t="shared" si="18"/>
        <v>9.7222222248092294E-3</v>
      </c>
      <c r="M359" s="120" t="s">
        <v>1</v>
      </c>
      <c r="N359" s="57" t="s">
        <v>329</v>
      </c>
    </row>
    <row r="360" spans="1:14" ht="27" customHeight="1" x14ac:dyDescent="0.35">
      <c r="A360" s="119"/>
      <c r="B360" s="119"/>
      <c r="C360" s="76"/>
      <c r="D360" s="77"/>
      <c r="E360" s="76"/>
      <c r="F360" s="52"/>
      <c r="G360" s="130" t="str">
        <f t="shared" si="16"/>
        <v/>
      </c>
      <c r="H360" s="131" t="str">
        <f t="shared" si="17"/>
        <v/>
      </c>
      <c r="J360" s="54">
        <v>42193.572222222225</v>
      </c>
      <c r="K360" s="56">
        <v>42193.581944444442</v>
      </c>
      <c r="L360" s="120">
        <f t="shared" si="18"/>
        <v>9.7222222175332718E-3</v>
      </c>
      <c r="M360" s="120" t="s">
        <v>0</v>
      </c>
      <c r="N360" s="57" t="s">
        <v>329</v>
      </c>
    </row>
    <row r="361" spans="1:14" ht="27" customHeight="1" x14ac:dyDescent="0.35">
      <c r="A361" s="119" t="s">
        <v>308</v>
      </c>
      <c r="B361" s="119">
        <v>80</v>
      </c>
      <c r="C361" s="57" t="s">
        <v>19</v>
      </c>
      <c r="D361" s="54">
        <v>42193.9375</v>
      </c>
      <c r="E361" s="51" t="s">
        <v>0</v>
      </c>
      <c r="F361" s="52">
        <v>42193.837500000001</v>
      </c>
      <c r="G361" s="130">
        <f t="shared" si="16"/>
        <v>9.9999999998544808E-2</v>
      </c>
      <c r="H361" s="131" t="str">
        <f t="shared" si="17"/>
        <v>ACCEPTABLE</v>
      </c>
      <c r="J361" s="54">
        <v>42193.943055555559</v>
      </c>
      <c r="K361" s="56">
        <v>42193.953472222223</v>
      </c>
      <c r="L361" s="120">
        <f t="shared" si="18"/>
        <v>1.0416666664241347E-2</v>
      </c>
      <c r="M361" s="120" t="s">
        <v>0</v>
      </c>
      <c r="N361" s="57" t="s">
        <v>275</v>
      </c>
    </row>
    <row r="362" spans="1:14" ht="27" customHeight="1" x14ac:dyDescent="0.35">
      <c r="A362" s="119">
        <v>19083</v>
      </c>
      <c r="B362" s="119">
        <v>81</v>
      </c>
      <c r="C362" s="57" t="s">
        <v>258</v>
      </c>
      <c r="D362" s="54">
        <v>42193.947916666664</v>
      </c>
      <c r="E362" s="51" t="s">
        <v>1</v>
      </c>
      <c r="F362" s="52">
        <v>42193.837500000001</v>
      </c>
      <c r="G362" s="130">
        <f t="shared" si="16"/>
        <v>0.11041666666278616</v>
      </c>
      <c r="H362" s="131" t="str">
        <f t="shared" si="17"/>
        <v>ACCEPTABLE</v>
      </c>
      <c r="L362" s="120" t="str">
        <f t="shared" si="18"/>
        <v>Incomplete Data</v>
      </c>
    </row>
    <row r="363" spans="1:14" ht="27" customHeight="1" x14ac:dyDescent="0.35">
      <c r="A363" s="119">
        <v>19082</v>
      </c>
      <c r="B363" s="119">
        <v>82</v>
      </c>
      <c r="C363" s="57" t="s">
        <v>258</v>
      </c>
      <c r="D363" s="54">
        <v>42193.958333333336</v>
      </c>
      <c r="E363" s="51" t="s">
        <v>1</v>
      </c>
      <c r="F363" s="52">
        <v>42193.837500000001</v>
      </c>
      <c r="G363" s="130">
        <f t="shared" si="16"/>
        <v>0.12083333333430346</v>
      </c>
      <c r="H363" s="131" t="str">
        <f t="shared" si="17"/>
        <v>ACCEPTABLE</v>
      </c>
      <c r="J363" s="54">
        <v>42193.961805555555</v>
      </c>
      <c r="K363" s="56">
        <v>42193.979166666664</v>
      </c>
      <c r="L363" s="120">
        <f t="shared" si="18"/>
        <v>1.7361111109494232E-2</v>
      </c>
      <c r="M363" s="120" t="s">
        <v>1</v>
      </c>
      <c r="N363" s="57" t="s">
        <v>1173</v>
      </c>
    </row>
    <row r="364" spans="1:14" ht="27" customHeight="1" x14ac:dyDescent="0.35">
      <c r="A364" s="119">
        <v>19084</v>
      </c>
      <c r="B364" s="119">
        <v>83</v>
      </c>
      <c r="C364" s="57" t="s">
        <v>258</v>
      </c>
      <c r="D364" s="54">
        <v>42194.625</v>
      </c>
      <c r="E364" s="51" t="s">
        <v>0</v>
      </c>
      <c r="F364" s="52">
        <v>42194.566666666666</v>
      </c>
      <c r="G364" s="130">
        <f t="shared" si="16"/>
        <v>5.8333333334303461E-2</v>
      </c>
      <c r="H364" s="131" t="str">
        <f t="shared" si="17"/>
        <v>ACCEPTABLE</v>
      </c>
      <c r="I364" s="51" t="s">
        <v>310</v>
      </c>
      <c r="J364" s="54">
        <v>42194.606944444444</v>
      </c>
      <c r="K364" s="56">
        <v>42194.619444444441</v>
      </c>
      <c r="L364" s="120">
        <f t="shared" si="18"/>
        <v>1.2499999997089617E-2</v>
      </c>
      <c r="M364" s="120" t="s">
        <v>0</v>
      </c>
      <c r="N364" s="57" t="s">
        <v>330</v>
      </c>
    </row>
    <row r="365" spans="1:14" ht="27" customHeight="1" x14ac:dyDescent="0.35">
      <c r="A365" s="119">
        <v>19084</v>
      </c>
      <c r="B365" s="119">
        <v>84</v>
      </c>
      <c r="C365" s="57" t="s">
        <v>4</v>
      </c>
      <c r="D365" s="54">
        <v>42194.65625</v>
      </c>
      <c r="E365" s="51" t="s">
        <v>1</v>
      </c>
      <c r="F365" s="52">
        <v>42194.566666666666</v>
      </c>
      <c r="G365" s="130">
        <f t="shared" si="16"/>
        <v>8.9583333334303461E-2</v>
      </c>
      <c r="H365" s="131" t="str">
        <f t="shared" si="17"/>
        <v>ACCEPTABLE</v>
      </c>
      <c r="J365" s="54">
        <v>42194.642361111109</v>
      </c>
      <c r="K365" s="56">
        <v>42194.652777777781</v>
      </c>
      <c r="L365" s="120">
        <f t="shared" si="18"/>
        <v>1.0416666671517305E-2</v>
      </c>
      <c r="M365" s="120" t="s">
        <v>1</v>
      </c>
      <c r="N365" s="57" t="s">
        <v>331</v>
      </c>
    </row>
    <row r="366" spans="1:14" ht="27" customHeight="1" x14ac:dyDescent="0.35">
      <c r="A366" s="119"/>
      <c r="B366" s="119"/>
      <c r="C366" s="57"/>
      <c r="D366" s="54"/>
      <c r="E366" s="51"/>
      <c r="F366" s="52"/>
      <c r="G366" s="130" t="str">
        <f t="shared" si="16"/>
        <v/>
      </c>
      <c r="H366" s="131" t="str">
        <f t="shared" si="17"/>
        <v/>
      </c>
      <c r="J366" s="54">
        <v>42194.847916666666</v>
      </c>
      <c r="K366" s="56">
        <v>42194.857638888891</v>
      </c>
      <c r="L366" s="120">
        <f t="shared" si="18"/>
        <v>9.7222222248092294E-3</v>
      </c>
      <c r="M366" s="120" t="s">
        <v>1</v>
      </c>
      <c r="N366" s="57" t="s">
        <v>155</v>
      </c>
    </row>
    <row r="367" spans="1:14" ht="27" customHeight="1" x14ac:dyDescent="0.35">
      <c r="A367" s="119"/>
      <c r="B367" s="119"/>
      <c r="C367" s="57"/>
      <c r="D367" s="54"/>
      <c r="E367" s="51"/>
      <c r="F367" s="52"/>
      <c r="G367" s="130" t="str">
        <f t="shared" si="16"/>
        <v/>
      </c>
      <c r="H367" s="131" t="str">
        <f t="shared" si="17"/>
        <v/>
      </c>
      <c r="J367" s="54">
        <v>42194.896527777775</v>
      </c>
      <c r="K367" s="56">
        <v>42194.905555555553</v>
      </c>
      <c r="L367" s="120">
        <f t="shared" si="18"/>
        <v>9.0277777781011537E-3</v>
      </c>
      <c r="M367" s="120" t="s">
        <v>0</v>
      </c>
      <c r="N367" s="57" t="s">
        <v>155</v>
      </c>
    </row>
    <row r="368" spans="1:14" ht="27" customHeight="1" x14ac:dyDescent="0.35">
      <c r="G368" s="130" t="str">
        <f t="shared" si="16"/>
        <v/>
      </c>
      <c r="H368" s="131" t="str">
        <f t="shared" si="17"/>
        <v/>
      </c>
      <c r="J368" s="54">
        <v>42195.34097222222</v>
      </c>
      <c r="K368" s="56">
        <v>42195.350694444445</v>
      </c>
      <c r="L368" s="120">
        <f t="shared" si="18"/>
        <v>9.7222222248092294E-3</v>
      </c>
      <c r="M368" s="120" t="s">
        <v>1</v>
      </c>
      <c r="N368" s="57" t="s">
        <v>155</v>
      </c>
    </row>
    <row r="369" spans="1:14" ht="27" customHeight="1" x14ac:dyDescent="0.35">
      <c r="G369" s="130" t="str">
        <f t="shared" si="16"/>
        <v/>
      </c>
      <c r="H369" s="131" t="str">
        <f t="shared" si="17"/>
        <v/>
      </c>
      <c r="J369" s="54">
        <v>42195.382638888892</v>
      </c>
      <c r="K369" s="56">
        <v>42195.39166666667</v>
      </c>
      <c r="L369" s="120">
        <f t="shared" si="18"/>
        <v>9.0277777781011537E-3</v>
      </c>
      <c r="M369" s="120" t="s">
        <v>0</v>
      </c>
      <c r="N369" s="57" t="s">
        <v>155</v>
      </c>
    </row>
    <row r="370" spans="1:14" ht="27" customHeight="1" x14ac:dyDescent="0.35">
      <c r="G370" s="130" t="str">
        <f t="shared" si="16"/>
        <v/>
      </c>
      <c r="H370" s="131" t="str">
        <f t="shared" si="17"/>
        <v/>
      </c>
      <c r="J370" s="54">
        <v>42195.604166666664</v>
      </c>
      <c r="K370" s="56">
        <v>42195.613194444442</v>
      </c>
      <c r="L370" s="120">
        <f t="shared" si="18"/>
        <v>9.0277777781011537E-3</v>
      </c>
      <c r="M370" s="120" t="s">
        <v>1</v>
      </c>
      <c r="N370" s="57" t="s">
        <v>155</v>
      </c>
    </row>
    <row r="371" spans="1:14" ht="27" customHeight="1" x14ac:dyDescent="0.35">
      <c r="G371" s="130" t="str">
        <f t="shared" si="16"/>
        <v/>
      </c>
      <c r="H371" s="131" t="str">
        <f t="shared" si="17"/>
        <v/>
      </c>
      <c r="J371" s="54">
        <v>42195.71875</v>
      </c>
      <c r="K371" s="56">
        <v>42195.729166666664</v>
      </c>
      <c r="L371" s="120">
        <f t="shared" si="18"/>
        <v>1.0416666664241347E-2</v>
      </c>
      <c r="M371" s="120" t="s">
        <v>0</v>
      </c>
      <c r="N371" s="57" t="s">
        <v>155</v>
      </c>
    </row>
    <row r="372" spans="1:14" ht="27" customHeight="1" x14ac:dyDescent="0.35">
      <c r="A372" s="119">
        <v>19084</v>
      </c>
      <c r="B372" s="119">
        <v>85</v>
      </c>
      <c r="C372" s="57" t="s">
        <v>4</v>
      </c>
      <c r="D372" s="54">
        <v>42196.354166666664</v>
      </c>
      <c r="E372" s="51" t="s">
        <v>0</v>
      </c>
      <c r="F372" s="52">
        <v>42196.22152777778</v>
      </c>
      <c r="G372" s="130">
        <f t="shared" si="16"/>
        <v>0.132638888884685</v>
      </c>
      <c r="H372" s="131" t="str">
        <f t="shared" si="17"/>
        <v>ACCEPTABLE</v>
      </c>
      <c r="L372" s="120" t="str">
        <f t="shared" si="18"/>
        <v>Incomplete Data</v>
      </c>
    </row>
    <row r="373" spans="1:14" ht="27" customHeight="1" x14ac:dyDescent="0.35">
      <c r="A373" s="119">
        <v>19084</v>
      </c>
      <c r="B373" s="119">
        <v>86</v>
      </c>
      <c r="C373" s="57" t="s">
        <v>258</v>
      </c>
      <c r="D373" s="54">
        <v>42196.375</v>
      </c>
      <c r="E373" s="51" t="s">
        <v>1</v>
      </c>
      <c r="F373" s="52">
        <v>42196.22152777778</v>
      </c>
      <c r="G373" s="130">
        <f t="shared" si="16"/>
        <v>0.15347222222044365</v>
      </c>
      <c r="H373" s="131" t="str">
        <f t="shared" si="17"/>
        <v>ACCEPTABLE</v>
      </c>
      <c r="J373" s="54">
        <v>42196.371527777781</v>
      </c>
      <c r="K373" s="56">
        <v>42196.381944444445</v>
      </c>
      <c r="L373" s="120">
        <f t="shared" si="18"/>
        <v>1.0416666664241347E-2</v>
      </c>
      <c r="M373" s="120" t="s">
        <v>0</v>
      </c>
      <c r="N373" s="57" t="s">
        <v>9</v>
      </c>
    </row>
    <row r="374" spans="1:14" ht="27" customHeight="1" x14ac:dyDescent="0.35">
      <c r="A374" s="119">
        <v>19085</v>
      </c>
      <c r="B374" s="119">
        <v>87</v>
      </c>
      <c r="C374" s="57" t="s">
        <v>84</v>
      </c>
      <c r="D374" s="54">
        <v>42196.416666666664</v>
      </c>
      <c r="E374" s="51" t="s">
        <v>0</v>
      </c>
      <c r="F374" s="52">
        <v>42196.22152777778</v>
      </c>
      <c r="G374" s="130">
        <f t="shared" si="16"/>
        <v>0.195138888884685</v>
      </c>
      <c r="H374" s="131" t="str">
        <f t="shared" si="17"/>
        <v>ACCEPTABLE</v>
      </c>
      <c r="J374" s="54">
        <v>42196.409722222219</v>
      </c>
      <c r="K374" s="56">
        <v>42196.420138888891</v>
      </c>
      <c r="L374" s="120">
        <f t="shared" si="18"/>
        <v>1.0416666671517305E-2</v>
      </c>
      <c r="M374" s="120" t="s">
        <v>1</v>
      </c>
      <c r="N374" s="57" t="s">
        <v>332</v>
      </c>
    </row>
    <row r="375" spans="1:14" ht="27" customHeight="1" x14ac:dyDescent="0.35">
      <c r="A375" s="119">
        <v>19085</v>
      </c>
      <c r="B375" s="119">
        <v>88</v>
      </c>
      <c r="C375" s="57" t="s">
        <v>16</v>
      </c>
      <c r="D375" s="54">
        <v>42196.447916666664</v>
      </c>
      <c r="E375" s="51" t="s">
        <v>1</v>
      </c>
      <c r="F375" s="52">
        <v>42196.22152777778</v>
      </c>
      <c r="G375" s="130">
        <f t="shared" si="16"/>
        <v>0.226388888884685</v>
      </c>
      <c r="H375" s="131" t="str">
        <f t="shared" si="17"/>
        <v>ACCEPTABLE</v>
      </c>
      <c r="J375" s="54">
        <v>42196.440972222219</v>
      </c>
      <c r="K375" s="56">
        <v>42196.451388888891</v>
      </c>
      <c r="L375" s="120">
        <f t="shared" si="18"/>
        <v>1.0416666671517305E-2</v>
      </c>
      <c r="M375" s="120" t="s">
        <v>0</v>
      </c>
      <c r="N375" s="57" t="s">
        <v>333</v>
      </c>
    </row>
    <row r="376" spans="1:14" ht="27" customHeight="1" x14ac:dyDescent="0.35">
      <c r="A376" s="64"/>
      <c r="G376" s="130" t="str">
        <f t="shared" si="16"/>
        <v/>
      </c>
      <c r="H376" s="131" t="str">
        <f t="shared" si="17"/>
        <v/>
      </c>
      <c r="J376" s="54">
        <v>42196.482638888891</v>
      </c>
      <c r="K376" s="56">
        <v>42196.493055555555</v>
      </c>
      <c r="L376" s="120">
        <f t="shared" si="18"/>
        <v>1.0416666664241347E-2</v>
      </c>
      <c r="M376" s="120" t="s">
        <v>1</v>
      </c>
      <c r="N376" s="57" t="s">
        <v>9</v>
      </c>
    </row>
    <row r="377" spans="1:14" ht="27" customHeight="1" x14ac:dyDescent="0.35">
      <c r="A377" s="64"/>
      <c r="G377" s="130" t="str">
        <f t="shared" si="16"/>
        <v/>
      </c>
      <c r="H377" s="131" t="str">
        <f t="shared" si="17"/>
        <v/>
      </c>
      <c r="J377" s="54">
        <v>42196.5</v>
      </c>
      <c r="K377" s="56">
        <v>42196.510416666664</v>
      </c>
      <c r="L377" s="120">
        <f t="shared" si="18"/>
        <v>1.0416666664241347E-2</v>
      </c>
      <c r="M377" s="120" t="s">
        <v>1</v>
      </c>
      <c r="N377" s="57" t="s">
        <v>18</v>
      </c>
    </row>
    <row r="378" spans="1:14" ht="27" customHeight="1" x14ac:dyDescent="0.35">
      <c r="A378" s="64"/>
      <c r="B378" s="64"/>
      <c r="C378" s="65"/>
      <c r="D378" s="66"/>
      <c r="E378" s="65"/>
      <c r="F378" s="66"/>
      <c r="G378" s="130" t="str">
        <f t="shared" si="16"/>
        <v/>
      </c>
      <c r="H378" s="131" t="str">
        <f t="shared" si="17"/>
        <v/>
      </c>
      <c r="I378" s="65"/>
      <c r="J378" s="54">
        <v>42196.534722222219</v>
      </c>
      <c r="K378" s="56">
        <v>42196.545138888891</v>
      </c>
      <c r="L378" s="120">
        <f t="shared" si="18"/>
        <v>1.0416666671517305E-2</v>
      </c>
      <c r="M378" s="120" t="s">
        <v>0</v>
      </c>
      <c r="N378" s="57" t="s">
        <v>329</v>
      </c>
    </row>
    <row r="379" spans="1:14" ht="27" customHeight="1" x14ac:dyDescent="0.35">
      <c r="A379" s="119">
        <v>19087</v>
      </c>
      <c r="B379" s="119">
        <v>89</v>
      </c>
      <c r="C379" s="57" t="s">
        <v>258</v>
      </c>
      <c r="D379" s="54">
        <v>42196.75</v>
      </c>
      <c r="E379" s="51" t="s">
        <v>0</v>
      </c>
      <c r="F379" s="52">
        <v>42196.544444444444</v>
      </c>
      <c r="G379" s="130">
        <f t="shared" si="16"/>
        <v>0.20555555555620231</v>
      </c>
      <c r="H379" s="131" t="str">
        <f t="shared" si="17"/>
        <v>ACCEPTABLE</v>
      </c>
      <c r="J379" s="54">
        <v>42196.744444444441</v>
      </c>
      <c r="K379" s="56">
        <v>42196.754861111112</v>
      </c>
      <c r="L379" s="120">
        <f t="shared" si="18"/>
        <v>1.0416666671517305E-2</v>
      </c>
      <c r="M379" s="120" t="s">
        <v>0</v>
      </c>
      <c r="N379" s="57" t="s">
        <v>334</v>
      </c>
    </row>
    <row r="380" spans="1:14" ht="27" customHeight="1" x14ac:dyDescent="0.35">
      <c r="A380" s="119">
        <v>19087</v>
      </c>
      <c r="B380" s="119">
        <v>90</v>
      </c>
      <c r="C380" s="57" t="s">
        <v>258</v>
      </c>
      <c r="D380" s="54">
        <v>42196.770833333336</v>
      </c>
      <c r="E380" s="51" t="s">
        <v>1</v>
      </c>
      <c r="F380" s="52">
        <v>42196.544444444444</v>
      </c>
      <c r="G380" s="130">
        <f t="shared" si="16"/>
        <v>0.22638888889196096</v>
      </c>
      <c r="H380" s="131" t="str">
        <f t="shared" si="17"/>
        <v>ACCEPTABLE</v>
      </c>
      <c r="J380" s="54">
        <v>42196.771527777775</v>
      </c>
      <c r="K380" s="56">
        <v>42196.783333333333</v>
      </c>
      <c r="L380" s="120">
        <f t="shared" si="18"/>
        <v>1.1805555557657499E-2</v>
      </c>
      <c r="M380" s="120" t="s">
        <v>1</v>
      </c>
      <c r="N380" s="57" t="s">
        <v>334</v>
      </c>
    </row>
    <row r="381" spans="1:14" ht="27" customHeight="1" x14ac:dyDescent="0.35">
      <c r="A381" s="119">
        <v>19088</v>
      </c>
      <c r="B381" s="119">
        <v>91</v>
      </c>
      <c r="C381" s="57" t="s">
        <v>4</v>
      </c>
      <c r="D381" s="54">
        <v>42197.076388888891</v>
      </c>
      <c r="E381" s="51" t="s">
        <v>0</v>
      </c>
      <c r="F381" s="52">
        <v>42197.027777777781</v>
      </c>
      <c r="G381" s="130">
        <f t="shared" si="16"/>
        <v>4.8611111109494232E-2</v>
      </c>
      <c r="H381" s="131" t="str">
        <f t="shared" si="17"/>
        <v>ACCEPTABLE</v>
      </c>
      <c r="J381" s="54">
        <v>42197.091666666667</v>
      </c>
      <c r="K381" s="56">
        <v>42197.097916666666</v>
      </c>
      <c r="L381" s="120">
        <f t="shared" si="18"/>
        <v>6.2499999985448085E-3</v>
      </c>
      <c r="M381" s="120" t="s">
        <v>0</v>
      </c>
      <c r="N381" s="57" t="s">
        <v>18</v>
      </c>
    </row>
    <row r="382" spans="1:14" ht="27" customHeight="1" x14ac:dyDescent="0.35">
      <c r="A382" s="119">
        <v>19088</v>
      </c>
      <c r="B382" s="119">
        <v>92</v>
      </c>
      <c r="C382" s="57" t="s">
        <v>258</v>
      </c>
      <c r="D382" s="54">
        <v>42197.097222222219</v>
      </c>
      <c r="E382" s="51" t="s">
        <v>1</v>
      </c>
      <c r="F382" s="52">
        <v>42197.027777777781</v>
      </c>
      <c r="G382" s="130">
        <f t="shared" si="16"/>
        <v>6.9444444437976927E-2</v>
      </c>
      <c r="H382" s="131" t="str">
        <f t="shared" si="17"/>
        <v>ACCEPTABLE</v>
      </c>
      <c r="J382" s="54">
        <v>42197.127083333333</v>
      </c>
      <c r="K382" s="56">
        <v>42197.138194444444</v>
      </c>
      <c r="L382" s="120">
        <f t="shared" si="18"/>
        <v>1.1111111110949423E-2</v>
      </c>
      <c r="M382" s="120" t="s">
        <v>1</v>
      </c>
      <c r="N382" s="57" t="s">
        <v>335</v>
      </c>
    </row>
    <row r="383" spans="1:14" ht="27" customHeight="1" x14ac:dyDescent="0.35">
      <c r="A383" s="119">
        <v>19085</v>
      </c>
      <c r="B383" s="119">
        <v>93</v>
      </c>
      <c r="C383" s="57" t="s">
        <v>84</v>
      </c>
      <c r="D383" s="54">
        <v>42197.270833333336</v>
      </c>
      <c r="E383" s="51" t="s">
        <v>0</v>
      </c>
      <c r="F383" s="52">
        <v>42197.027777777781</v>
      </c>
      <c r="G383" s="130">
        <f t="shared" si="16"/>
        <v>0.24305555555474712</v>
      </c>
      <c r="H383" s="131" t="str">
        <f t="shared" si="17"/>
        <v>ACCEPTABLE</v>
      </c>
      <c r="J383" s="54">
        <v>42197.256249999999</v>
      </c>
      <c r="K383" s="56">
        <v>42197.265972222223</v>
      </c>
      <c r="L383" s="120">
        <f t="shared" si="18"/>
        <v>9.7222222248092294E-3</v>
      </c>
      <c r="M383" s="120" t="s">
        <v>0</v>
      </c>
      <c r="N383" s="57" t="s">
        <v>336</v>
      </c>
    </row>
    <row r="384" spans="1:14" ht="27" customHeight="1" x14ac:dyDescent="0.35">
      <c r="A384" s="119">
        <v>19085</v>
      </c>
      <c r="B384" s="119">
        <v>94</v>
      </c>
      <c r="C384" s="57" t="s">
        <v>16</v>
      </c>
      <c r="D384" s="54">
        <v>42197.305555555555</v>
      </c>
      <c r="E384" s="51" t="s">
        <v>1</v>
      </c>
      <c r="F384" s="52">
        <v>42197.027777777781</v>
      </c>
      <c r="G384" s="130">
        <f t="shared" si="16"/>
        <v>0.27777777777373558</v>
      </c>
      <c r="H384" s="131" t="str">
        <f t="shared" si="17"/>
        <v>ACCEPTABLE</v>
      </c>
      <c r="J384" s="54">
        <v>42197.290277777778</v>
      </c>
      <c r="K384" s="56">
        <v>42197.296527777777</v>
      </c>
      <c r="L384" s="120">
        <f t="shared" si="18"/>
        <v>6.2499999985448085E-3</v>
      </c>
      <c r="M384" s="120" t="s">
        <v>1</v>
      </c>
      <c r="N384" s="57" t="s">
        <v>331</v>
      </c>
    </row>
    <row r="385" spans="1:14" ht="27" customHeight="1" x14ac:dyDescent="0.35">
      <c r="A385" s="119">
        <v>19086</v>
      </c>
      <c r="B385" s="119">
        <v>95</v>
      </c>
      <c r="C385" s="57" t="s">
        <v>258</v>
      </c>
      <c r="D385" s="54">
        <v>42197.322916666664</v>
      </c>
      <c r="E385" s="51" t="s">
        <v>0</v>
      </c>
      <c r="F385" s="52">
        <v>42197.305555555555</v>
      </c>
      <c r="G385" s="130">
        <f t="shared" si="16"/>
        <v>1.7361111109494232E-2</v>
      </c>
      <c r="H385" s="131" t="str">
        <f t="shared" si="17"/>
        <v>TOO LATE</v>
      </c>
      <c r="J385" s="54">
        <v>42197.311111111114</v>
      </c>
      <c r="K385" s="56">
        <v>42197.320833333331</v>
      </c>
      <c r="L385" s="120">
        <f t="shared" si="18"/>
        <v>9.7222222175332718E-3</v>
      </c>
      <c r="M385" s="120" t="s">
        <v>0</v>
      </c>
      <c r="N385" s="57" t="s">
        <v>337</v>
      </c>
    </row>
    <row r="386" spans="1:14" ht="27" customHeight="1" x14ac:dyDescent="0.35">
      <c r="A386" s="119">
        <v>19086</v>
      </c>
      <c r="B386" s="119">
        <v>96</v>
      </c>
      <c r="C386" s="57" t="s">
        <v>4</v>
      </c>
      <c r="D386" s="54">
        <v>42197.34375</v>
      </c>
      <c r="E386" s="51" t="s">
        <v>1</v>
      </c>
      <c r="F386" s="52">
        <v>42197.305555555555</v>
      </c>
      <c r="G386" s="130">
        <f t="shared" si="16"/>
        <v>3.8194444445252884E-2</v>
      </c>
      <c r="H386" s="131" t="str">
        <f t="shared" si="17"/>
        <v>TOO LATE</v>
      </c>
      <c r="J386" s="54">
        <v>42197.32916666667</v>
      </c>
      <c r="K386" s="56">
        <v>42197.340277777781</v>
      </c>
      <c r="L386" s="120">
        <f t="shared" si="18"/>
        <v>1.1111111110949423E-2</v>
      </c>
      <c r="M386" s="120" t="s">
        <v>1</v>
      </c>
      <c r="N386" s="57" t="s">
        <v>337</v>
      </c>
    </row>
    <row r="387" spans="1:14" ht="27" customHeight="1" x14ac:dyDescent="0.35">
      <c r="A387" s="119">
        <v>19086</v>
      </c>
      <c r="B387" s="119">
        <v>97</v>
      </c>
      <c r="C387" s="57" t="s">
        <v>258</v>
      </c>
      <c r="D387" s="54">
        <v>42197.385416666664</v>
      </c>
      <c r="E387" s="51" t="s">
        <v>0</v>
      </c>
      <c r="F387" s="52">
        <v>42197.305555555555</v>
      </c>
      <c r="G387" s="130">
        <f t="shared" ref="G387:G450" si="19">IF(D387="","",D387-F387)</f>
        <v>7.9861111109494232E-2</v>
      </c>
      <c r="H387" s="131" t="str">
        <f t="shared" ref="H387:H450" si="20">IF(D387-F387&lt;0,"TOO LATE",IF(G387="","",IF(OR(DAY(D387-F387)&gt;1,AND(HOUR(D387-F387)&gt;HOUR("0:59"),(SIGN(D387-F387)=1))),"ACCEPTABLE","TOO LATE")))</f>
        <v>ACCEPTABLE</v>
      </c>
      <c r="J387" s="54">
        <v>42197.382638888892</v>
      </c>
      <c r="K387" s="56">
        <v>42197.392361111109</v>
      </c>
      <c r="L387" s="120">
        <f t="shared" si="18"/>
        <v>9.7222222175332718E-3</v>
      </c>
      <c r="M387" s="120" t="s">
        <v>0</v>
      </c>
      <c r="N387" s="57" t="s">
        <v>338</v>
      </c>
    </row>
    <row r="388" spans="1:14" ht="27" customHeight="1" x14ac:dyDescent="0.35">
      <c r="A388" s="119">
        <v>19086</v>
      </c>
      <c r="B388" s="119">
        <v>98</v>
      </c>
      <c r="C388" s="57" t="s">
        <v>4</v>
      </c>
      <c r="D388" s="54">
        <v>42197.427083333336</v>
      </c>
      <c r="E388" s="51" t="s">
        <v>1</v>
      </c>
      <c r="F388" s="52">
        <v>42197.305555555555</v>
      </c>
      <c r="G388" s="130">
        <f t="shared" si="19"/>
        <v>0.12152777778101154</v>
      </c>
      <c r="H388" s="131" t="str">
        <f t="shared" si="20"/>
        <v>ACCEPTABLE</v>
      </c>
      <c r="J388" s="54">
        <v>42197.428472222222</v>
      </c>
      <c r="K388" s="56">
        <v>42197.434027777781</v>
      </c>
      <c r="L388" s="120">
        <f t="shared" si="18"/>
        <v>5.5555555591126904E-3</v>
      </c>
      <c r="M388" s="120" t="s">
        <v>1</v>
      </c>
      <c r="N388" s="57" t="s">
        <v>168</v>
      </c>
    </row>
    <row r="389" spans="1:14" ht="27" customHeight="1" x14ac:dyDescent="0.35">
      <c r="A389" s="119">
        <v>19086</v>
      </c>
      <c r="B389" s="119">
        <v>99</v>
      </c>
      <c r="C389" s="57" t="s">
        <v>4</v>
      </c>
      <c r="D389" s="54">
        <v>42198.072916666664</v>
      </c>
      <c r="E389" s="51" t="s">
        <v>0</v>
      </c>
      <c r="F389" s="52">
        <v>42197.746527777781</v>
      </c>
      <c r="G389" s="130">
        <f t="shared" si="19"/>
        <v>0.32638888888322981</v>
      </c>
      <c r="H389" s="131" t="str">
        <f t="shared" si="20"/>
        <v>ACCEPTABLE</v>
      </c>
      <c r="J389" s="54">
        <v>42198.070138888892</v>
      </c>
      <c r="K389" s="56">
        <v>42198.076388888891</v>
      </c>
      <c r="L389" s="120">
        <f t="shared" si="18"/>
        <v>6.2499999985448085E-3</v>
      </c>
      <c r="M389" s="120" t="s">
        <v>0</v>
      </c>
      <c r="N389" s="57" t="s">
        <v>154</v>
      </c>
    </row>
    <row r="390" spans="1:14" ht="27" customHeight="1" x14ac:dyDescent="0.35">
      <c r="A390" s="119">
        <v>19086</v>
      </c>
      <c r="B390" s="119">
        <v>100</v>
      </c>
      <c r="C390" s="57" t="s">
        <v>258</v>
      </c>
      <c r="D390" s="54">
        <v>42198.083333333336</v>
      </c>
      <c r="E390" s="51" t="s">
        <v>1</v>
      </c>
      <c r="F390" s="52">
        <v>42197.746527777781</v>
      </c>
      <c r="G390" s="130">
        <f t="shared" si="19"/>
        <v>0.33680555555474712</v>
      </c>
      <c r="H390" s="131" t="str">
        <f t="shared" si="20"/>
        <v>ACCEPTABLE</v>
      </c>
      <c r="J390" s="54">
        <v>42198.082638888889</v>
      </c>
      <c r="K390" s="56">
        <v>42198.091666666667</v>
      </c>
      <c r="L390" s="120">
        <f t="shared" si="18"/>
        <v>9.0277777781011537E-3</v>
      </c>
      <c r="M390" s="120" t="s">
        <v>1</v>
      </c>
      <c r="N390" s="57" t="s">
        <v>339</v>
      </c>
    </row>
    <row r="391" spans="1:14" ht="27" customHeight="1" x14ac:dyDescent="0.35">
      <c r="A391" s="119">
        <v>19086</v>
      </c>
      <c r="B391" s="119">
        <v>101</v>
      </c>
      <c r="C391" s="57" t="s">
        <v>258</v>
      </c>
      <c r="D391" s="54">
        <v>42198.458333333336</v>
      </c>
      <c r="E391" s="51" t="s">
        <v>0</v>
      </c>
      <c r="F391" s="52">
        <v>42198.356944444444</v>
      </c>
      <c r="G391" s="130">
        <f t="shared" si="19"/>
        <v>0.10138888889196096</v>
      </c>
      <c r="H391" s="131" t="str">
        <f t="shared" si="20"/>
        <v>ACCEPTABLE</v>
      </c>
      <c r="J391" s="54">
        <v>42198.46875</v>
      </c>
      <c r="K391" s="56">
        <v>42198.484722222223</v>
      </c>
      <c r="L391" s="120">
        <f t="shared" ref="L391:L454" si="21">IF(OR(K391="",J391=""), "Incomplete Data", K391-J391)</f>
        <v>1.5972222223354038E-2</v>
      </c>
      <c r="M391" s="120" t="s">
        <v>0</v>
      </c>
      <c r="N391" s="57" t="s">
        <v>145</v>
      </c>
    </row>
    <row r="392" spans="1:14" ht="27" customHeight="1" x14ac:dyDescent="0.35">
      <c r="A392" s="119">
        <v>19086</v>
      </c>
      <c r="B392" s="119">
        <v>102</v>
      </c>
      <c r="C392" s="57" t="s">
        <v>258</v>
      </c>
      <c r="D392" s="54">
        <v>42198.479166666664</v>
      </c>
      <c r="E392" s="51" t="s">
        <v>1</v>
      </c>
      <c r="F392" s="52">
        <v>42198.356944444444</v>
      </c>
      <c r="G392" s="130">
        <f t="shared" si="19"/>
        <v>0.12222222222044365</v>
      </c>
      <c r="H392" s="131" t="str">
        <f t="shared" si="20"/>
        <v>ACCEPTABLE</v>
      </c>
      <c r="J392" s="54">
        <v>42198.489583333336</v>
      </c>
      <c r="K392" s="56">
        <v>42198.5</v>
      </c>
      <c r="L392" s="120">
        <f t="shared" si="21"/>
        <v>1.0416666664241347E-2</v>
      </c>
      <c r="M392" s="120" t="s">
        <v>368</v>
      </c>
      <c r="N392" s="57" t="s">
        <v>370</v>
      </c>
    </row>
    <row r="393" spans="1:14" ht="27" customHeight="1" x14ac:dyDescent="0.35">
      <c r="A393" s="119">
        <v>19085</v>
      </c>
      <c r="B393" s="119">
        <v>103</v>
      </c>
      <c r="C393" s="57" t="s">
        <v>16</v>
      </c>
      <c r="D393" s="54">
        <v>42198.5</v>
      </c>
      <c r="E393" s="51" t="s">
        <v>0</v>
      </c>
      <c r="F393" s="52">
        <v>42198.356944444444</v>
      </c>
      <c r="G393" s="130">
        <f t="shared" si="19"/>
        <v>0.14305555555620231</v>
      </c>
      <c r="H393" s="131" t="str">
        <f t="shared" si="20"/>
        <v>ACCEPTABLE</v>
      </c>
      <c r="J393" s="54">
        <v>42198.510416666664</v>
      </c>
      <c r="K393" s="56">
        <v>42198.520833333336</v>
      </c>
      <c r="L393" s="120">
        <f t="shared" si="21"/>
        <v>1.0416666671517305E-2</v>
      </c>
      <c r="M393" s="120" t="s">
        <v>1</v>
      </c>
      <c r="N393" s="57" t="s">
        <v>342</v>
      </c>
    </row>
    <row r="394" spans="1:14" ht="27" customHeight="1" x14ac:dyDescent="0.35">
      <c r="A394" s="119">
        <v>19085</v>
      </c>
      <c r="B394" s="119">
        <v>104</v>
      </c>
      <c r="C394" s="57" t="s">
        <v>84</v>
      </c>
      <c r="D394" s="54">
        <v>42198.520833333336</v>
      </c>
      <c r="E394" s="51" t="s">
        <v>1</v>
      </c>
      <c r="F394" s="52">
        <v>42198.356944444444</v>
      </c>
      <c r="G394" s="130">
        <f t="shared" si="19"/>
        <v>0.16388888889196096</v>
      </c>
      <c r="H394" s="131" t="str">
        <f t="shared" si="20"/>
        <v>ACCEPTABLE</v>
      </c>
      <c r="J394" s="54">
        <v>42198.538194444445</v>
      </c>
      <c r="K394" s="56">
        <v>42198.548611111109</v>
      </c>
      <c r="L394" s="120">
        <f t="shared" si="21"/>
        <v>1.0416666664241347E-2</v>
      </c>
      <c r="M394" s="120" t="s">
        <v>0</v>
      </c>
      <c r="N394" s="57" t="s">
        <v>237</v>
      </c>
    </row>
    <row r="395" spans="1:14" ht="27" customHeight="1" x14ac:dyDescent="0.35">
      <c r="A395" s="119">
        <v>19091</v>
      </c>
      <c r="B395" s="119">
        <v>105</v>
      </c>
      <c r="C395" s="57" t="s">
        <v>258</v>
      </c>
      <c r="D395" s="54">
        <v>42198.545138888891</v>
      </c>
      <c r="E395" s="51" t="s">
        <v>0</v>
      </c>
      <c r="F395" s="52">
        <v>42198.540277777778</v>
      </c>
      <c r="G395" s="130">
        <f t="shared" si="19"/>
        <v>4.8611111124046147E-3</v>
      </c>
      <c r="H395" s="131" t="str">
        <f t="shared" si="20"/>
        <v>TOO LATE</v>
      </c>
      <c r="L395" s="120" t="str">
        <f t="shared" si="21"/>
        <v>Incomplete Data</v>
      </c>
    </row>
    <row r="396" spans="1:14" ht="27" customHeight="1" x14ac:dyDescent="0.35">
      <c r="A396" s="119">
        <v>19091</v>
      </c>
      <c r="B396" s="119">
        <v>106</v>
      </c>
      <c r="C396" s="57" t="s">
        <v>4</v>
      </c>
      <c r="D396" s="54">
        <v>42198.572916666664</v>
      </c>
      <c r="E396" s="51" t="s">
        <v>1</v>
      </c>
      <c r="F396" s="52">
        <v>42198.540277777778</v>
      </c>
      <c r="G396" s="130">
        <f t="shared" si="19"/>
        <v>3.2638888886140194E-2</v>
      </c>
      <c r="H396" s="131" t="str">
        <f t="shared" si="20"/>
        <v>TOO LATE</v>
      </c>
      <c r="J396" s="54">
        <v>42198.576388888891</v>
      </c>
      <c r="K396" s="56">
        <v>42198.586805555555</v>
      </c>
      <c r="L396" s="120">
        <f t="shared" si="21"/>
        <v>1.0416666664241347E-2</v>
      </c>
      <c r="M396" s="120" t="s">
        <v>1</v>
      </c>
      <c r="N396" s="57" t="s">
        <v>9</v>
      </c>
    </row>
    <row r="397" spans="1:14" ht="27" customHeight="1" x14ac:dyDescent="0.35">
      <c r="A397" s="119">
        <v>19090</v>
      </c>
      <c r="B397" s="119"/>
      <c r="C397" s="57" t="s">
        <v>258</v>
      </c>
      <c r="D397" s="54">
        <v>42198.5625</v>
      </c>
      <c r="E397" s="51" t="s">
        <v>0</v>
      </c>
      <c r="F397" s="52">
        <v>42198.540277777778</v>
      </c>
      <c r="G397" s="130">
        <f t="shared" si="19"/>
        <v>2.2222222221898846E-2</v>
      </c>
      <c r="H397" s="131" t="str">
        <f t="shared" si="20"/>
        <v>TOO LATE</v>
      </c>
      <c r="J397" s="54">
        <v>42198.558333333334</v>
      </c>
      <c r="K397" s="56">
        <v>42198.569444444445</v>
      </c>
      <c r="L397" s="120">
        <f t="shared" si="21"/>
        <v>1.1111111110949423E-2</v>
      </c>
      <c r="M397" s="120" t="s">
        <v>0</v>
      </c>
      <c r="N397" s="57" t="s">
        <v>343</v>
      </c>
    </row>
    <row r="398" spans="1:14" ht="27" customHeight="1" x14ac:dyDescent="0.35">
      <c r="A398" s="119">
        <v>19090</v>
      </c>
      <c r="B398" s="119"/>
      <c r="C398" s="57" t="s">
        <v>4</v>
      </c>
      <c r="D398" s="54">
        <v>42198.597222222219</v>
      </c>
      <c r="E398" s="51" t="s">
        <v>1</v>
      </c>
      <c r="F398" s="52">
        <v>42198.540277777778</v>
      </c>
      <c r="G398" s="130">
        <f t="shared" si="19"/>
        <v>5.694444444088731E-2</v>
      </c>
      <c r="H398" s="131" t="str">
        <f t="shared" si="20"/>
        <v>ACCEPTABLE</v>
      </c>
      <c r="J398" s="54">
        <v>42198.6</v>
      </c>
      <c r="K398" s="56">
        <v>42198.609722222223</v>
      </c>
      <c r="L398" s="120">
        <f t="shared" si="21"/>
        <v>9.7222222248092294E-3</v>
      </c>
      <c r="M398" s="120" t="s">
        <v>1</v>
      </c>
      <c r="N398" s="57" t="s">
        <v>18</v>
      </c>
    </row>
    <row r="399" spans="1:14" ht="27.75" customHeight="1" x14ac:dyDescent="0.35">
      <c r="A399" s="119">
        <v>19090</v>
      </c>
      <c r="B399" s="119">
        <v>107</v>
      </c>
      <c r="C399" s="57" t="s">
        <v>4</v>
      </c>
      <c r="D399" s="54">
        <v>42198.916666666664</v>
      </c>
      <c r="E399" s="51" t="s">
        <v>0</v>
      </c>
      <c r="F399" s="52">
        <v>42198.356944444444</v>
      </c>
      <c r="G399" s="130">
        <f t="shared" si="19"/>
        <v>0.55972222222044365</v>
      </c>
      <c r="H399" s="131" t="str">
        <f t="shared" si="20"/>
        <v>ACCEPTABLE</v>
      </c>
      <c r="J399" s="54"/>
      <c r="K399" s="56"/>
      <c r="L399" s="120" t="str">
        <f t="shared" si="21"/>
        <v>Incomplete Data</v>
      </c>
      <c r="M399" s="120"/>
      <c r="N399" s="57"/>
    </row>
    <row r="400" spans="1:14" ht="27" customHeight="1" x14ac:dyDescent="0.35">
      <c r="A400" s="119">
        <v>19090</v>
      </c>
      <c r="B400" s="119">
        <v>108</v>
      </c>
      <c r="C400" s="57" t="s">
        <v>258</v>
      </c>
      <c r="D400" s="54">
        <v>42198.9375</v>
      </c>
      <c r="E400" s="51" t="s">
        <v>1</v>
      </c>
      <c r="F400" s="52">
        <v>42198.356944444444</v>
      </c>
      <c r="G400" s="130">
        <f t="shared" si="19"/>
        <v>0.58055555555620231</v>
      </c>
      <c r="H400" s="131" t="str">
        <f t="shared" si="20"/>
        <v>ACCEPTABLE</v>
      </c>
      <c r="J400" s="54"/>
      <c r="K400" s="56"/>
      <c r="L400" s="120" t="str">
        <f t="shared" si="21"/>
        <v>Incomplete Data</v>
      </c>
      <c r="M400" s="120"/>
      <c r="N400" s="57"/>
    </row>
    <row r="401" spans="1:14" ht="27" customHeight="1" x14ac:dyDescent="0.35">
      <c r="A401" s="119">
        <v>19091</v>
      </c>
      <c r="B401" s="119">
        <v>109</v>
      </c>
      <c r="C401" s="57" t="s">
        <v>4</v>
      </c>
      <c r="D401" s="54">
        <v>42199.166666666664</v>
      </c>
      <c r="E401" s="51" t="s">
        <v>0</v>
      </c>
      <c r="F401" s="52">
        <v>42198.989583333336</v>
      </c>
      <c r="G401" s="130">
        <f t="shared" si="19"/>
        <v>0.17708333332848269</v>
      </c>
      <c r="H401" s="131" t="str">
        <f t="shared" si="20"/>
        <v>ACCEPTABLE</v>
      </c>
      <c r="J401" s="54">
        <v>42199.142361111109</v>
      </c>
      <c r="K401" s="56">
        <v>42199.152777777781</v>
      </c>
      <c r="L401" s="120">
        <f t="shared" si="21"/>
        <v>1.0416666671517305E-2</v>
      </c>
      <c r="M401" s="120" t="s">
        <v>0</v>
      </c>
      <c r="N401" s="57" t="s">
        <v>18</v>
      </c>
    </row>
    <row r="402" spans="1:14" ht="27" customHeight="1" x14ac:dyDescent="0.35">
      <c r="A402" s="119">
        <v>19091</v>
      </c>
      <c r="B402" s="119">
        <v>110</v>
      </c>
      <c r="C402" s="57" t="s">
        <v>258</v>
      </c>
      <c r="D402" s="54">
        <v>42199.1875</v>
      </c>
      <c r="E402" s="51" t="s">
        <v>1</v>
      </c>
      <c r="F402" s="52">
        <v>42198.989583333336</v>
      </c>
      <c r="G402" s="130">
        <f t="shared" si="19"/>
        <v>0.19791666666424135</v>
      </c>
      <c r="H402" s="131" t="str">
        <f t="shared" si="20"/>
        <v>ACCEPTABLE</v>
      </c>
      <c r="J402" s="54">
        <v>42199.170138888891</v>
      </c>
      <c r="K402" s="56">
        <v>42199.184027777781</v>
      </c>
      <c r="L402" s="120">
        <f t="shared" si="21"/>
        <v>1.3888888890505768E-2</v>
      </c>
      <c r="M402" s="120" t="s">
        <v>1</v>
      </c>
      <c r="N402" s="57" t="s">
        <v>344</v>
      </c>
    </row>
    <row r="403" spans="1:14" ht="27" customHeight="1" x14ac:dyDescent="0.35">
      <c r="A403" s="119">
        <v>19092</v>
      </c>
      <c r="B403" s="119">
        <v>111</v>
      </c>
      <c r="C403" s="57" t="s">
        <v>258</v>
      </c>
      <c r="D403" s="54">
        <v>42199.21875</v>
      </c>
      <c r="E403" s="51" t="s">
        <v>0</v>
      </c>
      <c r="F403" s="52">
        <v>42198.989583333336</v>
      </c>
      <c r="G403" s="130">
        <f t="shared" si="19"/>
        <v>0.22916666666424135</v>
      </c>
      <c r="H403" s="131" t="str">
        <f t="shared" si="20"/>
        <v>ACCEPTABLE</v>
      </c>
      <c r="J403" s="54">
        <v>42199.201388888891</v>
      </c>
      <c r="K403" s="56">
        <v>42199.214583333334</v>
      </c>
      <c r="L403" s="120">
        <f t="shared" si="21"/>
        <v>1.3194444443797693E-2</v>
      </c>
      <c r="M403" s="120" t="s">
        <v>0</v>
      </c>
      <c r="N403" s="57" t="s">
        <v>291</v>
      </c>
    </row>
    <row r="404" spans="1:14" ht="27" customHeight="1" x14ac:dyDescent="0.35">
      <c r="A404" s="119">
        <v>19092</v>
      </c>
      <c r="B404" s="119">
        <v>112</v>
      </c>
      <c r="C404" s="57" t="s">
        <v>4</v>
      </c>
      <c r="D404" s="54">
        <v>42199.25</v>
      </c>
      <c r="E404" s="51" t="s">
        <v>1</v>
      </c>
      <c r="F404" s="52">
        <v>42198.989583333336</v>
      </c>
      <c r="G404" s="130">
        <f t="shared" si="19"/>
        <v>0.26041666666424135</v>
      </c>
      <c r="H404" s="131" t="str">
        <f t="shared" si="20"/>
        <v>ACCEPTABLE</v>
      </c>
      <c r="J404" s="54">
        <v>42199.238194444442</v>
      </c>
      <c r="K404" s="56">
        <v>42199.248611111114</v>
      </c>
      <c r="L404" s="120">
        <f t="shared" si="21"/>
        <v>1.0416666671517305E-2</v>
      </c>
      <c r="M404" s="120" t="s">
        <v>1</v>
      </c>
      <c r="N404" s="57" t="s">
        <v>154</v>
      </c>
    </row>
    <row r="405" spans="1:14" ht="27" customHeight="1" x14ac:dyDescent="0.35">
      <c r="A405" s="119">
        <v>19090</v>
      </c>
      <c r="B405" s="119">
        <v>113</v>
      </c>
      <c r="C405" s="57" t="s">
        <v>4</v>
      </c>
      <c r="D405" s="54">
        <v>42199.34375</v>
      </c>
      <c r="E405" s="51" t="s">
        <v>0</v>
      </c>
      <c r="F405" s="52">
        <v>42199.252083333333</v>
      </c>
      <c r="G405" s="130">
        <f t="shared" si="19"/>
        <v>9.1666666667151731E-2</v>
      </c>
      <c r="H405" s="131" t="str">
        <f t="shared" si="20"/>
        <v>ACCEPTABLE</v>
      </c>
      <c r="J405" s="54">
        <v>42199.336805555555</v>
      </c>
      <c r="K405" s="56">
        <v>42199.347222222219</v>
      </c>
      <c r="L405" s="120">
        <f t="shared" si="21"/>
        <v>1.0416666664241347E-2</v>
      </c>
      <c r="M405" s="120" t="s">
        <v>0</v>
      </c>
      <c r="N405" s="57" t="s">
        <v>9</v>
      </c>
    </row>
    <row r="406" spans="1:14" ht="27" customHeight="1" x14ac:dyDescent="0.35">
      <c r="A406" s="119">
        <v>19090</v>
      </c>
      <c r="B406" s="119">
        <v>114</v>
      </c>
      <c r="C406" s="57" t="s">
        <v>258</v>
      </c>
      <c r="D406" s="54">
        <v>42199.361111111109</v>
      </c>
      <c r="E406" s="51" t="s">
        <v>1</v>
      </c>
      <c r="F406" s="52">
        <v>42199.252083333333</v>
      </c>
      <c r="G406" s="130">
        <f t="shared" si="19"/>
        <v>0.10902777777664596</v>
      </c>
      <c r="H406" s="131" t="str">
        <f t="shared" si="20"/>
        <v>ACCEPTABLE</v>
      </c>
      <c r="J406" s="54">
        <v>42199.357638888891</v>
      </c>
      <c r="K406" s="56">
        <v>42199.367361111108</v>
      </c>
      <c r="L406" s="120">
        <f t="shared" si="21"/>
        <v>9.7222222175332718E-3</v>
      </c>
      <c r="M406" s="120" t="s">
        <v>1</v>
      </c>
      <c r="N406" s="57" t="s">
        <v>345</v>
      </c>
    </row>
    <row r="407" spans="1:14" ht="27" customHeight="1" x14ac:dyDescent="0.35">
      <c r="G407" s="130" t="str">
        <f t="shared" si="19"/>
        <v/>
      </c>
      <c r="H407" s="131" t="str">
        <f t="shared" si="20"/>
        <v/>
      </c>
      <c r="J407" s="54">
        <v>42199.443055555559</v>
      </c>
      <c r="K407" s="56">
        <v>42199.454861111109</v>
      </c>
      <c r="L407" s="120">
        <f t="shared" si="21"/>
        <v>1.1805555550381541E-2</v>
      </c>
      <c r="M407" s="120" t="s">
        <v>1</v>
      </c>
      <c r="N407" s="57" t="s">
        <v>329</v>
      </c>
    </row>
    <row r="408" spans="1:14" ht="27" customHeight="1" x14ac:dyDescent="0.35">
      <c r="G408" s="130" t="str">
        <f t="shared" si="19"/>
        <v/>
      </c>
      <c r="H408" s="131" t="str">
        <f t="shared" si="20"/>
        <v/>
      </c>
      <c r="J408" s="54">
        <v>42199.582638888889</v>
      </c>
      <c r="K408" s="56">
        <v>42199.592361111114</v>
      </c>
      <c r="L408" s="120">
        <f t="shared" si="21"/>
        <v>9.7222222248092294E-3</v>
      </c>
      <c r="M408" s="120" t="s">
        <v>0</v>
      </c>
      <c r="N408" s="57" t="s">
        <v>329</v>
      </c>
    </row>
    <row r="409" spans="1:14" ht="27" customHeight="1" x14ac:dyDescent="0.35">
      <c r="G409" s="130" t="str">
        <f t="shared" si="19"/>
        <v/>
      </c>
      <c r="H409" s="131" t="str">
        <f t="shared" si="20"/>
        <v/>
      </c>
      <c r="J409" s="54">
        <v>42199.602777777778</v>
      </c>
      <c r="K409" s="56">
        <v>42199.613194444442</v>
      </c>
      <c r="L409" s="120">
        <f t="shared" si="21"/>
        <v>1.0416666664241347E-2</v>
      </c>
      <c r="M409" s="120" t="s">
        <v>1</v>
      </c>
      <c r="N409" s="57" t="s">
        <v>346</v>
      </c>
    </row>
    <row r="410" spans="1:14" ht="27" customHeight="1" x14ac:dyDescent="0.35">
      <c r="A410" s="119">
        <v>19093</v>
      </c>
      <c r="B410" s="119">
        <v>115</v>
      </c>
      <c r="C410" s="57" t="s">
        <v>258</v>
      </c>
      <c r="D410" s="54">
        <v>42199.694444444445</v>
      </c>
      <c r="E410" s="51" t="s">
        <v>0</v>
      </c>
      <c r="F410" s="52">
        <v>42199.467361111114</v>
      </c>
      <c r="G410" s="130">
        <f t="shared" si="19"/>
        <v>0.22708333333139308</v>
      </c>
      <c r="H410" s="131" t="str">
        <f t="shared" si="20"/>
        <v>ACCEPTABLE</v>
      </c>
      <c r="J410" s="54">
        <v>42199.68472222222</v>
      </c>
      <c r="K410" s="56">
        <v>42199.699305555558</v>
      </c>
      <c r="L410" s="120">
        <f t="shared" si="21"/>
        <v>1.4583333337213844E-2</v>
      </c>
      <c r="M410" s="120" t="s">
        <v>0</v>
      </c>
      <c r="N410" s="57" t="s">
        <v>347</v>
      </c>
    </row>
    <row r="411" spans="1:14" ht="27" customHeight="1" x14ac:dyDescent="0.35">
      <c r="A411" s="119">
        <v>19093</v>
      </c>
      <c r="B411" s="119">
        <v>116</v>
      </c>
      <c r="C411" s="57" t="s">
        <v>4</v>
      </c>
      <c r="D411" s="54">
        <v>42199.729166666664</v>
      </c>
      <c r="E411" s="51" t="s">
        <v>1</v>
      </c>
      <c r="F411" s="52">
        <v>42199.467361111114</v>
      </c>
      <c r="G411" s="130">
        <f t="shared" si="19"/>
        <v>0.26180555555038154</v>
      </c>
      <c r="H411" s="131" t="str">
        <f t="shared" si="20"/>
        <v>ACCEPTABLE</v>
      </c>
      <c r="J411" s="54">
        <v>42199.72152777778</v>
      </c>
      <c r="K411" s="56">
        <v>42199.732638888891</v>
      </c>
      <c r="L411" s="120">
        <f t="shared" si="21"/>
        <v>1.1111111110949423E-2</v>
      </c>
      <c r="M411" s="120" t="s">
        <v>1</v>
      </c>
      <c r="N411" s="57" t="s">
        <v>18</v>
      </c>
    </row>
    <row r="412" spans="1:14" ht="27" customHeight="1" x14ac:dyDescent="0.35">
      <c r="A412" s="119">
        <v>19092</v>
      </c>
      <c r="B412" s="119">
        <v>117</v>
      </c>
      <c r="C412" s="57" t="s">
        <v>4</v>
      </c>
      <c r="D412" s="54">
        <v>42199.909722222219</v>
      </c>
      <c r="E412" s="51" t="s">
        <v>0</v>
      </c>
      <c r="F412" s="52">
        <v>42199.743750000001</v>
      </c>
      <c r="G412" s="130">
        <f t="shared" si="19"/>
        <v>0.16597222221753327</v>
      </c>
      <c r="H412" s="131" t="str">
        <f t="shared" si="20"/>
        <v>ACCEPTABLE</v>
      </c>
      <c r="J412" s="54">
        <v>42199.920138888891</v>
      </c>
      <c r="K412" s="56">
        <v>42199.930555555555</v>
      </c>
      <c r="L412" s="120">
        <f t="shared" si="21"/>
        <v>1.0416666664241347E-2</v>
      </c>
      <c r="M412" s="120" t="s">
        <v>0</v>
      </c>
      <c r="N412" s="57" t="s">
        <v>18</v>
      </c>
    </row>
    <row r="413" spans="1:14" ht="27" customHeight="1" x14ac:dyDescent="0.35">
      <c r="A413" s="119">
        <v>19092</v>
      </c>
      <c r="B413" s="119">
        <v>118</v>
      </c>
      <c r="C413" s="57" t="s">
        <v>4</v>
      </c>
      <c r="D413" s="54">
        <v>42199.951388888891</v>
      </c>
      <c r="E413" s="51" t="s">
        <v>1</v>
      </c>
      <c r="F413" s="52">
        <v>42199.743750000001</v>
      </c>
      <c r="G413" s="130">
        <f t="shared" si="19"/>
        <v>0.20763888888905058</v>
      </c>
      <c r="H413" s="131" t="str">
        <f t="shared" si="20"/>
        <v>ACCEPTABLE</v>
      </c>
      <c r="J413" s="54">
        <v>42199.96875</v>
      </c>
      <c r="K413" s="56">
        <v>42199.979166666664</v>
      </c>
      <c r="L413" s="120">
        <f t="shared" si="21"/>
        <v>1.0416666664241347E-2</v>
      </c>
      <c r="M413" s="120" t="s">
        <v>1</v>
      </c>
      <c r="N413" s="57" t="s">
        <v>18</v>
      </c>
    </row>
    <row r="414" spans="1:14" ht="27" customHeight="1" x14ac:dyDescent="0.35">
      <c r="A414" s="119"/>
      <c r="B414" s="119"/>
      <c r="C414" s="57"/>
      <c r="D414" s="54"/>
      <c r="E414" s="51"/>
      <c r="F414" s="52"/>
      <c r="G414" s="130" t="str">
        <f t="shared" si="19"/>
        <v/>
      </c>
      <c r="H414" s="131" t="str">
        <f t="shared" si="20"/>
        <v/>
      </c>
      <c r="J414" s="54"/>
      <c r="K414" s="56"/>
      <c r="L414" s="120" t="str">
        <f t="shared" si="21"/>
        <v>Incomplete Data</v>
      </c>
      <c r="M414" s="120"/>
      <c r="N414" s="57"/>
    </row>
    <row r="415" spans="1:14" ht="27" customHeight="1" x14ac:dyDescent="0.35">
      <c r="A415" s="119"/>
      <c r="B415" s="119"/>
      <c r="C415" s="57"/>
      <c r="D415" s="54"/>
      <c r="E415" s="51"/>
      <c r="F415" s="52"/>
      <c r="G415" s="130" t="str">
        <f t="shared" si="19"/>
        <v/>
      </c>
      <c r="H415" s="131" t="str">
        <f t="shared" si="20"/>
        <v/>
      </c>
      <c r="J415" s="54"/>
      <c r="K415" s="56"/>
      <c r="L415" s="120" t="str">
        <f t="shared" si="21"/>
        <v>Incomplete Data</v>
      </c>
      <c r="M415" s="120"/>
      <c r="N415" s="57"/>
    </row>
    <row r="416" spans="1:14" ht="27" customHeight="1" x14ac:dyDescent="0.35">
      <c r="A416" s="119"/>
      <c r="B416" s="119"/>
      <c r="C416" s="57"/>
      <c r="D416" s="54"/>
      <c r="E416" s="51"/>
      <c r="F416" s="52"/>
      <c r="G416" s="130" t="str">
        <f t="shared" si="19"/>
        <v/>
      </c>
      <c r="H416" s="131" t="str">
        <f t="shared" si="20"/>
        <v/>
      </c>
      <c r="J416" s="54"/>
      <c r="K416" s="56"/>
      <c r="L416" s="120" t="str">
        <f t="shared" si="21"/>
        <v>Incomplete Data</v>
      </c>
      <c r="M416" s="120"/>
      <c r="N416" s="57"/>
    </row>
    <row r="417" spans="1:14" ht="27" customHeight="1" x14ac:dyDescent="0.35">
      <c r="A417" s="119"/>
      <c r="B417" s="119"/>
      <c r="C417" s="57"/>
      <c r="D417" s="54"/>
      <c r="E417" s="51"/>
      <c r="F417" s="52"/>
      <c r="G417" s="130" t="str">
        <f t="shared" si="19"/>
        <v/>
      </c>
      <c r="H417" s="131" t="str">
        <f t="shared" si="20"/>
        <v/>
      </c>
      <c r="J417" s="54"/>
      <c r="K417" s="56"/>
      <c r="L417" s="120" t="str">
        <f t="shared" si="21"/>
        <v>Incomplete Data</v>
      </c>
      <c r="M417" s="120"/>
      <c r="N417" s="57"/>
    </row>
    <row r="418" spans="1:14" ht="27" customHeight="1" x14ac:dyDescent="0.35">
      <c r="A418" s="119">
        <v>19092</v>
      </c>
      <c r="B418" s="119">
        <v>119</v>
      </c>
      <c r="C418" s="57" t="s">
        <v>4</v>
      </c>
      <c r="D418" s="54">
        <v>42200.833333333336</v>
      </c>
      <c r="E418" s="51" t="s">
        <v>0</v>
      </c>
      <c r="F418" s="52">
        <v>42200.477083333331</v>
      </c>
      <c r="G418" s="130">
        <f t="shared" si="19"/>
        <v>0.35625000000436557</v>
      </c>
      <c r="H418" s="131" t="str">
        <f t="shared" si="20"/>
        <v>ACCEPTABLE</v>
      </c>
      <c r="J418" s="54">
        <v>42200.826388888891</v>
      </c>
      <c r="K418" s="56">
        <v>42200.836805555555</v>
      </c>
      <c r="L418" s="120">
        <f t="shared" si="21"/>
        <v>1.0416666664241347E-2</v>
      </c>
      <c r="M418" s="120" t="s">
        <v>0</v>
      </c>
      <c r="N418" s="57" t="s">
        <v>9</v>
      </c>
    </row>
    <row r="419" spans="1:14" ht="27" customHeight="1" x14ac:dyDescent="0.35">
      <c r="A419" s="119">
        <v>19092</v>
      </c>
      <c r="B419" s="119">
        <v>120</v>
      </c>
      <c r="C419" s="57" t="s">
        <v>258</v>
      </c>
      <c r="D419" s="54">
        <v>42200.854166666664</v>
      </c>
      <c r="E419" s="51" t="s">
        <v>1</v>
      </c>
      <c r="F419" s="52">
        <v>42200.477083333331</v>
      </c>
      <c r="G419" s="130">
        <f t="shared" si="19"/>
        <v>0.37708333333284827</v>
      </c>
      <c r="H419" s="131" t="str">
        <f t="shared" si="20"/>
        <v>ACCEPTABLE</v>
      </c>
      <c r="J419" s="54">
        <v>42200.838888888888</v>
      </c>
      <c r="K419" s="56">
        <v>42200.849305555559</v>
      </c>
      <c r="L419" s="120">
        <f t="shared" si="21"/>
        <v>1.0416666671517305E-2</v>
      </c>
      <c r="M419" s="120" t="s">
        <v>1</v>
      </c>
      <c r="N419" s="57" t="s">
        <v>348</v>
      </c>
    </row>
    <row r="420" spans="1:14" ht="27" customHeight="1" x14ac:dyDescent="0.35">
      <c r="A420" s="119"/>
      <c r="B420" s="119"/>
      <c r="C420" s="57"/>
      <c r="D420" s="54"/>
      <c r="E420" s="51"/>
      <c r="F420" s="52"/>
      <c r="G420" s="130" t="str">
        <f t="shared" si="19"/>
        <v/>
      </c>
      <c r="H420" s="131" t="str">
        <f t="shared" si="20"/>
        <v/>
      </c>
      <c r="J420" s="54"/>
      <c r="K420" s="56"/>
      <c r="L420" s="120" t="str">
        <f t="shared" si="21"/>
        <v>Incomplete Data</v>
      </c>
      <c r="M420" s="120"/>
      <c r="N420" s="57"/>
    </row>
    <row r="421" spans="1:14" ht="27" customHeight="1" x14ac:dyDescent="0.35">
      <c r="A421" s="119">
        <v>19094</v>
      </c>
      <c r="B421" s="119">
        <v>121</v>
      </c>
      <c r="C421" s="57" t="s">
        <v>258</v>
      </c>
      <c r="D421" s="54">
        <v>42200.972222222219</v>
      </c>
      <c r="E421" s="51" t="s">
        <v>0</v>
      </c>
      <c r="F421" s="52">
        <v>42200.85833333333</v>
      </c>
      <c r="G421" s="130">
        <f t="shared" si="19"/>
        <v>0.11388888888905058</v>
      </c>
      <c r="H421" s="131" t="str">
        <f t="shared" si="20"/>
        <v>ACCEPTABLE</v>
      </c>
      <c r="J421" s="54">
        <v>42200.965277777781</v>
      </c>
      <c r="K421" s="56">
        <v>42200.976388888892</v>
      </c>
      <c r="L421" s="120">
        <f t="shared" si="21"/>
        <v>1.1111111110949423E-2</v>
      </c>
      <c r="M421" s="120" t="s">
        <v>0</v>
      </c>
      <c r="N421" s="57" t="s">
        <v>349</v>
      </c>
    </row>
    <row r="422" spans="1:14" ht="27" customHeight="1" x14ac:dyDescent="0.35">
      <c r="A422" s="119">
        <v>19093</v>
      </c>
      <c r="B422" s="119">
        <v>122</v>
      </c>
      <c r="C422" s="57" t="s">
        <v>258</v>
      </c>
      <c r="D422" s="54">
        <v>42201.010416666664</v>
      </c>
      <c r="E422" s="51" t="s">
        <v>1</v>
      </c>
      <c r="F422" s="52">
        <v>42200.85833333333</v>
      </c>
      <c r="G422" s="130">
        <f t="shared" si="19"/>
        <v>0.15208333333430346</v>
      </c>
      <c r="H422" s="131" t="str">
        <f t="shared" si="20"/>
        <v>ACCEPTABLE</v>
      </c>
      <c r="J422" s="54">
        <v>42201.013888888891</v>
      </c>
      <c r="K422" s="56">
        <v>42201.03125</v>
      </c>
      <c r="L422" s="120">
        <f t="shared" si="21"/>
        <v>1.7361111109494232E-2</v>
      </c>
      <c r="M422" s="120" t="s">
        <v>1</v>
      </c>
      <c r="N422" s="57" t="s">
        <v>350</v>
      </c>
    </row>
    <row r="423" spans="1:14" ht="27" customHeight="1" x14ac:dyDescent="0.35">
      <c r="A423" s="119"/>
      <c r="B423" s="119"/>
      <c r="C423" s="57"/>
      <c r="D423" s="54"/>
      <c r="E423" s="51"/>
      <c r="F423" s="52"/>
      <c r="G423" s="130" t="str">
        <f t="shared" si="19"/>
        <v/>
      </c>
      <c r="H423" s="131" t="str">
        <f t="shared" si="20"/>
        <v/>
      </c>
      <c r="J423" s="54">
        <v>42201.296527777777</v>
      </c>
      <c r="K423" s="56">
        <v>42201.306250000001</v>
      </c>
      <c r="L423" s="120">
        <f t="shared" si="21"/>
        <v>9.7222222248092294E-3</v>
      </c>
      <c r="M423" s="120" t="s">
        <v>0</v>
      </c>
      <c r="N423" s="57" t="s">
        <v>351</v>
      </c>
    </row>
    <row r="424" spans="1:14" ht="27" customHeight="1" x14ac:dyDescent="0.35">
      <c r="A424" s="119"/>
      <c r="B424" s="119"/>
      <c r="C424" s="57"/>
      <c r="D424" s="54"/>
      <c r="E424" s="51"/>
      <c r="F424" s="52"/>
      <c r="G424" s="130" t="str">
        <f t="shared" si="19"/>
        <v/>
      </c>
      <c r="H424" s="131" t="str">
        <f t="shared" si="20"/>
        <v/>
      </c>
      <c r="J424" s="54">
        <v>42201.311805555553</v>
      </c>
      <c r="K424" s="56">
        <v>42201.321527777778</v>
      </c>
      <c r="L424" s="120">
        <f t="shared" si="21"/>
        <v>9.7222222248092294E-3</v>
      </c>
      <c r="M424" s="120" t="s">
        <v>0</v>
      </c>
      <c r="N424" s="57" t="s">
        <v>346</v>
      </c>
    </row>
    <row r="425" spans="1:14" ht="27" customHeight="1" x14ac:dyDescent="0.35">
      <c r="A425" s="119">
        <v>19094</v>
      </c>
      <c r="B425" s="119">
        <v>123</v>
      </c>
      <c r="C425" s="57" t="s">
        <v>4</v>
      </c>
      <c r="D425" s="54">
        <v>42201.364583333336</v>
      </c>
      <c r="E425" s="51" t="s">
        <v>0</v>
      </c>
      <c r="F425" s="52">
        <v>42201.239583333336</v>
      </c>
      <c r="G425" s="130">
        <f t="shared" si="19"/>
        <v>0.125</v>
      </c>
      <c r="H425" s="131" t="str">
        <f t="shared" si="20"/>
        <v>ACCEPTABLE</v>
      </c>
      <c r="J425" s="54">
        <v>42201.353472222225</v>
      </c>
      <c r="K425" s="56">
        <v>42201.364583333336</v>
      </c>
      <c r="L425" s="120">
        <f t="shared" si="21"/>
        <v>1.1111111110949423E-2</v>
      </c>
      <c r="M425" s="120" t="s">
        <v>0</v>
      </c>
      <c r="N425" s="57" t="s">
        <v>154</v>
      </c>
    </row>
    <row r="426" spans="1:14" ht="27" customHeight="1" x14ac:dyDescent="0.35">
      <c r="A426" s="119">
        <v>19094</v>
      </c>
      <c r="B426" s="119">
        <v>124</v>
      </c>
      <c r="C426" s="57" t="s">
        <v>258</v>
      </c>
      <c r="D426" s="54">
        <v>42201.385416666664</v>
      </c>
      <c r="E426" s="51" t="s">
        <v>1</v>
      </c>
      <c r="F426" s="52">
        <v>42201.239583333336</v>
      </c>
      <c r="G426" s="130">
        <f t="shared" si="19"/>
        <v>0.14583333332848269</v>
      </c>
      <c r="H426" s="131" t="str">
        <f t="shared" si="20"/>
        <v>ACCEPTABLE</v>
      </c>
      <c r="J426" s="54">
        <v>42201.402083333334</v>
      </c>
      <c r="K426" s="56">
        <v>42201.412499999999</v>
      </c>
      <c r="L426" s="120">
        <f t="shared" si="21"/>
        <v>1.0416666664241347E-2</v>
      </c>
      <c r="M426" s="120" t="s">
        <v>1</v>
      </c>
      <c r="N426" s="57" t="s">
        <v>300</v>
      </c>
    </row>
    <row r="427" spans="1:14" ht="27" customHeight="1" x14ac:dyDescent="0.35">
      <c r="A427" s="119">
        <v>19095</v>
      </c>
      <c r="B427" s="119">
        <v>125</v>
      </c>
      <c r="C427" s="57" t="s">
        <v>84</v>
      </c>
      <c r="D427" s="54">
        <v>42201.427083333336</v>
      </c>
      <c r="E427" s="51" t="s">
        <v>0</v>
      </c>
      <c r="F427" s="52">
        <v>42201.239583333336</v>
      </c>
      <c r="G427" s="130">
        <f t="shared" si="19"/>
        <v>0.1875</v>
      </c>
      <c r="H427" s="131" t="str">
        <f t="shared" si="20"/>
        <v>ACCEPTABLE</v>
      </c>
      <c r="J427" s="54">
        <v>42201.440972222219</v>
      </c>
      <c r="K427" s="56">
        <v>42201.45208333333</v>
      </c>
      <c r="L427" s="120">
        <f t="shared" si="21"/>
        <v>1.1111111110949423E-2</v>
      </c>
      <c r="M427" s="120" t="s">
        <v>0</v>
      </c>
      <c r="N427" s="57" t="s">
        <v>352</v>
      </c>
    </row>
    <row r="428" spans="1:14" ht="27" customHeight="1" x14ac:dyDescent="0.35">
      <c r="A428" s="119">
        <v>19095</v>
      </c>
      <c r="B428" s="119">
        <v>126</v>
      </c>
      <c r="C428" s="57" t="s">
        <v>16</v>
      </c>
      <c r="D428" s="54">
        <v>42201.454861111109</v>
      </c>
      <c r="E428" s="51" t="s">
        <v>1</v>
      </c>
      <c r="F428" s="52">
        <v>42201.239583333336</v>
      </c>
      <c r="G428" s="130">
        <f t="shared" si="19"/>
        <v>0.21527777777373558</v>
      </c>
      <c r="H428" s="131" t="str">
        <f t="shared" si="20"/>
        <v>ACCEPTABLE</v>
      </c>
      <c r="J428" s="54">
        <v>42201.475694444445</v>
      </c>
      <c r="K428" s="56">
        <v>42201.484722222223</v>
      </c>
      <c r="L428" s="120">
        <f t="shared" si="21"/>
        <v>9.0277777781011537E-3</v>
      </c>
      <c r="M428" s="120" t="s">
        <v>1</v>
      </c>
      <c r="N428" s="57" t="s">
        <v>353</v>
      </c>
    </row>
    <row r="429" spans="1:14" ht="27" customHeight="1" x14ac:dyDescent="0.35">
      <c r="A429" s="119"/>
      <c r="B429" s="119"/>
      <c r="C429" s="57"/>
      <c r="D429" s="54"/>
      <c r="E429" s="51"/>
      <c r="F429" s="52"/>
      <c r="G429" s="130" t="str">
        <f t="shared" si="19"/>
        <v/>
      </c>
      <c r="H429" s="131" t="str">
        <f t="shared" si="20"/>
        <v/>
      </c>
      <c r="J429" s="54"/>
      <c r="K429" s="56"/>
      <c r="L429" s="120" t="str">
        <f t="shared" si="21"/>
        <v>Incomplete Data</v>
      </c>
      <c r="M429" s="120"/>
      <c r="N429" s="57"/>
    </row>
    <row r="430" spans="1:14" ht="27" customHeight="1" x14ac:dyDescent="0.35">
      <c r="A430" s="119"/>
      <c r="B430" s="119"/>
      <c r="C430" s="57"/>
      <c r="D430" s="54"/>
      <c r="E430" s="51"/>
      <c r="F430" s="52"/>
      <c r="G430" s="130" t="str">
        <f t="shared" si="19"/>
        <v/>
      </c>
      <c r="H430" s="131" t="str">
        <f t="shared" si="20"/>
        <v/>
      </c>
      <c r="J430" s="54"/>
      <c r="K430" s="56"/>
      <c r="L430" s="120" t="str">
        <f t="shared" si="21"/>
        <v>Incomplete Data</v>
      </c>
      <c r="M430" s="120"/>
      <c r="N430" s="57"/>
    </row>
    <row r="431" spans="1:14" ht="27" customHeight="1" x14ac:dyDescent="0.35">
      <c r="A431" s="119"/>
      <c r="B431" s="119"/>
      <c r="C431" s="57"/>
      <c r="D431" s="54"/>
      <c r="E431" s="51"/>
      <c r="F431" s="52"/>
      <c r="G431" s="130" t="str">
        <f t="shared" si="19"/>
        <v/>
      </c>
      <c r="H431" s="131" t="str">
        <f t="shared" si="20"/>
        <v/>
      </c>
      <c r="J431" s="54"/>
      <c r="K431" s="56"/>
      <c r="L431" s="120" t="str">
        <f t="shared" si="21"/>
        <v>Incomplete Data</v>
      </c>
      <c r="M431" s="120"/>
      <c r="N431" s="57"/>
    </row>
    <row r="432" spans="1:14" ht="27" customHeight="1" x14ac:dyDescent="0.35">
      <c r="A432" s="119"/>
      <c r="B432" s="119"/>
      <c r="C432" s="57"/>
      <c r="D432" s="54"/>
      <c r="E432" s="51"/>
      <c r="F432" s="52"/>
      <c r="G432" s="130" t="str">
        <f t="shared" si="19"/>
        <v/>
      </c>
      <c r="H432" s="131" t="str">
        <f t="shared" si="20"/>
        <v/>
      </c>
      <c r="J432" s="54"/>
      <c r="K432" s="56"/>
      <c r="L432" s="120" t="str">
        <f t="shared" si="21"/>
        <v>Incomplete Data</v>
      </c>
      <c r="M432" s="120"/>
      <c r="N432" s="57"/>
    </row>
    <row r="433" spans="1:14" ht="27" customHeight="1" x14ac:dyDescent="0.35">
      <c r="A433" s="119">
        <v>19095</v>
      </c>
      <c r="B433" s="119">
        <v>127</v>
      </c>
      <c r="C433" s="57" t="s">
        <v>16</v>
      </c>
      <c r="D433" s="54">
        <v>42202.53125</v>
      </c>
      <c r="E433" s="51" t="s">
        <v>0</v>
      </c>
      <c r="F433" s="52">
        <v>42202.386111111111</v>
      </c>
      <c r="G433" s="130">
        <f t="shared" si="19"/>
        <v>0.14513888888905058</v>
      </c>
      <c r="H433" s="131" t="str">
        <f t="shared" si="20"/>
        <v>ACCEPTABLE</v>
      </c>
      <c r="J433" s="54">
        <v>42202.524305555555</v>
      </c>
      <c r="K433" s="56">
        <v>42202.53125</v>
      </c>
      <c r="L433" s="120">
        <f t="shared" si="21"/>
        <v>6.9444444452528842E-3</v>
      </c>
      <c r="M433" s="120"/>
      <c r="N433" s="57" t="s">
        <v>149</v>
      </c>
    </row>
    <row r="434" spans="1:14" ht="27" customHeight="1" x14ac:dyDescent="0.35">
      <c r="A434" s="119">
        <v>19095</v>
      </c>
      <c r="B434" s="119">
        <v>128</v>
      </c>
      <c r="C434" s="57" t="s">
        <v>84</v>
      </c>
      <c r="D434" s="54">
        <v>42202.552083333336</v>
      </c>
      <c r="E434" s="51" t="s">
        <v>1</v>
      </c>
      <c r="F434" s="52">
        <v>42202.386111111111</v>
      </c>
      <c r="G434" s="130">
        <f t="shared" si="19"/>
        <v>0.16597222222480923</v>
      </c>
      <c r="H434" s="131" t="str">
        <f t="shared" si="20"/>
        <v>ACCEPTABLE</v>
      </c>
      <c r="J434" s="54">
        <v>42202.55</v>
      </c>
      <c r="K434" s="56">
        <v>42202.556944444441</v>
      </c>
      <c r="L434" s="120">
        <f t="shared" si="21"/>
        <v>6.9444444379769266E-3</v>
      </c>
      <c r="M434" s="120" t="s">
        <v>0</v>
      </c>
      <c r="N434" s="57" t="s">
        <v>354</v>
      </c>
    </row>
    <row r="435" spans="1:14" ht="27" customHeight="1" x14ac:dyDescent="0.35">
      <c r="A435" s="119"/>
      <c r="B435" s="119"/>
      <c r="C435" s="57"/>
      <c r="D435" s="54"/>
      <c r="E435" s="51"/>
      <c r="F435" s="52"/>
      <c r="G435" s="130" t="str">
        <f t="shared" si="19"/>
        <v/>
      </c>
      <c r="H435" s="131" t="str">
        <f t="shared" si="20"/>
        <v/>
      </c>
      <c r="J435" s="54">
        <v>42202.573611111111</v>
      </c>
      <c r="K435" s="56">
        <v>42202.588888888888</v>
      </c>
      <c r="L435" s="120">
        <f t="shared" si="21"/>
        <v>1.5277777776645962E-2</v>
      </c>
      <c r="M435" s="120" t="s">
        <v>1</v>
      </c>
      <c r="N435" s="57" t="s">
        <v>355</v>
      </c>
    </row>
    <row r="436" spans="1:14" ht="27" customHeight="1" x14ac:dyDescent="0.35">
      <c r="A436" s="119"/>
      <c r="B436" s="119"/>
      <c r="C436" s="57"/>
      <c r="D436" s="54"/>
      <c r="E436" s="51"/>
      <c r="F436" s="52"/>
      <c r="G436" s="130" t="str">
        <f t="shared" si="19"/>
        <v/>
      </c>
      <c r="H436" s="131" t="str">
        <f t="shared" si="20"/>
        <v/>
      </c>
      <c r="J436" s="54">
        <v>42202.603472222225</v>
      </c>
      <c r="K436" s="56">
        <v>42202.613194444442</v>
      </c>
      <c r="L436" s="120">
        <f t="shared" si="21"/>
        <v>9.7222222175332718E-3</v>
      </c>
      <c r="M436" s="120" t="s">
        <v>0</v>
      </c>
      <c r="N436" s="57" t="s">
        <v>356</v>
      </c>
    </row>
    <row r="437" spans="1:14" ht="27" customHeight="1" x14ac:dyDescent="0.35">
      <c r="A437" s="119"/>
      <c r="B437" s="119"/>
      <c r="C437" s="57"/>
      <c r="D437" s="54"/>
      <c r="E437" s="51"/>
      <c r="F437" s="52"/>
      <c r="G437" s="130" t="str">
        <f t="shared" si="19"/>
        <v/>
      </c>
      <c r="H437" s="131" t="str">
        <f t="shared" si="20"/>
        <v/>
      </c>
      <c r="J437" s="54">
        <v>42202.64166666667</v>
      </c>
      <c r="K437" s="56">
        <v>42202.651388888888</v>
      </c>
      <c r="L437" s="120">
        <f t="shared" si="21"/>
        <v>9.7222222175332718E-3</v>
      </c>
      <c r="M437" s="120" t="s">
        <v>341</v>
      </c>
      <c r="N437" s="57" t="s">
        <v>357</v>
      </c>
    </row>
    <row r="438" spans="1:14" ht="27" customHeight="1" x14ac:dyDescent="0.35">
      <c r="A438" s="119"/>
      <c r="B438" s="119"/>
      <c r="C438" s="57"/>
      <c r="D438" s="54"/>
      <c r="E438" s="51"/>
      <c r="F438" s="52"/>
      <c r="G438" s="130" t="str">
        <f t="shared" si="19"/>
        <v/>
      </c>
      <c r="H438" s="131" t="str">
        <f t="shared" si="20"/>
        <v/>
      </c>
      <c r="J438" s="54">
        <v>42202.666666666664</v>
      </c>
      <c r="K438" s="56">
        <v>42202.676388888889</v>
      </c>
      <c r="L438" s="120">
        <f t="shared" si="21"/>
        <v>9.7222222248092294E-3</v>
      </c>
      <c r="M438" s="120" t="s">
        <v>1</v>
      </c>
      <c r="N438" s="57" t="s">
        <v>357</v>
      </c>
    </row>
    <row r="439" spans="1:14" ht="27" customHeight="1" x14ac:dyDescent="0.35">
      <c r="A439" s="119">
        <v>19096</v>
      </c>
      <c r="B439" s="119">
        <v>129</v>
      </c>
      <c r="C439" s="57" t="s">
        <v>258</v>
      </c>
      <c r="D439" s="54">
        <v>42203.489583333336</v>
      </c>
      <c r="E439" s="51" t="s">
        <v>0</v>
      </c>
      <c r="F439" s="52">
        <v>42202.386111111111</v>
      </c>
      <c r="G439" s="130">
        <f t="shared" si="19"/>
        <v>1.1034722222248092</v>
      </c>
      <c r="H439" s="131" t="str">
        <f t="shared" si="20"/>
        <v>ACCEPTABLE</v>
      </c>
      <c r="J439" s="54">
        <v>42203.463888888888</v>
      </c>
      <c r="K439" s="56">
        <v>42203.472222222219</v>
      </c>
      <c r="L439" s="120">
        <f t="shared" si="21"/>
        <v>8.333333331393078E-3</v>
      </c>
      <c r="M439" s="120" t="s">
        <v>1</v>
      </c>
      <c r="N439" s="57" t="s">
        <v>346</v>
      </c>
    </row>
    <row r="440" spans="1:14" ht="27" customHeight="1" x14ac:dyDescent="0.35">
      <c r="A440" s="119">
        <v>19096</v>
      </c>
      <c r="B440" s="119">
        <v>130</v>
      </c>
      <c r="C440" s="57" t="s">
        <v>4</v>
      </c>
      <c r="D440" s="54">
        <v>42203.520833333336</v>
      </c>
      <c r="E440" s="51" t="s">
        <v>1</v>
      </c>
      <c r="F440" s="52">
        <v>42202.386111111111</v>
      </c>
      <c r="G440" s="130">
        <f t="shared" si="19"/>
        <v>1.1347222222248092</v>
      </c>
      <c r="H440" s="131" t="str">
        <f t="shared" si="20"/>
        <v>ACCEPTABLE</v>
      </c>
      <c r="J440" s="54">
        <v>42203.524305555555</v>
      </c>
      <c r="K440" s="56">
        <v>42203.534722222219</v>
      </c>
      <c r="L440" s="120">
        <f t="shared" si="21"/>
        <v>1.0416666664241347E-2</v>
      </c>
      <c r="M440" s="120" t="s">
        <v>0</v>
      </c>
      <c r="N440" s="57" t="s">
        <v>1174</v>
      </c>
    </row>
    <row r="441" spans="1:14" ht="27" customHeight="1" x14ac:dyDescent="0.35">
      <c r="A441" s="119"/>
      <c r="B441" s="119"/>
      <c r="C441" s="57"/>
      <c r="D441" s="54"/>
      <c r="E441" s="51"/>
      <c r="F441" s="52"/>
      <c r="G441" s="130" t="str">
        <f t="shared" si="19"/>
        <v/>
      </c>
      <c r="H441" s="131" t="str">
        <f t="shared" si="20"/>
        <v/>
      </c>
      <c r="L441" s="120" t="str">
        <f t="shared" si="21"/>
        <v>Incomplete Data</v>
      </c>
    </row>
    <row r="442" spans="1:14" ht="27" customHeight="1" x14ac:dyDescent="0.35">
      <c r="A442" s="119"/>
      <c r="B442" s="119"/>
      <c r="C442" s="57"/>
      <c r="D442" s="54"/>
      <c r="E442" s="51"/>
      <c r="F442" s="52"/>
      <c r="G442" s="130" t="str">
        <f t="shared" si="19"/>
        <v/>
      </c>
      <c r="H442" s="131" t="str">
        <f t="shared" si="20"/>
        <v/>
      </c>
      <c r="J442" s="54">
        <v>42203.559027777781</v>
      </c>
      <c r="K442" s="56">
        <v>42203.569444444445</v>
      </c>
      <c r="L442" s="120">
        <f t="shared" si="21"/>
        <v>1.0416666664241347E-2</v>
      </c>
      <c r="M442" s="120" t="s">
        <v>1</v>
      </c>
      <c r="N442" s="57" t="s">
        <v>386</v>
      </c>
    </row>
    <row r="443" spans="1:14" ht="27" customHeight="1" x14ac:dyDescent="0.35">
      <c r="A443" s="119"/>
      <c r="B443" s="119"/>
      <c r="C443" s="57"/>
      <c r="D443" s="54"/>
      <c r="E443" s="51"/>
      <c r="F443" s="52"/>
      <c r="G443" s="130" t="str">
        <f t="shared" si="19"/>
        <v/>
      </c>
      <c r="H443" s="131" t="str">
        <f t="shared" si="20"/>
        <v/>
      </c>
      <c r="L443" s="120" t="str">
        <f t="shared" si="21"/>
        <v>Incomplete Data</v>
      </c>
    </row>
    <row r="444" spans="1:14" ht="27" customHeight="1" x14ac:dyDescent="0.35">
      <c r="A444" s="119">
        <v>19097</v>
      </c>
      <c r="B444" s="119">
        <v>131</v>
      </c>
      <c r="C444" s="57" t="s">
        <v>258</v>
      </c>
      <c r="D444" s="54">
        <v>42203.666666666664</v>
      </c>
      <c r="E444" s="51" t="s">
        <v>0</v>
      </c>
      <c r="F444" s="52">
        <v>42203.400694444441</v>
      </c>
      <c r="G444" s="130">
        <f t="shared" si="19"/>
        <v>0.26597222222335404</v>
      </c>
      <c r="H444" s="131" t="str">
        <f t="shared" si="20"/>
        <v>ACCEPTABLE</v>
      </c>
      <c r="L444" s="120" t="str">
        <f t="shared" si="21"/>
        <v>Incomplete Data</v>
      </c>
    </row>
    <row r="445" spans="1:14" ht="27" customHeight="1" x14ac:dyDescent="0.35">
      <c r="A445" s="119">
        <v>19097</v>
      </c>
      <c r="B445" s="119">
        <v>132</v>
      </c>
      <c r="C445" s="57" t="s">
        <v>4</v>
      </c>
      <c r="D445" s="54">
        <v>42203.708333333336</v>
      </c>
      <c r="E445" s="51" t="s">
        <v>1</v>
      </c>
      <c r="F445" s="52">
        <v>42203.400694444441</v>
      </c>
      <c r="G445" s="130">
        <f t="shared" si="19"/>
        <v>0.30763888889487134</v>
      </c>
      <c r="H445" s="131" t="str">
        <f t="shared" si="20"/>
        <v>ACCEPTABLE</v>
      </c>
      <c r="J445" s="54">
        <v>42203.706250000003</v>
      </c>
      <c r="K445" s="56">
        <v>42203.71875</v>
      </c>
      <c r="L445" s="120">
        <f t="shared" si="21"/>
        <v>1.2499999997089617E-2</v>
      </c>
      <c r="M445" s="120" t="s">
        <v>0</v>
      </c>
      <c r="N445" s="57" t="s">
        <v>387</v>
      </c>
    </row>
    <row r="446" spans="1:14" ht="27" customHeight="1" x14ac:dyDescent="0.35">
      <c r="A446" s="119"/>
      <c r="B446" s="119"/>
      <c r="C446" s="57"/>
      <c r="D446" s="54"/>
      <c r="E446" s="51"/>
      <c r="F446" s="52"/>
      <c r="G446" s="130" t="str">
        <f t="shared" si="19"/>
        <v/>
      </c>
      <c r="H446" s="131" t="str">
        <f t="shared" si="20"/>
        <v/>
      </c>
      <c r="J446" s="54">
        <v>42203.75</v>
      </c>
      <c r="K446" s="56">
        <v>42203.759027777778</v>
      </c>
      <c r="L446" s="120">
        <f t="shared" si="21"/>
        <v>9.0277777781011537E-3</v>
      </c>
      <c r="M446" s="120" t="s">
        <v>388</v>
      </c>
      <c r="N446" s="57" t="s">
        <v>389</v>
      </c>
    </row>
    <row r="447" spans="1:14" ht="27" customHeight="1" x14ac:dyDescent="0.35">
      <c r="A447" s="119"/>
      <c r="B447" s="119"/>
      <c r="C447" s="57"/>
      <c r="D447" s="54"/>
      <c r="E447" s="51"/>
      <c r="F447" s="52"/>
      <c r="G447" s="130" t="str">
        <f t="shared" si="19"/>
        <v/>
      </c>
      <c r="H447" s="131" t="str">
        <f t="shared" si="20"/>
        <v/>
      </c>
      <c r="J447" s="54"/>
      <c r="K447" s="56"/>
      <c r="L447" s="120" t="str">
        <f t="shared" si="21"/>
        <v>Incomplete Data</v>
      </c>
      <c r="M447" s="120"/>
      <c r="N447" s="57"/>
    </row>
    <row r="448" spans="1:14" ht="27" customHeight="1" x14ac:dyDescent="0.35">
      <c r="A448" s="119"/>
      <c r="B448" s="119"/>
      <c r="C448" s="57"/>
      <c r="D448" s="54"/>
      <c r="E448" s="51"/>
      <c r="F448" s="52"/>
      <c r="G448" s="130" t="str">
        <f t="shared" si="19"/>
        <v/>
      </c>
      <c r="H448" s="131" t="str">
        <f t="shared" si="20"/>
        <v/>
      </c>
      <c r="J448" s="54">
        <v>42203.830555555556</v>
      </c>
      <c r="K448" s="56">
        <v>42203.837500000001</v>
      </c>
      <c r="L448" s="120">
        <f t="shared" si="21"/>
        <v>6.9444444452528842E-3</v>
      </c>
      <c r="M448" s="120"/>
      <c r="N448" s="57" t="s">
        <v>149</v>
      </c>
    </row>
    <row r="449" spans="1:14" ht="27" customHeight="1" x14ac:dyDescent="0.35">
      <c r="A449" s="119"/>
      <c r="B449" s="119"/>
      <c r="C449" s="57"/>
      <c r="D449" s="54"/>
      <c r="E449" s="51"/>
      <c r="F449" s="52"/>
      <c r="G449" s="130" t="str">
        <f t="shared" si="19"/>
        <v/>
      </c>
      <c r="H449" s="131" t="str">
        <f t="shared" si="20"/>
        <v/>
      </c>
      <c r="J449" s="54">
        <v>42203.854861111111</v>
      </c>
      <c r="K449" s="56">
        <v>42203.856944444444</v>
      </c>
      <c r="L449" s="120">
        <f t="shared" si="21"/>
        <v>2.0833333328482695E-3</v>
      </c>
      <c r="M449" s="120"/>
      <c r="N449" s="57" t="s">
        <v>149</v>
      </c>
    </row>
    <row r="450" spans="1:14" ht="27" customHeight="1" x14ac:dyDescent="0.35">
      <c r="A450" s="119">
        <v>19098</v>
      </c>
      <c r="B450" s="119">
        <v>135</v>
      </c>
      <c r="C450" s="57" t="s">
        <v>258</v>
      </c>
      <c r="D450" s="54">
        <v>42204.270833333336</v>
      </c>
      <c r="E450" s="51" t="s">
        <v>0</v>
      </c>
      <c r="F450" s="52">
        <v>42203.727083333331</v>
      </c>
      <c r="G450" s="130">
        <f t="shared" si="19"/>
        <v>0.54375000000436557</v>
      </c>
      <c r="H450" s="131" t="str">
        <f t="shared" si="20"/>
        <v>ACCEPTABLE</v>
      </c>
      <c r="J450" s="54">
        <v>42204.284722222219</v>
      </c>
      <c r="K450" s="56">
        <v>42204.296527777777</v>
      </c>
      <c r="L450" s="120">
        <f t="shared" si="21"/>
        <v>1.1805555557657499E-2</v>
      </c>
      <c r="M450" s="120" t="s">
        <v>0</v>
      </c>
      <c r="N450" s="57" t="s">
        <v>390</v>
      </c>
    </row>
    <row r="451" spans="1:14" ht="27" customHeight="1" x14ac:dyDescent="0.35">
      <c r="A451" s="119">
        <v>19098</v>
      </c>
      <c r="B451" s="119">
        <v>136</v>
      </c>
      <c r="C451" s="57" t="s">
        <v>258</v>
      </c>
      <c r="D451" s="54">
        <v>42204.291666666664</v>
      </c>
      <c r="E451" s="51" t="s">
        <v>1</v>
      </c>
      <c r="F451" s="52">
        <v>42203.727083333331</v>
      </c>
      <c r="G451" s="130">
        <f t="shared" ref="G451:G514" si="22">IF(D451="","",D451-F451)</f>
        <v>0.56458333333284827</v>
      </c>
      <c r="H451" s="131" t="str">
        <f t="shared" ref="H451:H514" si="23">IF(D451-F451&lt;0,"TOO LATE",IF(G451="","",IF(OR(DAY(D451-F451)&gt;1,AND(HOUR(D451-F451)&gt;HOUR("0:59"),(SIGN(D451-F451)=1))),"ACCEPTABLE","TOO LATE")))</f>
        <v>ACCEPTABLE</v>
      </c>
      <c r="J451" s="54">
        <v>42204.311111111114</v>
      </c>
      <c r="K451" s="56">
        <v>42204.322222222225</v>
      </c>
      <c r="L451" s="120">
        <f t="shared" si="21"/>
        <v>1.1111111110949423E-2</v>
      </c>
      <c r="M451" s="120" t="s">
        <v>1</v>
      </c>
      <c r="N451" s="57" t="s">
        <v>390</v>
      </c>
    </row>
    <row r="452" spans="1:14" ht="27" customHeight="1" x14ac:dyDescent="0.35">
      <c r="A452" s="119">
        <v>19096</v>
      </c>
      <c r="B452" s="119">
        <v>133</v>
      </c>
      <c r="C452" s="57" t="s">
        <v>4</v>
      </c>
      <c r="D452" s="54">
        <v>42204.40625</v>
      </c>
      <c r="E452" s="51" t="s">
        <v>0</v>
      </c>
      <c r="F452" s="52">
        <v>42204.315972222219</v>
      </c>
      <c r="G452" s="130">
        <f t="shared" si="22"/>
        <v>9.0277777781011537E-2</v>
      </c>
      <c r="H452" s="131" t="str">
        <f t="shared" si="23"/>
        <v>ACCEPTABLE</v>
      </c>
      <c r="I452" s="121" t="s">
        <v>360</v>
      </c>
      <c r="J452" s="54">
        <v>42204.384027777778</v>
      </c>
      <c r="K452" s="56">
        <v>42204.38958333333</v>
      </c>
      <c r="L452" s="120">
        <f t="shared" si="21"/>
        <v>5.5555555518367328E-3</v>
      </c>
      <c r="M452" s="120" t="s">
        <v>0</v>
      </c>
      <c r="N452" s="57" t="s">
        <v>9</v>
      </c>
    </row>
    <row r="453" spans="1:14" ht="27" customHeight="1" x14ac:dyDescent="0.35">
      <c r="A453" s="119">
        <v>19096</v>
      </c>
      <c r="B453" s="119">
        <v>134</v>
      </c>
      <c r="C453" s="57" t="s">
        <v>258</v>
      </c>
      <c r="D453" s="54">
        <v>42204.427083333336</v>
      </c>
      <c r="E453" s="51" t="s">
        <v>1</v>
      </c>
      <c r="F453" s="52">
        <v>42204.315972222219</v>
      </c>
      <c r="G453" s="130">
        <f t="shared" si="22"/>
        <v>0.11111111111677019</v>
      </c>
      <c r="H453" s="131" t="str">
        <f t="shared" si="23"/>
        <v>ACCEPTABLE</v>
      </c>
      <c r="J453" s="54">
        <v>42204.410416666666</v>
      </c>
      <c r="K453" s="56">
        <v>42204.42083333333</v>
      </c>
      <c r="L453" s="120">
        <f t="shared" si="21"/>
        <v>1.0416666664241347E-2</v>
      </c>
      <c r="M453" s="120" t="s">
        <v>1</v>
      </c>
      <c r="N453" s="57" t="s">
        <v>238</v>
      </c>
    </row>
    <row r="454" spans="1:14" ht="27" customHeight="1" x14ac:dyDescent="0.35">
      <c r="A454" s="119"/>
      <c r="B454" s="119"/>
      <c r="C454" s="57"/>
      <c r="D454" s="54"/>
      <c r="E454" s="51"/>
      <c r="F454" s="52"/>
      <c r="G454" s="130" t="str">
        <f t="shared" si="22"/>
        <v/>
      </c>
      <c r="H454" s="131" t="str">
        <f t="shared" si="23"/>
        <v/>
      </c>
      <c r="J454" s="54">
        <v>42204.486111111109</v>
      </c>
      <c r="K454" s="56">
        <v>42204.490972222222</v>
      </c>
      <c r="L454" s="120">
        <f t="shared" si="21"/>
        <v>4.8611111124046147E-3</v>
      </c>
      <c r="M454" s="120" t="s">
        <v>0</v>
      </c>
      <c r="N454" s="57" t="s">
        <v>9</v>
      </c>
    </row>
    <row r="455" spans="1:14" ht="27" customHeight="1" x14ac:dyDescent="0.35">
      <c r="A455" s="119"/>
      <c r="B455" s="119"/>
      <c r="C455" s="57"/>
      <c r="D455" s="54"/>
      <c r="E455" s="51"/>
      <c r="F455" s="52"/>
      <c r="G455" s="130" t="str">
        <f t="shared" si="22"/>
        <v/>
      </c>
      <c r="H455" s="131" t="str">
        <f t="shared" si="23"/>
        <v/>
      </c>
      <c r="L455" s="120" t="str">
        <f t="shared" ref="L455:L518" si="24">IF(OR(K455="",J455=""), "Incomplete Data", K455-J455)</f>
        <v>Incomplete Data</v>
      </c>
    </row>
    <row r="456" spans="1:14" ht="27" customHeight="1" x14ac:dyDescent="0.35">
      <c r="A456" s="119">
        <v>19097</v>
      </c>
      <c r="B456" s="119">
        <v>137</v>
      </c>
      <c r="C456" s="57" t="s">
        <v>4</v>
      </c>
      <c r="D456" s="54">
        <v>42204.489583333336</v>
      </c>
      <c r="E456" s="51" t="s">
        <v>0</v>
      </c>
      <c r="F456" s="52">
        <v>42204.315972222219</v>
      </c>
      <c r="G456" s="130">
        <f t="shared" si="22"/>
        <v>0.17361111111677019</v>
      </c>
      <c r="H456" s="131" t="str">
        <f t="shared" si="23"/>
        <v>ACCEPTABLE</v>
      </c>
      <c r="L456" s="120" t="str">
        <f t="shared" si="24"/>
        <v>Incomplete Data</v>
      </c>
    </row>
    <row r="457" spans="1:14" ht="27" customHeight="1" x14ac:dyDescent="0.35">
      <c r="A457" s="119">
        <v>19097</v>
      </c>
      <c r="B457" s="119">
        <v>138</v>
      </c>
      <c r="C457" s="57" t="s">
        <v>258</v>
      </c>
      <c r="D457" s="54">
        <v>42204.510416666664</v>
      </c>
      <c r="E457" s="51" t="s">
        <v>1</v>
      </c>
      <c r="F457" s="52">
        <v>42204.315972222219</v>
      </c>
      <c r="G457" s="130">
        <f t="shared" si="22"/>
        <v>0.19444444444525288</v>
      </c>
      <c r="H457" s="131" t="str">
        <f t="shared" si="23"/>
        <v>ACCEPTABLE</v>
      </c>
      <c r="J457" s="54">
        <v>42204.510416666664</v>
      </c>
      <c r="K457" s="56">
        <v>42204.521527777775</v>
      </c>
      <c r="L457" s="120">
        <f t="shared" si="24"/>
        <v>1.1111111110949423E-2</v>
      </c>
      <c r="M457" s="120" t="s">
        <v>1</v>
      </c>
      <c r="N457" s="57" t="s">
        <v>1175</v>
      </c>
    </row>
    <row r="458" spans="1:14" ht="27" customHeight="1" x14ac:dyDescent="0.35">
      <c r="A458" s="119">
        <v>19099</v>
      </c>
      <c r="B458" s="119">
        <v>139</v>
      </c>
      <c r="C458" s="57" t="s">
        <v>258</v>
      </c>
      <c r="D458" s="54">
        <v>42204.71875</v>
      </c>
      <c r="E458" s="51" t="s">
        <v>0</v>
      </c>
      <c r="F458" s="52">
        <v>42204.579861111109</v>
      </c>
      <c r="G458" s="130">
        <f t="shared" si="22"/>
        <v>0.13888888889050577</v>
      </c>
      <c r="H458" s="131" t="str">
        <f t="shared" si="23"/>
        <v>ACCEPTABLE</v>
      </c>
      <c r="J458" s="54">
        <v>42204.754166666666</v>
      </c>
      <c r="K458" s="56">
        <v>42204.76666666667</v>
      </c>
      <c r="L458" s="120">
        <f t="shared" si="24"/>
        <v>1.2500000004365575E-2</v>
      </c>
      <c r="M458" s="120" t="s">
        <v>0</v>
      </c>
      <c r="N458" s="57" t="s">
        <v>181</v>
      </c>
    </row>
    <row r="459" spans="1:14" ht="27" customHeight="1" x14ac:dyDescent="0.35">
      <c r="A459" s="119">
        <v>19099</v>
      </c>
      <c r="B459" s="119">
        <v>140</v>
      </c>
      <c r="C459" s="57" t="s">
        <v>4</v>
      </c>
      <c r="D459" s="54">
        <v>42204.75</v>
      </c>
      <c r="E459" s="51" t="s">
        <v>1</v>
      </c>
      <c r="F459" s="52">
        <v>42204.579861111109</v>
      </c>
      <c r="G459" s="130">
        <f t="shared" si="22"/>
        <v>0.17013888889050577</v>
      </c>
      <c r="H459" s="131" t="str">
        <f t="shared" si="23"/>
        <v>ACCEPTABLE</v>
      </c>
      <c r="J459" s="54">
        <v>42204.793749999997</v>
      </c>
      <c r="K459" s="56">
        <v>42204.804166666669</v>
      </c>
      <c r="L459" s="120">
        <f t="shared" si="24"/>
        <v>1.0416666671517305E-2</v>
      </c>
      <c r="M459" s="120" t="s">
        <v>1</v>
      </c>
      <c r="N459" s="57" t="s">
        <v>18</v>
      </c>
    </row>
    <row r="460" spans="1:14" ht="27" customHeight="1" x14ac:dyDescent="0.35">
      <c r="A460" s="119"/>
      <c r="B460" s="119"/>
      <c r="C460" s="57"/>
      <c r="D460" s="54"/>
      <c r="E460" s="51"/>
      <c r="F460" s="52"/>
      <c r="G460" s="130" t="str">
        <f t="shared" si="22"/>
        <v/>
      </c>
      <c r="H460" s="131" t="str">
        <f t="shared" si="23"/>
        <v/>
      </c>
      <c r="J460" s="54">
        <v>42205.329861111109</v>
      </c>
      <c r="K460" s="56">
        <v>42205.340277777781</v>
      </c>
      <c r="L460" s="120">
        <f t="shared" si="24"/>
        <v>1.0416666671517305E-2</v>
      </c>
      <c r="M460" s="120" t="s">
        <v>1</v>
      </c>
      <c r="N460" s="57" t="s">
        <v>391</v>
      </c>
    </row>
    <row r="461" spans="1:14" ht="27" customHeight="1" x14ac:dyDescent="0.35">
      <c r="A461" s="119"/>
      <c r="B461" s="119"/>
      <c r="C461" s="57"/>
      <c r="D461" s="54"/>
      <c r="E461" s="51"/>
      <c r="F461" s="52"/>
      <c r="G461" s="130" t="str">
        <f t="shared" si="22"/>
        <v/>
      </c>
      <c r="H461" s="131" t="str">
        <f t="shared" si="23"/>
        <v/>
      </c>
      <c r="J461" s="54">
        <v>42205.395833333336</v>
      </c>
      <c r="K461" s="56">
        <v>42205.40625</v>
      </c>
      <c r="L461" s="120">
        <f t="shared" si="24"/>
        <v>1.0416666664241347E-2</v>
      </c>
      <c r="M461" s="120" t="s">
        <v>0</v>
      </c>
      <c r="N461" s="57" t="s">
        <v>177</v>
      </c>
    </row>
    <row r="462" spans="1:14" ht="27" customHeight="1" x14ac:dyDescent="0.35">
      <c r="A462" s="119"/>
      <c r="B462" s="119"/>
      <c r="C462" s="57"/>
      <c r="D462" s="54"/>
      <c r="E462" s="51"/>
      <c r="F462" s="52"/>
      <c r="G462" s="130" t="str">
        <f t="shared" si="22"/>
        <v/>
      </c>
      <c r="H462" s="131" t="str">
        <f t="shared" si="23"/>
        <v/>
      </c>
      <c r="J462" s="54">
        <v>42205.510416666664</v>
      </c>
      <c r="K462" s="56">
        <v>42205.520833333336</v>
      </c>
      <c r="L462" s="120">
        <f t="shared" si="24"/>
        <v>1.0416666671517305E-2</v>
      </c>
      <c r="M462" s="120" t="s">
        <v>1</v>
      </c>
      <c r="N462" s="57" t="s">
        <v>176</v>
      </c>
    </row>
    <row r="463" spans="1:14" ht="27" customHeight="1" x14ac:dyDescent="0.35">
      <c r="A463" s="119">
        <v>19100</v>
      </c>
      <c r="B463" s="119">
        <v>141</v>
      </c>
      <c r="C463" s="57" t="s">
        <v>258</v>
      </c>
      <c r="D463" s="54">
        <v>42205.59375</v>
      </c>
      <c r="E463" s="51" t="s">
        <v>0</v>
      </c>
      <c r="F463" s="52">
        <v>42205.379166666666</v>
      </c>
      <c r="G463" s="130">
        <f t="shared" si="22"/>
        <v>0.21458333333430346</v>
      </c>
      <c r="H463" s="131" t="str">
        <f t="shared" si="23"/>
        <v>ACCEPTABLE</v>
      </c>
      <c r="J463" s="54">
        <v>42205.577777777777</v>
      </c>
      <c r="K463" s="56">
        <v>42205.587500000001</v>
      </c>
      <c r="L463" s="120">
        <f t="shared" si="24"/>
        <v>9.7222222248092294E-3</v>
      </c>
      <c r="M463" s="120" t="s">
        <v>0</v>
      </c>
      <c r="N463" s="57" t="s">
        <v>237</v>
      </c>
    </row>
    <row r="464" spans="1:14" ht="27" customHeight="1" x14ac:dyDescent="0.35">
      <c r="A464" s="119">
        <v>19100</v>
      </c>
      <c r="B464" s="119">
        <v>142</v>
      </c>
      <c r="C464" s="57" t="s">
        <v>4</v>
      </c>
      <c r="D464" s="54">
        <v>42205.625</v>
      </c>
      <c r="E464" s="51" t="s">
        <v>1</v>
      </c>
      <c r="F464" s="52">
        <v>42205.379166666666</v>
      </c>
      <c r="G464" s="130">
        <f t="shared" si="22"/>
        <v>0.24583333333430346</v>
      </c>
      <c r="H464" s="131" t="str">
        <f t="shared" si="23"/>
        <v>ACCEPTABLE</v>
      </c>
      <c r="J464" s="54">
        <v>42205.612500000003</v>
      </c>
      <c r="K464" s="56">
        <v>42205.622916666667</v>
      </c>
      <c r="L464" s="120">
        <f t="shared" si="24"/>
        <v>1.0416666664241347E-2</v>
      </c>
      <c r="M464" s="120" t="s">
        <v>1</v>
      </c>
      <c r="N464" s="57" t="s">
        <v>9</v>
      </c>
    </row>
    <row r="465" spans="1:17" ht="27" customHeight="1" x14ac:dyDescent="0.35">
      <c r="A465" s="119"/>
      <c r="B465" s="119"/>
      <c r="C465" s="57"/>
      <c r="D465" s="54"/>
      <c r="E465" s="51"/>
      <c r="F465" s="52"/>
      <c r="G465" s="130" t="str">
        <f t="shared" si="22"/>
        <v/>
      </c>
      <c r="H465" s="131" t="str">
        <f t="shared" si="23"/>
        <v/>
      </c>
      <c r="L465" s="120" t="str">
        <f t="shared" si="24"/>
        <v>Incomplete Data</v>
      </c>
    </row>
    <row r="466" spans="1:17" ht="27" customHeight="1" x14ac:dyDescent="0.35">
      <c r="A466" s="119"/>
      <c r="B466" s="119"/>
      <c r="C466" s="57"/>
      <c r="D466" s="54"/>
      <c r="E466" s="51"/>
      <c r="F466" s="52"/>
      <c r="G466" s="130" t="str">
        <f t="shared" si="22"/>
        <v/>
      </c>
      <c r="H466" s="131" t="str">
        <f t="shared" si="23"/>
        <v/>
      </c>
      <c r="L466" s="120" t="str">
        <f t="shared" si="24"/>
        <v>Incomplete Data</v>
      </c>
    </row>
    <row r="467" spans="1:17" ht="27" customHeight="1" x14ac:dyDescent="0.35">
      <c r="A467" s="119">
        <v>19099</v>
      </c>
      <c r="B467" s="119">
        <v>143</v>
      </c>
      <c r="C467" s="57" t="s">
        <v>4</v>
      </c>
      <c r="D467" s="54">
        <v>42206.072916666664</v>
      </c>
      <c r="E467" s="51" t="s">
        <v>0</v>
      </c>
      <c r="F467" s="52">
        <v>42205.902083333334</v>
      </c>
      <c r="G467" s="130">
        <f t="shared" si="22"/>
        <v>0.17083333332993789</v>
      </c>
      <c r="H467" s="131" t="str">
        <f t="shared" si="23"/>
        <v>ACCEPTABLE</v>
      </c>
      <c r="J467" s="54">
        <v>42206.059027777781</v>
      </c>
      <c r="K467" s="56">
        <v>42206.069444444445</v>
      </c>
      <c r="L467" s="120">
        <f t="shared" si="24"/>
        <v>1.0416666664241347E-2</v>
      </c>
      <c r="M467" s="120" t="s">
        <v>0</v>
      </c>
      <c r="N467" s="57" t="s">
        <v>18</v>
      </c>
    </row>
    <row r="468" spans="1:17" ht="27" customHeight="1" x14ac:dyDescent="0.35">
      <c r="A468" s="119">
        <v>19099</v>
      </c>
      <c r="B468" s="119">
        <v>144</v>
      </c>
      <c r="C468" s="57" t="s">
        <v>258</v>
      </c>
      <c r="D468" s="54">
        <v>42206.09375</v>
      </c>
      <c r="E468" s="51" t="s">
        <v>1</v>
      </c>
      <c r="F468" s="52">
        <v>42205.902083333334</v>
      </c>
      <c r="G468" s="130">
        <f t="shared" si="22"/>
        <v>0.19166666666569654</v>
      </c>
      <c r="H468" s="131" t="str">
        <f t="shared" si="23"/>
        <v>ACCEPTABLE</v>
      </c>
      <c r="J468" s="54">
        <v>42206.100694444445</v>
      </c>
      <c r="K468" s="56">
        <v>42206.114583333336</v>
      </c>
      <c r="L468" s="120">
        <f t="shared" si="24"/>
        <v>1.3888888890505768E-2</v>
      </c>
      <c r="M468" s="120" t="s">
        <v>1</v>
      </c>
      <c r="N468" s="57" t="s">
        <v>392</v>
      </c>
    </row>
    <row r="469" spans="1:17" ht="27" customHeight="1" x14ac:dyDescent="0.35">
      <c r="A469" s="119"/>
      <c r="B469" s="119"/>
      <c r="C469" s="57"/>
      <c r="D469" s="54"/>
      <c r="E469" s="51"/>
      <c r="F469" s="52"/>
      <c r="G469" s="130" t="str">
        <f t="shared" si="22"/>
        <v/>
      </c>
      <c r="H469" s="131" t="str">
        <f t="shared" si="23"/>
        <v/>
      </c>
      <c r="L469" s="120" t="str">
        <f t="shared" si="24"/>
        <v>Incomplete Data</v>
      </c>
    </row>
    <row r="470" spans="1:17" ht="27" customHeight="1" x14ac:dyDescent="0.35">
      <c r="A470" s="119"/>
      <c r="B470" s="119"/>
      <c r="C470" s="57"/>
      <c r="D470" s="54"/>
      <c r="E470" s="51"/>
      <c r="F470" s="52"/>
      <c r="G470" s="130" t="str">
        <f t="shared" si="22"/>
        <v/>
      </c>
      <c r="H470" s="131" t="str">
        <f t="shared" si="23"/>
        <v/>
      </c>
      <c r="L470" s="120" t="str">
        <f t="shared" si="24"/>
        <v>Incomplete Data</v>
      </c>
    </row>
    <row r="471" spans="1:17" ht="27" customHeight="1" x14ac:dyDescent="0.35">
      <c r="A471" s="119">
        <v>19100</v>
      </c>
      <c r="B471" s="119">
        <v>141</v>
      </c>
      <c r="C471" s="57" t="s">
        <v>4</v>
      </c>
      <c r="D471" s="54">
        <v>42206.461805555555</v>
      </c>
      <c r="E471" s="51" t="s">
        <v>0</v>
      </c>
      <c r="F471" s="52">
        <v>42206.227083333331</v>
      </c>
      <c r="G471" s="130">
        <f t="shared" si="22"/>
        <v>0.23472222222335404</v>
      </c>
      <c r="H471" s="131" t="str">
        <f t="shared" si="23"/>
        <v>ACCEPTABLE</v>
      </c>
      <c r="J471" s="124">
        <v>42206.447916666664</v>
      </c>
      <c r="K471" s="56">
        <v>42206.460416666669</v>
      </c>
      <c r="L471" s="120">
        <f t="shared" si="24"/>
        <v>1.2500000004365575E-2</v>
      </c>
      <c r="M471" s="122" t="s">
        <v>0</v>
      </c>
      <c r="N471" s="79" t="s">
        <v>393</v>
      </c>
    </row>
    <row r="472" spans="1:17" ht="27" customHeight="1" x14ac:dyDescent="0.35">
      <c r="A472" s="119">
        <v>19100</v>
      </c>
      <c r="B472" s="119">
        <v>142</v>
      </c>
      <c r="C472" s="57" t="s">
        <v>258</v>
      </c>
      <c r="D472" s="54">
        <v>42206.482638888891</v>
      </c>
      <c r="E472" s="51" t="s">
        <v>1</v>
      </c>
      <c r="F472" s="52">
        <v>42206.227083333331</v>
      </c>
      <c r="G472" s="130">
        <f t="shared" si="22"/>
        <v>0.25555555555911269</v>
      </c>
      <c r="H472" s="131" t="str">
        <f t="shared" si="23"/>
        <v>ACCEPTABLE</v>
      </c>
      <c r="J472" s="124">
        <v>42206.475694444445</v>
      </c>
      <c r="K472" s="56">
        <v>42206.489583333336</v>
      </c>
      <c r="L472" s="120">
        <f t="shared" si="24"/>
        <v>1.3888888890505768E-2</v>
      </c>
      <c r="M472" s="122" t="s">
        <v>1</v>
      </c>
      <c r="N472" s="79" t="s">
        <v>394</v>
      </c>
    </row>
    <row r="473" spans="1:17" ht="27" customHeight="1" x14ac:dyDescent="0.35">
      <c r="A473" s="119"/>
      <c r="B473" s="119"/>
      <c r="C473" s="57"/>
      <c r="D473" s="54"/>
      <c r="E473" s="51"/>
      <c r="F473" s="52"/>
      <c r="G473" s="130" t="str">
        <f t="shared" si="22"/>
        <v/>
      </c>
      <c r="H473" s="131" t="str">
        <f t="shared" si="23"/>
        <v/>
      </c>
      <c r="J473" s="124">
        <v>42207.5</v>
      </c>
      <c r="K473" s="56">
        <v>42207.511805555558</v>
      </c>
      <c r="L473" s="120">
        <f t="shared" si="24"/>
        <v>1.1805555557657499E-2</v>
      </c>
      <c r="M473" s="123" t="s">
        <v>0</v>
      </c>
      <c r="N473" s="121" t="s">
        <v>395</v>
      </c>
    </row>
    <row r="474" spans="1:17" ht="27" customHeight="1" x14ac:dyDescent="0.35">
      <c r="A474" s="119"/>
      <c r="B474" s="119"/>
      <c r="C474" s="57"/>
      <c r="D474" s="54"/>
      <c r="E474" s="51"/>
      <c r="F474" s="52"/>
      <c r="G474" s="130" t="str">
        <f t="shared" si="22"/>
        <v/>
      </c>
      <c r="H474" s="131" t="str">
        <f t="shared" si="23"/>
        <v/>
      </c>
      <c r="J474" s="124">
        <v>42207.527777777781</v>
      </c>
      <c r="K474" s="56">
        <v>42207.534722222219</v>
      </c>
      <c r="L474" s="120">
        <f t="shared" si="24"/>
        <v>6.9444444379769266E-3</v>
      </c>
      <c r="M474" s="123" t="s">
        <v>1</v>
      </c>
      <c r="N474" s="121" t="s">
        <v>18</v>
      </c>
    </row>
    <row r="475" spans="1:17" ht="27" customHeight="1" x14ac:dyDescent="0.35">
      <c r="A475" s="119">
        <v>19101</v>
      </c>
      <c r="B475" s="119">
        <v>143</v>
      </c>
      <c r="C475" s="57" t="s">
        <v>4</v>
      </c>
      <c r="D475" s="54">
        <v>42208.381944444445</v>
      </c>
      <c r="E475" s="51" t="s">
        <v>0</v>
      </c>
      <c r="F475" s="52">
        <v>42207.740972222222</v>
      </c>
      <c r="G475" s="130">
        <f t="shared" si="22"/>
        <v>0.64097222222335404</v>
      </c>
      <c r="H475" s="131" t="str">
        <f t="shared" si="23"/>
        <v>ACCEPTABLE</v>
      </c>
      <c r="J475" s="124">
        <v>42208.387499999997</v>
      </c>
      <c r="K475" s="56">
        <v>42208.396527777775</v>
      </c>
      <c r="L475" s="120">
        <f t="shared" si="24"/>
        <v>9.0277777781011537E-3</v>
      </c>
      <c r="M475" s="123" t="s">
        <v>0</v>
      </c>
      <c r="N475" s="121" t="s">
        <v>9</v>
      </c>
    </row>
    <row r="476" spans="1:17" ht="27" customHeight="1" x14ac:dyDescent="0.35">
      <c r="A476" s="119">
        <v>19101</v>
      </c>
      <c r="B476" s="119">
        <v>144</v>
      </c>
      <c r="C476" s="57" t="s">
        <v>3</v>
      </c>
      <c r="D476" s="124">
        <v>42208.402777777781</v>
      </c>
      <c r="E476" s="51" t="s">
        <v>1</v>
      </c>
      <c r="F476" s="52">
        <v>42207.740972222222</v>
      </c>
      <c r="G476" s="130">
        <f t="shared" si="22"/>
        <v>0.66180555555911269</v>
      </c>
      <c r="H476" s="131" t="str">
        <f t="shared" si="23"/>
        <v>ACCEPTABLE</v>
      </c>
      <c r="J476" s="116">
        <v>42208.415277777778</v>
      </c>
      <c r="K476" s="116">
        <v>42208.424305555556</v>
      </c>
      <c r="L476" s="120">
        <f t="shared" si="24"/>
        <v>9.0277777781011537E-3</v>
      </c>
      <c r="M476" s="70" t="s">
        <v>1</v>
      </c>
      <c r="N476" s="72" t="s">
        <v>396</v>
      </c>
    </row>
    <row r="477" spans="1:17" ht="27" customHeight="1" x14ac:dyDescent="0.35">
      <c r="A477" s="119">
        <v>19102</v>
      </c>
      <c r="B477" s="119">
        <v>145</v>
      </c>
      <c r="C477" s="57" t="s">
        <v>84</v>
      </c>
      <c r="D477" s="54">
        <v>42208.586805555555</v>
      </c>
      <c r="E477" s="51" t="s">
        <v>0</v>
      </c>
      <c r="F477" s="52">
        <v>42208.474999999999</v>
      </c>
      <c r="G477" s="130">
        <f t="shared" si="22"/>
        <v>0.11180555555620231</v>
      </c>
      <c r="H477" s="131" t="str">
        <f t="shared" si="23"/>
        <v>ACCEPTABLE</v>
      </c>
      <c r="J477" s="124">
        <v>42208.589583333334</v>
      </c>
      <c r="K477" s="56">
        <v>42208.606249999997</v>
      </c>
      <c r="L477" s="120">
        <f t="shared" si="24"/>
        <v>1.6666666662786156E-2</v>
      </c>
      <c r="M477" s="123" t="s">
        <v>0</v>
      </c>
      <c r="N477" s="121" t="s">
        <v>397</v>
      </c>
    </row>
    <row r="478" spans="1:17" ht="27" customHeight="1" x14ac:dyDescent="0.35">
      <c r="A478" s="119">
        <v>19102</v>
      </c>
      <c r="B478" s="119">
        <v>146</v>
      </c>
      <c r="C478" s="57" t="s">
        <v>16</v>
      </c>
      <c r="D478" s="54">
        <v>42208.621527777781</v>
      </c>
      <c r="E478" s="51" t="s">
        <v>1</v>
      </c>
      <c r="F478" s="52">
        <v>42208.474999999999</v>
      </c>
      <c r="G478" s="130">
        <f t="shared" si="22"/>
        <v>0.14652777778246673</v>
      </c>
      <c r="H478" s="131" t="str">
        <f t="shared" si="23"/>
        <v>ACCEPTABLE</v>
      </c>
      <c r="J478" s="124">
        <v>42208.626388888886</v>
      </c>
      <c r="K478" s="56">
        <v>42208.637499999997</v>
      </c>
      <c r="L478" s="120">
        <f t="shared" si="24"/>
        <v>1.1111111110949423E-2</v>
      </c>
      <c r="M478" s="123" t="s">
        <v>1</v>
      </c>
      <c r="N478" s="121" t="s">
        <v>20</v>
      </c>
    </row>
    <row r="479" spans="1:17" ht="27" customHeight="1" x14ac:dyDescent="0.35">
      <c r="A479" s="119">
        <v>19103</v>
      </c>
      <c r="B479" s="119">
        <v>147</v>
      </c>
      <c r="C479" s="57" t="s">
        <v>258</v>
      </c>
      <c r="D479" s="54">
        <v>42208.784722222219</v>
      </c>
      <c r="E479" s="51" t="s">
        <v>0</v>
      </c>
      <c r="F479" s="52">
        <v>42208.474999999999</v>
      </c>
      <c r="G479" s="130">
        <f t="shared" si="22"/>
        <v>0.30972222222044365</v>
      </c>
      <c r="H479" s="131" t="str">
        <f t="shared" si="23"/>
        <v>ACCEPTABLE</v>
      </c>
      <c r="J479" s="124">
        <v>42208.822916666664</v>
      </c>
      <c r="K479" s="56">
        <v>42208.833333333336</v>
      </c>
      <c r="L479" s="120">
        <f t="shared" si="24"/>
        <v>1.0416666671517305E-2</v>
      </c>
      <c r="M479" s="123" t="s">
        <v>0</v>
      </c>
      <c r="N479" s="121" t="s">
        <v>398</v>
      </c>
    </row>
    <row r="480" spans="1:17" ht="27" customHeight="1" x14ac:dyDescent="0.35">
      <c r="A480" s="119">
        <v>19103</v>
      </c>
      <c r="B480" s="119">
        <v>148</v>
      </c>
      <c r="C480" s="57" t="s">
        <v>4</v>
      </c>
      <c r="D480" s="54">
        <v>42208.826388888891</v>
      </c>
      <c r="E480" s="51" t="s">
        <v>1</v>
      </c>
      <c r="F480" s="52">
        <v>42208.474999999999</v>
      </c>
      <c r="G480" s="130">
        <f t="shared" si="22"/>
        <v>0.35138888889196096</v>
      </c>
      <c r="H480" s="131" t="str">
        <f t="shared" si="23"/>
        <v>ACCEPTABLE</v>
      </c>
      <c r="J480" s="124">
        <v>42208.864583333336</v>
      </c>
      <c r="K480" s="56">
        <v>42208.875</v>
      </c>
      <c r="L480" s="120">
        <f t="shared" si="24"/>
        <v>1.0416666664241347E-2</v>
      </c>
      <c r="M480" s="123" t="s">
        <v>1</v>
      </c>
      <c r="N480" s="121" t="s">
        <v>212</v>
      </c>
      <c r="Q480" s="133"/>
    </row>
    <row r="481" spans="1:14" ht="27" customHeight="1" x14ac:dyDescent="0.35">
      <c r="A481" s="119">
        <v>19102</v>
      </c>
      <c r="B481" s="119">
        <v>149</v>
      </c>
      <c r="C481" s="57" t="s">
        <v>19</v>
      </c>
      <c r="D481" s="54">
        <v>42209.826388888891</v>
      </c>
      <c r="E481" s="51" t="s">
        <v>0</v>
      </c>
      <c r="F481" s="52">
        <v>42209.722916666666</v>
      </c>
      <c r="G481" s="130">
        <f t="shared" si="22"/>
        <v>0.10347222222480923</v>
      </c>
      <c r="H481" s="131" t="str">
        <f t="shared" si="23"/>
        <v>ACCEPTABLE</v>
      </c>
      <c r="J481" s="124">
        <v>42209.818055555559</v>
      </c>
      <c r="K481" s="56">
        <v>42209.827777777777</v>
      </c>
      <c r="L481" s="120">
        <f t="shared" si="24"/>
        <v>9.7222222175332718E-3</v>
      </c>
      <c r="M481" s="123" t="s">
        <v>0</v>
      </c>
      <c r="N481" s="121" t="s">
        <v>199</v>
      </c>
    </row>
    <row r="482" spans="1:14" ht="27" customHeight="1" x14ac:dyDescent="0.35">
      <c r="A482" s="119">
        <v>19102</v>
      </c>
      <c r="B482" s="119">
        <v>150</v>
      </c>
      <c r="C482" s="57" t="s">
        <v>19</v>
      </c>
      <c r="D482" s="54">
        <v>42209.864583333336</v>
      </c>
      <c r="E482" s="51" t="s">
        <v>1</v>
      </c>
      <c r="F482" s="52">
        <v>42209.722916666666</v>
      </c>
      <c r="G482" s="130">
        <f t="shared" si="22"/>
        <v>0.14166666667006211</v>
      </c>
      <c r="H482" s="131" t="str">
        <f t="shared" si="23"/>
        <v>ACCEPTABLE</v>
      </c>
      <c r="J482" s="124">
        <v>42209.842361111114</v>
      </c>
      <c r="K482" s="124">
        <v>42209.852777777778</v>
      </c>
      <c r="L482" s="120">
        <f t="shared" si="24"/>
        <v>1.0416666664241347E-2</v>
      </c>
      <c r="M482" s="123" t="s">
        <v>0</v>
      </c>
      <c r="N482" s="121" t="s">
        <v>20</v>
      </c>
    </row>
    <row r="483" spans="1:14" ht="27" customHeight="1" x14ac:dyDescent="0.35">
      <c r="A483" s="91"/>
      <c r="B483" s="91"/>
      <c r="C483" s="91"/>
      <c r="D483" s="91"/>
      <c r="E483" s="91"/>
      <c r="F483" s="91"/>
      <c r="G483" s="130" t="str">
        <f t="shared" si="22"/>
        <v/>
      </c>
      <c r="H483" s="131" t="str">
        <f t="shared" si="23"/>
        <v/>
      </c>
      <c r="J483" s="124">
        <v>42209.893055555556</v>
      </c>
      <c r="K483" s="124">
        <v>42209.904861111114</v>
      </c>
      <c r="L483" s="120">
        <f t="shared" si="24"/>
        <v>1.1805555557657499E-2</v>
      </c>
      <c r="M483" s="123" t="s">
        <v>1</v>
      </c>
      <c r="N483" s="121" t="s">
        <v>20</v>
      </c>
    </row>
    <row r="484" spans="1:14" ht="27" customHeight="1" x14ac:dyDescent="0.35">
      <c r="A484" s="119">
        <v>19104</v>
      </c>
      <c r="B484" s="119">
        <v>151</v>
      </c>
      <c r="C484" s="57" t="s">
        <v>258</v>
      </c>
      <c r="D484" s="54">
        <v>42209.892361111109</v>
      </c>
      <c r="E484" s="51" t="s">
        <v>0</v>
      </c>
      <c r="F484" s="52">
        <v>42209.722916666666</v>
      </c>
      <c r="G484" s="130">
        <f t="shared" si="22"/>
        <v>0.16944444444379769</v>
      </c>
      <c r="H484" s="131" t="str">
        <f t="shared" si="23"/>
        <v>ACCEPTABLE</v>
      </c>
      <c r="J484" s="124">
        <v>42209.915972222225</v>
      </c>
      <c r="K484" s="124">
        <v>42209.926388888889</v>
      </c>
      <c r="L484" s="120">
        <f t="shared" si="24"/>
        <v>1.0416666664241347E-2</v>
      </c>
      <c r="M484" s="123" t="s">
        <v>0</v>
      </c>
      <c r="N484" s="121" t="s">
        <v>399</v>
      </c>
    </row>
    <row r="485" spans="1:14" ht="27" customHeight="1" x14ac:dyDescent="0.35">
      <c r="A485" s="119">
        <v>19104</v>
      </c>
      <c r="B485" s="119">
        <v>152</v>
      </c>
      <c r="C485" s="57" t="s">
        <v>4</v>
      </c>
      <c r="D485" s="54">
        <v>42209.923611111109</v>
      </c>
      <c r="E485" s="51" t="s">
        <v>1</v>
      </c>
      <c r="F485" s="52">
        <v>42209.722916666666</v>
      </c>
      <c r="G485" s="130">
        <f t="shared" si="22"/>
        <v>0.20069444444379769</v>
      </c>
      <c r="H485" s="131" t="str">
        <f t="shared" si="23"/>
        <v>ACCEPTABLE</v>
      </c>
      <c r="J485" s="124">
        <v>42209.948611111111</v>
      </c>
      <c r="K485" s="124">
        <v>42209.956944444442</v>
      </c>
      <c r="L485" s="120">
        <f t="shared" si="24"/>
        <v>8.333333331393078E-3</v>
      </c>
      <c r="M485" s="123" t="s">
        <v>1</v>
      </c>
      <c r="N485" s="121" t="s">
        <v>9</v>
      </c>
    </row>
    <row r="486" spans="1:14" ht="27" customHeight="1" x14ac:dyDescent="0.35">
      <c r="A486" s="119">
        <v>19103</v>
      </c>
      <c r="B486" s="119">
        <v>153</v>
      </c>
      <c r="C486" s="57" t="s">
        <v>4</v>
      </c>
      <c r="D486" s="54">
        <v>42210.208333333336</v>
      </c>
      <c r="E486" s="51" t="s">
        <v>0</v>
      </c>
      <c r="F486" s="52">
        <v>42209.95416666667</v>
      </c>
      <c r="G486" s="130">
        <f t="shared" si="22"/>
        <v>0.25416666666569654</v>
      </c>
      <c r="H486" s="131" t="str">
        <f t="shared" si="23"/>
        <v>ACCEPTABLE</v>
      </c>
      <c r="L486" s="120" t="str">
        <f t="shared" si="24"/>
        <v>Incomplete Data</v>
      </c>
    </row>
    <row r="487" spans="1:14" ht="27" customHeight="1" x14ac:dyDescent="0.35">
      <c r="A487" s="119">
        <v>19103</v>
      </c>
      <c r="B487" s="119">
        <v>154</v>
      </c>
      <c r="C487" s="57" t="s">
        <v>258</v>
      </c>
      <c r="D487" s="54">
        <v>42210.229166666664</v>
      </c>
      <c r="E487" s="51" t="s">
        <v>1</v>
      </c>
      <c r="F487" s="52">
        <v>42209.95416666667</v>
      </c>
      <c r="G487" s="130">
        <f t="shared" si="22"/>
        <v>0.27499999999417923</v>
      </c>
      <c r="H487" s="131" t="str">
        <f t="shared" si="23"/>
        <v>ACCEPTABLE</v>
      </c>
      <c r="J487" s="124">
        <v>42210.215277777781</v>
      </c>
      <c r="K487" s="124">
        <v>42210.225694444445</v>
      </c>
      <c r="L487" s="120">
        <f t="shared" si="24"/>
        <v>1.0416666664241347E-2</v>
      </c>
      <c r="M487" s="123" t="s">
        <v>0</v>
      </c>
      <c r="N487" s="121" t="s">
        <v>400</v>
      </c>
    </row>
    <row r="488" spans="1:14" ht="27" customHeight="1" x14ac:dyDescent="0.35">
      <c r="A488" s="119">
        <v>19102</v>
      </c>
      <c r="B488" s="119">
        <v>155</v>
      </c>
      <c r="C488" s="57" t="s">
        <v>19</v>
      </c>
      <c r="D488" s="54">
        <v>42210.256944444445</v>
      </c>
      <c r="E488" s="51" t="s">
        <v>0</v>
      </c>
      <c r="F488" s="52">
        <v>42209.95416666667</v>
      </c>
      <c r="G488" s="130">
        <f t="shared" si="22"/>
        <v>0.30277777777519077</v>
      </c>
      <c r="H488" s="131" t="str">
        <f t="shared" si="23"/>
        <v>ACCEPTABLE</v>
      </c>
      <c r="J488" s="124">
        <v>42210.234027777777</v>
      </c>
      <c r="K488" s="124">
        <v>42210.240277777775</v>
      </c>
      <c r="L488" s="120">
        <f t="shared" si="24"/>
        <v>6.2499999985448085E-3</v>
      </c>
      <c r="M488" s="123" t="s">
        <v>1</v>
      </c>
      <c r="N488" s="121" t="s">
        <v>340</v>
      </c>
    </row>
    <row r="489" spans="1:14" ht="27" customHeight="1" x14ac:dyDescent="0.35">
      <c r="A489" s="119">
        <v>19102</v>
      </c>
      <c r="B489" s="119">
        <v>156</v>
      </c>
      <c r="C489" s="57" t="s">
        <v>19</v>
      </c>
      <c r="D489" s="54">
        <v>42210.298611111109</v>
      </c>
      <c r="E489" s="51" t="s">
        <v>1</v>
      </c>
      <c r="F489" s="52">
        <v>42209.95416666667</v>
      </c>
      <c r="G489" s="130">
        <f t="shared" si="22"/>
        <v>0.34444444443943212</v>
      </c>
      <c r="H489" s="131" t="str">
        <f t="shared" si="23"/>
        <v>ACCEPTABLE</v>
      </c>
      <c r="J489" s="124">
        <v>42210.265972222223</v>
      </c>
      <c r="K489" s="124">
        <v>42210.276388888888</v>
      </c>
      <c r="L489" s="120">
        <f t="shared" si="24"/>
        <v>1.0416666664241347E-2</v>
      </c>
      <c r="M489" s="123" t="s">
        <v>1</v>
      </c>
      <c r="N489" s="121" t="s">
        <v>401</v>
      </c>
    </row>
    <row r="490" spans="1:14" ht="27" customHeight="1" x14ac:dyDescent="0.35">
      <c r="A490" s="119">
        <v>19104</v>
      </c>
      <c r="B490" s="119">
        <v>157</v>
      </c>
      <c r="C490" s="57" t="s">
        <v>4</v>
      </c>
      <c r="D490" s="54">
        <v>42210.375</v>
      </c>
      <c r="E490" s="51" t="s">
        <v>0</v>
      </c>
      <c r="F490" s="52">
        <v>42210.249305555553</v>
      </c>
      <c r="G490" s="130">
        <f t="shared" si="22"/>
        <v>0.12569444444670808</v>
      </c>
      <c r="H490" s="131" t="str">
        <f t="shared" si="23"/>
        <v>ACCEPTABLE</v>
      </c>
      <c r="J490" s="124">
        <v>42210.367361111108</v>
      </c>
      <c r="K490" s="124">
        <v>42210.378472222219</v>
      </c>
      <c r="L490" s="120">
        <f t="shared" si="24"/>
        <v>1.1111111110949423E-2</v>
      </c>
      <c r="M490" s="123" t="s">
        <v>0</v>
      </c>
      <c r="N490" s="121" t="s">
        <v>18</v>
      </c>
    </row>
    <row r="491" spans="1:14" ht="27" customHeight="1" x14ac:dyDescent="0.35">
      <c r="A491" s="119">
        <v>19104</v>
      </c>
      <c r="B491" s="119">
        <v>158</v>
      </c>
      <c r="C491" s="57" t="s">
        <v>258</v>
      </c>
      <c r="D491" s="54">
        <v>42210.395833333336</v>
      </c>
      <c r="E491" s="51" t="s">
        <v>1</v>
      </c>
      <c r="F491" s="52">
        <v>42210.249305555553</v>
      </c>
      <c r="G491" s="130">
        <f t="shared" si="22"/>
        <v>0.14652777778246673</v>
      </c>
      <c r="H491" s="131" t="str">
        <f t="shared" si="23"/>
        <v>ACCEPTABLE</v>
      </c>
      <c r="J491" s="124">
        <v>42210.395833333336</v>
      </c>
      <c r="K491" s="124">
        <v>42210.40625</v>
      </c>
      <c r="L491" s="120">
        <f t="shared" si="24"/>
        <v>1.0416666664241347E-2</v>
      </c>
      <c r="M491" s="123" t="s">
        <v>1</v>
      </c>
      <c r="N491" s="121" t="s">
        <v>300</v>
      </c>
    </row>
    <row r="492" spans="1:14" ht="27" customHeight="1" x14ac:dyDescent="0.35">
      <c r="A492" s="119">
        <v>19105</v>
      </c>
      <c r="B492" s="119">
        <v>159</v>
      </c>
      <c r="C492" s="57" t="s">
        <v>258</v>
      </c>
      <c r="D492" s="54">
        <v>42210.416666666664</v>
      </c>
      <c r="E492" s="51" t="s">
        <v>0</v>
      </c>
      <c r="F492" s="52">
        <v>42210.32708333333</v>
      </c>
      <c r="G492" s="130">
        <f t="shared" si="22"/>
        <v>8.9583333334303461E-2</v>
      </c>
      <c r="H492" s="131" t="str">
        <f t="shared" si="23"/>
        <v>ACCEPTABLE</v>
      </c>
      <c r="J492" s="124">
        <v>42210.447916666664</v>
      </c>
      <c r="K492" s="124">
        <v>42210.459722222222</v>
      </c>
      <c r="L492" s="120">
        <f t="shared" si="24"/>
        <v>1.1805555557657499E-2</v>
      </c>
      <c r="M492" s="123" t="s">
        <v>0</v>
      </c>
      <c r="N492" s="121" t="s">
        <v>235</v>
      </c>
    </row>
    <row r="493" spans="1:14" ht="27" customHeight="1" x14ac:dyDescent="0.35">
      <c r="A493" s="119">
        <v>19105</v>
      </c>
      <c r="B493" s="119">
        <v>160</v>
      </c>
      <c r="C493" s="57" t="s">
        <v>4</v>
      </c>
      <c r="D493" s="54">
        <v>42210.444444444445</v>
      </c>
      <c r="E493" s="51" t="s">
        <v>1</v>
      </c>
      <c r="F493" s="52">
        <v>42210.332638888889</v>
      </c>
      <c r="G493" s="130">
        <f t="shared" si="22"/>
        <v>0.11180555555620231</v>
      </c>
      <c r="H493" s="131" t="str">
        <f t="shared" si="23"/>
        <v>ACCEPTABLE</v>
      </c>
      <c r="I493" s="121" t="s">
        <v>363</v>
      </c>
      <c r="J493" s="124">
        <v>42210.489583333336</v>
      </c>
      <c r="K493" s="124">
        <v>42210.505555555559</v>
      </c>
      <c r="L493" s="120">
        <f t="shared" si="24"/>
        <v>1.5972222223354038E-2</v>
      </c>
      <c r="M493" s="123" t="s">
        <v>1</v>
      </c>
      <c r="N493" s="121" t="s">
        <v>18</v>
      </c>
    </row>
    <row r="494" spans="1:14" ht="27" customHeight="1" x14ac:dyDescent="0.35">
      <c r="A494" s="119">
        <v>19102</v>
      </c>
      <c r="B494" s="119">
        <v>161</v>
      </c>
      <c r="C494" s="57" t="s">
        <v>16</v>
      </c>
      <c r="D494" s="54">
        <v>42210.739583333336</v>
      </c>
      <c r="E494" s="51" t="s">
        <v>0</v>
      </c>
      <c r="F494" s="52">
        <v>42210.654861111114</v>
      </c>
      <c r="G494" s="130">
        <f t="shared" si="22"/>
        <v>8.4722222221898846E-2</v>
      </c>
      <c r="H494" s="131" t="str">
        <f t="shared" si="23"/>
        <v>ACCEPTABLE</v>
      </c>
      <c r="J494" s="124">
        <v>42210.724999999999</v>
      </c>
      <c r="K494" s="124">
        <v>42210.736111111109</v>
      </c>
      <c r="L494" s="120">
        <f t="shared" si="24"/>
        <v>1.1111111110949423E-2</v>
      </c>
      <c r="M494" s="123" t="s">
        <v>0</v>
      </c>
      <c r="N494" s="121" t="s">
        <v>402</v>
      </c>
    </row>
    <row r="495" spans="1:14" ht="27" customHeight="1" x14ac:dyDescent="0.35">
      <c r="A495" s="119">
        <v>19102</v>
      </c>
      <c r="B495" s="119">
        <v>162</v>
      </c>
      <c r="C495" s="57" t="s">
        <v>84</v>
      </c>
      <c r="D495" s="54">
        <v>42210.763888888891</v>
      </c>
      <c r="E495" s="51" t="s">
        <v>1</v>
      </c>
      <c r="F495" s="52">
        <v>42210.654861111114</v>
      </c>
      <c r="G495" s="130">
        <f t="shared" si="22"/>
        <v>0.10902777777664596</v>
      </c>
      <c r="H495" s="131" t="str">
        <f t="shared" si="23"/>
        <v>ACCEPTABLE</v>
      </c>
      <c r="J495" s="124">
        <v>42210.748611111114</v>
      </c>
      <c r="K495" s="124">
        <v>42210.761111111111</v>
      </c>
      <c r="L495" s="120">
        <f t="shared" si="24"/>
        <v>1.2499999997089617E-2</v>
      </c>
      <c r="M495" s="123" t="s">
        <v>1</v>
      </c>
      <c r="N495" s="121" t="s">
        <v>403</v>
      </c>
    </row>
    <row r="496" spans="1:14" ht="27" customHeight="1" x14ac:dyDescent="0.35">
      <c r="A496" s="119"/>
      <c r="B496" s="119"/>
      <c r="C496" s="57"/>
      <c r="D496" s="54"/>
      <c r="E496" s="51"/>
      <c r="F496" s="52"/>
      <c r="G496" s="130" t="str">
        <f t="shared" si="22"/>
        <v/>
      </c>
      <c r="H496" s="131" t="str">
        <f t="shared" si="23"/>
        <v/>
      </c>
      <c r="L496" s="120" t="str">
        <f t="shared" si="24"/>
        <v>Incomplete Data</v>
      </c>
    </row>
    <row r="497" spans="1:14" ht="27" customHeight="1" x14ac:dyDescent="0.35">
      <c r="A497" s="119"/>
      <c r="B497" s="119"/>
      <c r="C497" s="57"/>
      <c r="D497" s="54"/>
      <c r="E497" s="51"/>
      <c r="F497" s="52"/>
      <c r="G497" s="130" t="str">
        <f t="shared" si="22"/>
        <v/>
      </c>
      <c r="H497" s="131" t="str">
        <f t="shared" si="23"/>
        <v/>
      </c>
      <c r="L497" s="120" t="str">
        <f t="shared" si="24"/>
        <v>Incomplete Data</v>
      </c>
    </row>
    <row r="498" spans="1:14" ht="27" customHeight="1" x14ac:dyDescent="0.35">
      <c r="A498" s="119">
        <v>19105</v>
      </c>
      <c r="B498" s="119">
        <v>163</v>
      </c>
      <c r="C498" s="57" t="s">
        <v>4</v>
      </c>
      <c r="D498" s="54">
        <v>42211.03125</v>
      </c>
      <c r="E498" s="51" t="s">
        <v>0</v>
      </c>
      <c r="F498" s="52">
        <v>42210.851388888892</v>
      </c>
      <c r="G498" s="130">
        <f t="shared" si="22"/>
        <v>0.17986111110803904</v>
      </c>
      <c r="H498" s="131" t="str">
        <f t="shared" si="23"/>
        <v>ACCEPTABLE</v>
      </c>
      <c r="J498" s="124">
        <v>42211.022916666669</v>
      </c>
      <c r="K498" s="124">
        <v>42211.029166666667</v>
      </c>
      <c r="L498" s="120">
        <f t="shared" si="24"/>
        <v>6.2499999985448085E-3</v>
      </c>
      <c r="M498" s="123" t="s">
        <v>0</v>
      </c>
      <c r="N498" s="121" t="s">
        <v>18</v>
      </c>
    </row>
    <row r="499" spans="1:14" ht="27" customHeight="1" x14ac:dyDescent="0.35">
      <c r="A499" s="119">
        <v>19105</v>
      </c>
      <c r="B499" s="119">
        <v>164</v>
      </c>
      <c r="C499" s="57" t="s">
        <v>258</v>
      </c>
      <c r="D499" s="54">
        <v>42211.052083333336</v>
      </c>
      <c r="E499" s="51" t="s">
        <v>1</v>
      </c>
      <c r="F499" s="52">
        <v>42210.851388888892</v>
      </c>
      <c r="G499" s="130">
        <f t="shared" si="22"/>
        <v>0.20069444444379769</v>
      </c>
      <c r="H499" s="131" t="str">
        <f t="shared" si="23"/>
        <v>ACCEPTABLE</v>
      </c>
      <c r="J499" s="124">
        <v>42211.053472222222</v>
      </c>
      <c r="K499" s="124">
        <v>42211.064583333333</v>
      </c>
      <c r="L499" s="120">
        <f t="shared" si="24"/>
        <v>1.1111111110949423E-2</v>
      </c>
      <c r="M499" s="123" t="s">
        <v>1</v>
      </c>
      <c r="N499" s="121" t="s">
        <v>270</v>
      </c>
    </row>
    <row r="500" spans="1:14" ht="27" customHeight="1" x14ac:dyDescent="0.35">
      <c r="A500" s="119">
        <v>19106</v>
      </c>
      <c r="B500" s="119">
        <v>165</v>
      </c>
      <c r="C500" s="57" t="s">
        <v>84</v>
      </c>
      <c r="D500" s="54">
        <v>42211.222222222219</v>
      </c>
      <c r="E500" s="51" t="s">
        <v>0</v>
      </c>
      <c r="F500" s="52">
        <v>42210.568055555559</v>
      </c>
      <c r="G500" s="130">
        <f t="shared" si="22"/>
        <v>0.65416666665987577</v>
      </c>
      <c r="H500" s="131" t="str">
        <f t="shared" si="23"/>
        <v>ACCEPTABLE</v>
      </c>
      <c r="J500" s="124">
        <v>42211.231249999997</v>
      </c>
      <c r="K500" s="124">
        <v>42211.245138888888</v>
      </c>
      <c r="L500" s="120">
        <f t="shared" si="24"/>
        <v>1.3888888890505768E-2</v>
      </c>
      <c r="M500" s="123" t="s">
        <v>0</v>
      </c>
      <c r="N500" s="121" t="s">
        <v>352</v>
      </c>
    </row>
    <row r="501" spans="1:14" ht="27" customHeight="1" x14ac:dyDescent="0.35">
      <c r="A501" s="119">
        <v>19106</v>
      </c>
      <c r="B501" s="119">
        <v>166</v>
      </c>
      <c r="C501" s="57" t="s">
        <v>16</v>
      </c>
      <c r="D501" s="54">
        <v>42211.256944444445</v>
      </c>
      <c r="E501" s="51" t="s">
        <v>1</v>
      </c>
      <c r="F501" s="52">
        <v>42210.568055555559</v>
      </c>
      <c r="G501" s="130">
        <f t="shared" si="22"/>
        <v>0.68888888888614019</v>
      </c>
      <c r="H501" s="131" t="str">
        <f t="shared" si="23"/>
        <v>ACCEPTABLE</v>
      </c>
      <c r="J501" s="124">
        <v>42211.265972222223</v>
      </c>
      <c r="K501" s="124">
        <v>42211.273611111108</v>
      </c>
      <c r="L501" s="120">
        <f t="shared" si="24"/>
        <v>7.6388888846850023E-3</v>
      </c>
      <c r="M501" s="123" t="s">
        <v>1</v>
      </c>
      <c r="N501" s="121" t="s">
        <v>404</v>
      </c>
    </row>
    <row r="502" spans="1:14" ht="27" customHeight="1" x14ac:dyDescent="0.35">
      <c r="A502" s="119">
        <v>19106</v>
      </c>
      <c r="B502" s="119">
        <v>167</v>
      </c>
      <c r="C502" s="57" t="s">
        <v>16</v>
      </c>
      <c r="D502" s="54">
        <v>42212.197916666664</v>
      </c>
      <c r="E502" s="51" t="s">
        <v>0</v>
      </c>
      <c r="F502" s="52">
        <v>42211.759027777778</v>
      </c>
      <c r="G502" s="130">
        <f t="shared" si="22"/>
        <v>0.43888888888614019</v>
      </c>
      <c r="H502" s="131" t="str">
        <f t="shared" si="23"/>
        <v>ACCEPTABLE</v>
      </c>
      <c r="J502" s="124">
        <v>42212.193749999999</v>
      </c>
      <c r="K502" s="124">
        <v>42212.200694444444</v>
      </c>
      <c r="L502" s="120">
        <f t="shared" si="24"/>
        <v>6.9444444452528842E-3</v>
      </c>
      <c r="M502" s="81" t="s">
        <v>0</v>
      </c>
      <c r="N502" s="121" t="s">
        <v>405</v>
      </c>
    </row>
    <row r="503" spans="1:14" ht="27" customHeight="1" x14ac:dyDescent="0.35">
      <c r="A503" s="119">
        <v>19106</v>
      </c>
      <c r="B503" s="119">
        <v>168</v>
      </c>
      <c r="C503" s="57" t="s">
        <v>84</v>
      </c>
      <c r="D503" s="54">
        <v>42212.229166666664</v>
      </c>
      <c r="E503" s="51" t="s">
        <v>1</v>
      </c>
      <c r="F503" s="52">
        <v>42210.568055555559</v>
      </c>
      <c r="G503" s="130">
        <f t="shared" si="22"/>
        <v>1.6611111111051287</v>
      </c>
      <c r="H503" s="131" t="str">
        <f t="shared" si="23"/>
        <v>ACCEPTABLE</v>
      </c>
      <c r="J503" s="124">
        <v>42212.224305555559</v>
      </c>
      <c r="K503" s="124">
        <v>42212.238194444442</v>
      </c>
      <c r="L503" s="120">
        <f t="shared" si="24"/>
        <v>1.3888888883229811E-2</v>
      </c>
      <c r="M503" s="80" t="s">
        <v>1</v>
      </c>
      <c r="N503" s="121" t="s">
        <v>406</v>
      </c>
    </row>
    <row r="504" spans="1:14" ht="27" customHeight="1" x14ac:dyDescent="0.35">
      <c r="A504" s="119"/>
      <c r="B504" s="119"/>
      <c r="C504" s="57"/>
      <c r="D504" s="54"/>
      <c r="E504" s="51"/>
      <c r="F504" s="52"/>
      <c r="G504" s="130" t="str">
        <f t="shared" si="22"/>
        <v/>
      </c>
      <c r="H504" s="131" t="str">
        <f t="shared" si="23"/>
        <v/>
      </c>
      <c r="J504" s="124">
        <v>42213.392361111109</v>
      </c>
      <c r="K504" s="124">
        <v>42213.402777777781</v>
      </c>
      <c r="L504" s="120">
        <f t="shared" si="24"/>
        <v>1.0416666671517305E-2</v>
      </c>
      <c r="M504" s="80" t="s">
        <v>0</v>
      </c>
      <c r="N504" s="121" t="s">
        <v>407</v>
      </c>
    </row>
    <row r="505" spans="1:14" ht="27" customHeight="1" x14ac:dyDescent="0.35">
      <c r="A505" s="119"/>
      <c r="B505" s="119"/>
      <c r="C505" s="57"/>
      <c r="D505" s="54"/>
      <c r="E505" s="51"/>
      <c r="F505" s="52"/>
      <c r="G505" s="130" t="str">
        <f t="shared" si="22"/>
        <v/>
      </c>
      <c r="H505" s="131" t="str">
        <f t="shared" si="23"/>
        <v/>
      </c>
      <c r="J505" s="124">
        <v>42213.419444444444</v>
      </c>
      <c r="K505" s="124">
        <v>42213.427083333336</v>
      </c>
      <c r="L505" s="120">
        <f t="shared" si="24"/>
        <v>7.6388888919609599E-3</v>
      </c>
      <c r="M505" s="80" t="s">
        <v>1</v>
      </c>
      <c r="N505" s="121" t="s">
        <v>177</v>
      </c>
    </row>
    <row r="506" spans="1:14" ht="27" customHeight="1" x14ac:dyDescent="0.35">
      <c r="A506" s="119"/>
      <c r="B506" s="119"/>
      <c r="C506" s="57"/>
      <c r="D506" s="54"/>
      <c r="E506" s="51"/>
      <c r="F506" s="52"/>
      <c r="G506" s="130" t="str">
        <f t="shared" si="22"/>
        <v/>
      </c>
      <c r="H506" s="131" t="str">
        <f t="shared" si="23"/>
        <v/>
      </c>
      <c r="J506" s="124">
        <v>42213.574305555558</v>
      </c>
      <c r="K506" s="124">
        <v>42213.579861111109</v>
      </c>
      <c r="L506" s="120">
        <f t="shared" si="24"/>
        <v>5.5555555518367328E-3</v>
      </c>
      <c r="M506" s="80"/>
      <c r="N506" s="121" t="s">
        <v>149</v>
      </c>
    </row>
    <row r="507" spans="1:14" ht="27" customHeight="1" x14ac:dyDescent="0.35">
      <c r="A507" s="119">
        <v>19107</v>
      </c>
      <c r="B507" s="119">
        <v>169</v>
      </c>
      <c r="C507" s="57" t="s">
        <v>258</v>
      </c>
      <c r="D507" s="54">
        <v>42214.1875</v>
      </c>
      <c r="E507" s="51" t="s">
        <v>0</v>
      </c>
      <c r="F507" s="52">
        <v>42214.102083333331</v>
      </c>
      <c r="G507" s="130">
        <f t="shared" si="22"/>
        <v>8.5416666668606922E-2</v>
      </c>
      <c r="H507" s="131" t="str">
        <f t="shared" si="23"/>
        <v>ACCEPTABLE</v>
      </c>
      <c r="J507" s="124">
        <v>42214.195138888892</v>
      </c>
      <c r="K507" s="124">
        <v>42214.2</v>
      </c>
      <c r="L507" s="120">
        <f t="shared" si="24"/>
        <v>4.8611111051286571E-3</v>
      </c>
      <c r="M507" s="80" t="s">
        <v>0</v>
      </c>
      <c r="N507" s="121" t="s">
        <v>408</v>
      </c>
    </row>
    <row r="508" spans="1:14" ht="27" customHeight="1" x14ac:dyDescent="0.35">
      <c r="A508" s="119">
        <v>19107</v>
      </c>
      <c r="B508" s="119">
        <v>170</v>
      </c>
      <c r="C508" s="57" t="s">
        <v>4</v>
      </c>
      <c r="D508" s="54">
        <v>42214.229166666664</v>
      </c>
      <c r="E508" s="51" t="s">
        <v>1</v>
      </c>
      <c r="F508" s="52">
        <v>42214.102083333331</v>
      </c>
      <c r="G508" s="130">
        <f t="shared" si="22"/>
        <v>0.12708333333284827</v>
      </c>
      <c r="H508" s="131" t="str">
        <f t="shared" si="23"/>
        <v>ACCEPTABLE</v>
      </c>
      <c r="J508" s="124">
        <v>42214.23541666667</v>
      </c>
      <c r="K508" s="124">
        <v>42214.243750000001</v>
      </c>
      <c r="L508" s="120">
        <f t="shared" si="24"/>
        <v>8.333333331393078E-3</v>
      </c>
      <c r="M508" s="80" t="s">
        <v>1</v>
      </c>
      <c r="N508" s="121" t="s">
        <v>9</v>
      </c>
    </row>
    <row r="509" spans="1:14" ht="27" customHeight="1" x14ac:dyDescent="0.35">
      <c r="A509" s="119">
        <v>19108</v>
      </c>
      <c r="B509" s="119">
        <v>171</v>
      </c>
      <c r="C509" s="57" t="s">
        <v>258</v>
      </c>
      <c r="D509" s="54">
        <v>42214.916666666664</v>
      </c>
      <c r="E509" s="51" t="s">
        <v>0</v>
      </c>
      <c r="F509" s="52">
        <v>42214.829861111109</v>
      </c>
      <c r="G509" s="130">
        <f t="shared" si="22"/>
        <v>8.6805555554747116E-2</v>
      </c>
      <c r="H509" s="131" t="str">
        <f t="shared" si="23"/>
        <v>ACCEPTABLE</v>
      </c>
      <c r="J509" s="124">
        <v>42214.9375</v>
      </c>
      <c r="K509" s="124">
        <v>42214.950694444444</v>
      </c>
      <c r="L509" s="120">
        <f t="shared" si="24"/>
        <v>1.3194444443797693E-2</v>
      </c>
      <c r="M509" s="80" t="s">
        <v>0</v>
      </c>
      <c r="N509" s="121" t="s">
        <v>409</v>
      </c>
    </row>
    <row r="510" spans="1:14" ht="27" customHeight="1" x14ac:dyDescent="0.35">
      <c r="A510" s="119">
        <v>19108</v>
      </c>
      <c r="B510" s="119">
        <v>172</v>
      </c>
      <c r="C510" s="57" t="s">
        <v>4</v>
      </c>
      <c r="D510" s="54">
        <v>42214.958333333336</v>
      </c>
      <c r="E510" s="51" t="s">
        <v>1</v>
      </c>
      <c r="F510" s="52">
        <v>42214.829861111109</v>
      </c>
      <c r="G510" s="130">
        <f t="shared" si="22"/>
        <v>0.12847222222626442</v>
      </c>
      <c r="H510" s="131" t="str">
        <f t="shared" si="23"/>
        <v>ACCEPTABLE</v>
      </c>
      <c r="J510" s="124">
        <v>42214.979861111111</v>
      </c>
      <c r="K510" s="124">
        <v>42214.988888888889</v>
      </c>
      <c r="L510" s="120">
        <f t="shared" si="24"/>
        <v>9.0277777781011537E-3</v>
      </c>
      <c r="M510" s="80" t="s">
        <v>1</v>
      </c>
      <c r="N510" s="121" t="s">
        <v>18</v>
      </c>
    </row>
    <row r="511" spans="1:14" ht="27" customHeight="1" x14ac:dyDescent="0.35">
      <c r="A511" s="119">
        <v>19107</v>
      </c>
      <c r="B511" s="119">
        <v>173</v>
      </c>
      <c r="C511" s="57" t="s">
        <v>4</v>
      </c>
      <c r="D511" s="54">
        <v>42215.5</v>
      </c>
      <c r="E511" s="51" t="s">
        <v>0</v>
      </c>
      <c r="F511" s="52">
        <v>42215.26666666667</v>
      </c>
      <c r="G511" s="130">
        <f t="shared" si="22"/>
        <v>0.23333333332993789</v>
      </c>
      <c r="H511" s="131" t="str">
        <f t="shared" si="23"/>
        <v>ACCEPTABLE</v>
      </c>
      <c r="J511" s="124">
        <v>42215.501388888886</v>
      </c>
      <c r="K511" s="124">
        <v>42215.506944444445</v>
      </c>
      <c r="L511" s="120">
        <f t="shared" si="24"/>
        <v>5.5555555591126904E-3</v>
      </c>
      <c r="M511" s="80" t="s">
        <v>0</v>
      </c>
      <c r="N511" s="121" t="s">
        <v>410</v>
      </c>
    </row>
    <row r="512" spans="1:14" ht="27" customHeight="1" x14ac:dyDescent="0.35">
      <c r="A512" s="119">
        <v>19109</v>
      </c>
      <c r="B512" s="119">
        <v>174</v>
      </c>
      <c r="C512" s="57" t="s">
        <v>381</v>
      </c>
      <c r="D512" s="54">
        <v>42215.520833333336</v>
      </c>
      <c r="E512" s="51" t="s">
        <v>1</v>
      </c>
      <c r="F512" s="52">
        <v>42215.419444444444</v>
      </c>
      <c r="G512" s="130">
        <f t="shared" si="22"/>
        <v>0.10138888889196096</v>
      </c>
      <c r="H512" s="131" t="str">
        <f t="shared" si="23"/>
        <v>ACCEPTABLE</v>
      </c>
      <c r="L512" s="120" t="str">
        <f t="shared" si="24"/>
        <v>Incomplete Data</v>
      </c>
    </row>
    <row r="513" spans="1:14" ht="27" customHeight="1" x14ac:dyDescent="0.35">
      <c r="A513" s="119">
        <v>19107</v>
      </c>
      <c r="B513" s="119">
        <v>175</v>
      </c>
      <c r="C513" s="57" t="s">
        <v>4</v>
      </c>
      <c r="D513" s="54">
        <v>42215.534722222219</v>
      </c>
      <c r="E513" s="51" t="s">
        <v>0</v>
      </c>
      <c r="F513" s="52">
        <v>42215.419444444444</v>
      </c>
      <c r="G513" s="130">
        <f t="shared" si="22"/>
        <v>0.11527777777519077</v>
      </c>
      <c r="H513" s="131" t="str">
        <f t="shared" si="23"/>
        <v>ACCEPTABLE</v>
      </c>
      <c r="J513" s="124">
        <v>42215.526388888888</v>
      </c>
      <c r="K513" s="124">
        <v>42215.535416666666</v>
      </c>
      <c r="L513" s="120">
        <f t="shared" si="24"/>
        <v>9.0277777781011537E-3</v>
      </c>
      <c r="M513" s="80" t="s">
        <v>411</v>
      </c>
      <c r="N513" s="121" t="s">
        <v>412</v>
      </c>
    </row>
    <row r="514" spans="1:14" ht="27" customHeight="1" x14ac:dyDescent="0.35">
      <c r="A514" s="119">
        <v>19107</v>
      </c>
      <c r="B514" s="119">
        <v>176</v>
      </c>
      <c r="C514" s="57" t="s">
        <v>258</v>
      </c>
      <c r="D514" s="54">
        <v>42215.5625</v>
      </c>
      <c r="E514" s="51" t="s">
        <v>1</v>
      </c>
      <c r="F514" s="52">
        <v>42215.419444444444</v>
      </c>
      <c r="G514" s="130">
        <f t="shared" si="22"/>
        <v>0.14305555555620231</v>
      </c>
      <c r="H514" s="131" t="str">
        <f t="shared" si="23"/>
        <v>ACCEPTABLE</v>
      </c>
      <c r="J514" s="124">
        <v>42215.577777777777</v>
      </c>
      <c r="K514" s="124">
        <v>42215.583333333336</v>
      </c>
      <c r="L514" s="120">
        <f t="shared" si="24"/>
        <v>5.5555555591126904E-3</v>
      </c>
      <c r="M514" s="80" t="s">
        <v>1</v>
      </c>
      <c r="N514" s="121" t="s">
        <v>413</v>
      </c>
    </row>
    <row r="515" spans="1:14" ht="27" customHeight="1" x14ac:dyDescent="0.35">
      <c r="A515" s="119">
        <v>19108</v>
      </c>
      <c r="B515" s="119">
        <v>177</v>
      </c>
      <c r="C515" s="57" t="s">
        <v>4</v>
      </c>
      <c r="D515" s="54">
        <v>42215.989583333336</v>
      </c>
      <c r="E515" s="51" t="s">
        <v>0</v>
      </c>
      <c r="F515" s="124">
        <v>42215.869444444441</v>
      </c>
      <c r="G515" s="130">
        <f t="shared" ref="G515:G578" si="25">IF(D515="","",D515-F515)</f>
        <v>0.12013888889487134</v>
      </c>
      <c r="H515" s="131" t="str">
        <f t="shared" ref="H515:H578" si="26">IF(D515-F515&lt;0,"TOO LATE",IF(G515="","",IF(OR(DAY(D515-F515)&gt;1,AND(HOUR(D515-F515)&gt;HOUR("0:59"),(SIGN(D515-F515)=1))),"ACCEPTABLE","TOO LATE")))</f>
        <v>ACCEPTABLE</v>
      </c>
      <c r="J515" s="124">
        <v>42215.986111111109</v>
      </c>
      <c r="K515" s="124">
        <v>42215.995833333334</v>
      </c>
      <c r="L515" s="120">
        <f t="shared" si="24"/>
        <v>9.7222222248092294E-3</v>
      </c>
      <c r="M515" s="80" t="s">
        <v>0</v>
      </c>
      <c r="N515" s="121" t="s">
        <v>18</v>
      </c>
    </row>
    <row r="516" spans="1:14" ht="27" customHeight="1" x14ac:dyDescent="0.35">
      <c r="A516" s="119">
        <v>19108</v>
      </c>
      <c r="B516" s="119">
        <v>178</v>
      </c>
      <c r="C516" s="57" t="s">
        <v>258</v>
      </c>
      <c r="D516" s="54">
        <v>42216.013888888891</v>
      </c>
      <c r="E516" s="51" t="s">
        <v>1</v>
      </c>
      <c r="F516" s="124">
        <v>42215.869444444441</v>
      </c>
      <c r="G516" s="130">
        <f t="shared" si="25"/>
        <v>0.14444444444961846</v>
      </c>
      <c r="H516" s="131" t="str">
        <f t="shared" si="26"/>
        <v>ACCEPTABLE</v>
      </c>
      <c r="J516" s="124">
        <v>42216.00277777778</v>
      </c>
      <c r="K516" s="124">
        <v>42216.013888888891</v>
      </c>
      <c r="L516" s="120">
        <f t="shared" si="24"/>
        <v>1.1111111110949423E-2</v>
      </c>
      <c r="M516" s="80" t="s">
        <v>1</v>
      </c>
      <c r="N516" s="121" t="s">
        <v>414</v>
      </c>
    </row>
    <row r="517" spans="1:14" ht="27" customHeight="1" x14ac:dyDescent="0.35">
      <c r="A517" s="119">
        <v>19110</v>
      </c>
      <c r="B517" s="119">
        <v>179</v>
      </c>
      <c r="C517" s="57" t="s">
        <v>84</v>
      </c>
      <c r="D517" s="54">
        <v>42216.368055555555</v>
      </c>
      <c r="E517" s="51" t="s">
        <v>0</v>
      </c>
      <c r="F517" s="52">
        <v>42215.616666666669</v>
      </c>
      <c r="G517" s="130">
        <f t="shared" si="25"/>
        <v>0.75138888888614019</v>
      </c>
      <c r="H517" s="131" t="str">
        <f t="shared" si="26"/>
        <v>ACCEPTABLE</v>
      </c>
      <c r="J517" s="124">
        <v>42216.368055555555</v>
      </c>
      <c r="K517" s="124">
        <v>42216.381249999999</v>
      </c>
      <c r="L517" s="120">
        <f t="shared" si="24"/>
        <v>1.3194444443797693E-2</v>
      </c>
      <c r="M517" s="80" t="s">
        <v>0</v>
      </c>
      <c r="N517" s="121" t="s">
        <v>415</v>
      </c>
    </row>
    <row r="518" spans="1:14" ht="27" customHeight="1" x14ac:dyDescent="0.35">
      <c r="A518" s="119">
        <v>19110</v>
      </c>
      <c r="B518" s="119">
        <v>180</v>
      </c>
      <c r="C518" s="57" t="s">
        <v>16</v>
      </c>
      <c r="D518" s="54">
        <v>42216.402777777781</v>
      </c>
      <c r="E518" s="51" t="s">
        <v>1</v>
      </c>
      <c r="F518" s="52">
        <v>42215.616666666669</v>
      </c>
      <c r="G518" s="130">
        <f t="shared" si="25"/>
        <v>0.78611111111240461</v>
      </c>
      <c r="H518" s="131" t="str">
        <f t="shared" si="26"/>
        <v>ACCEPTABLE</v>
      </c>
      <c r="J518" s="124">
        <v>42216.40347222222</v>
      </c>
      <c r="K518" s="124">
        <v>42216.415277777778</v>
      </c>
      <c r="L518" s="120">
        <f t="shared" si="24"/>
        <v>1.1805555557657499E-2</v>
      </c>
      <c r="M518" s="80" t="s">
        <v>0</v>
      </c>
      <c r="N518" s="121" t="s">
        <v>416</v>
      </c>
    </row>
    <row r="519" spans="1:14" ht="27" customHeight="1" x14ac:dyDescent="0.35">
      <c r="A519" s="119">
        <v>19111</v>
      </c>
      <c r="B519" s="119">
        <v>181</v>
      </c>
      <c r="C519" s="57" t="s">
        <v>258</v>
      </c>
      <c r="D519" s="54">
        <v>42216.423611111109</v>
      </c>
      <c r="E519" s="51" t="s">
        <v>0</v>
      </c>
      <c r="F519" s="52">
        <v>42216.267361111109</v>
      </c>
      <c r="G519" s="130">
        <f t="shared" si="25"/>
        <v>0.15625</v>
      </c>
      <c r="H519" s="131" t="str">
        <f t="shared" si="26"/>
        <v>ACCEPTABLE</v>
      </c>
      <c r="L519" s="120" t="str">
        <f t="shared" ref="L519:L582" si="27">IF(OR(K519="",J519=""), "Incomplete Data", K519-J519)</f>
        <v>Incomplete Data</v>
      </c>
    </row>
    <row r="520" spans="1:14" ht="27" customHeight="1" x14ac:dyDescent="0.35">
      <c r="A520" s="119">
        <v>19111</v>
      </c>
      <c r="B520" s="119">
        <v>182</v>
      </c>
      <c r="C520" s="57" t="s">
        <v>258</v>
      </c>
      <c r="D520" s="54">
        <v>42216.444444444445</v>
      </c>
      <c r="E520" s="51" t="s">
        <v>1</v>
      </c>
      <c r="F520" s="52">
        <v>42216.267361111109</v>
      </c>
      <c r="G520" s="130">
        <f t="shared" si="25"/>
        <v>0.17708333333575865</v>
      </c>
      <c r="H520" s="131" t="str">
        <f t="shared" si="26"/>
        <v>ACCEPTABLE</v>
      </c>
      <c r="J520" s="124">
        <v>42216.430555555555</v>
      </c>
      <c r="K520" s="124">
        <v>42216.440972222219</v>
      </c>
      <c r="L520" s="120">
        <f t="shared" si="27"/>
        <v>1.0416666664241347E-2</v>
      </c>
      <c r="M520" s="80" t="s">
        <v>1</v>
      </c>
      <c r="N520" s="121" t="s">
        <v>417</v>
      </c>
    </row>
    <row r="521" spans="1:14" ht="27" customHeight="1" x14ac:dyDescent="0.35">
      <c r="A521" s="119"/>
      <c r="B521" s="119"/>
      <c r="C521" s="57"/>
      <c r="D521" s="54"/>
      <c r="E521" s="51"/>
      <c r="F521" s="52"/>
      <c r="G521" s="130" t="str">
        <f t="shared" si="25"/>
        <v/>
      </c>
      <c r="H521" s="131" t="str">
        <f t="shared" si="26"/>
        <v/>
      </c>
      <c r="J521" s="124">
        <v>42216.813888888886</v>
      </c>
      <c r="K521" s="124">
        <v>42216.822916666664</v>
      </c>
      <c r="L521" s="120">
        <f t="shared" si="27"/>
        <v>9.0277777781011537E-3</v>
      </c>
      <c r="M521" s="123" t="s">
        <v>0</v>
      </c>
      <c r="N521" s="121" t="s">
        <v>419</v>
      </c>
    </row>
    <row r="522" spans="1:14" ht="27" customHeight="1" x14ac:dyDescent="0.35">
      <c r="A522" s="119">
        <v>19112</v>
      </c>
      <c r="B522" s="119">
        <v>184</v>
      </c>
      <c r="C522" s="57" t="s">
        <v>383</v>
      </c>
      <c r="D522" s="54">
        <v>42217.416666666664</v>
      </c>
      <c r="E522" s="51" t="s">
        <v>1</v>
      </c>
      <c r="F522" s="52">
        <v>42217.259027777778</v>
      </c>
      <c r="G522" s="130">
        <f t="shared" si="25"/>
        <v>0.15763888888614019</v>
      </c>
      <c r="H522" s="131" t="str">
        <f t="shared" si="26"/>
        <v>ACCEPTABLE</v>
      </c>
      <c r="J522" s="124">
        <v>42217.416666666664</v>
      </c>
      <c r="K522" s="124">
        <v>42217.427083333336</v>
      </c>
      <c r="L522" s="120">
        <f t="shared" si="27"/>
        <v>1.0416666671517305E-2</v>
      </c>
      <c r="M522" s="123" t="s">
        <v>1</v>
      </c>
      <c r="N522" s="121" t="s">
        <v>418</v>
      </c>
    </row>
    <row r="523" spans="1:14" ht="27" customHeight="1" x14ac:dyDescent="0.35">
      <c r="A523" s="78">
        <v>19112</v>
      </c>
      <c r="B523" s="78">
        <v>185</v>
      </c>
      <c r="C523" s="121" t="s">
        <v>383</v>
      </c>
      <c r="D523" s="124">
        <v>42217.489583333336</v>
      </c>
      <c r="E523" s="121" t="s">
        <v>0</v>
      </c>
      <c r="F523" s="52">
        <v>42217.259027777778</v>
      </c>
      <c r="G523" s="130">
        <f t="shared" si="25"/>
        <v>0.2305555555576575</v>
      </c>
      <c r="H523" s="131" t="str">
        <f t="shared" si="26"/>
        <v>ACCEPTABLE</v>
      </c>
      <c r="J523" s="124">
        <v>42217.486111111109</v>
      </c>
      <c r="K523" s="124">
        <v>42217.5</v>
      </c>
      <c r="L523" s="120">
        <f t="shared" si="27"/>
        <v>1.3888888890505768E-2</v>
      </c>
      <c r="M523" s="123" t="s">
        <v>0</v>
      </c>
      <c r="N523" s="121" t="s">
        <v>420</v>
      </c>
    </row>
    <row r="524" spans="1:14" ht="27" customHeight="1" x14ac:dyDescent="0.35">
      <c r="A524" s="78">
        <v>19110</v>
      </c>
      <c r="B524" s="78">
        <v>186</v>
      </c>
      <c r="C524" s="121" t="s">
        <v>16</v>
      </c>
      <c r="D524" s="124">
        <v>42217.777777777781</v>
      </c>
      <c r="E524" s="121" t="s">
        <v>0</v>
      </c>
      <c r="F524" s="52">
        <v>42217.644444444442</v>
      </c>
      <c r="G524" s="130">
        <f t="shared" si="25"/>
        <v>0.13333333333866904</v>
      </c>
      <c r="H524" s="131" t="str">
        <f t="shared" si="26"/>
        <v>ACCEPTABLE</v>
      </c>
      <c r="J524" s="124">
        <v>42217.775694444441</v>
      </c>
      <c r="K524" s="124">
        <v>42217.790277777778</v>
      </c>
      <c r="L524" s="120">
        <f t="shared" si="27"/>
        <v>1.4583333337213844E-2</v>
      </c>
      <c r="M524" s="123" t="s">
        <v>0</v>
      </c>
      <c r="N524" s="121" t="s">
        <v>9</v>
      </c>
    </row>
    <row r="525" spans="1:14" ht="27" customHeight="1" x14ac:dyDescent="0.35">
      <c r="A525" s="78">
        <v>19110</v>
      </c>
      <c r="B525" s="78">
        <v>187</v>
      </c>
      <c r="C525" s="121" t="s">
        <v>84</v>
      </c>
      <c r="D525" s="124">
        <v>42217.802083333336</v>
      </c>
      <c r="E525" s="121" t="s">
        <v>1</v>
      </c>
      <c r="F525" s="52">
        <v>42217.644444444442</v>
      </c>
      <c r="G525" s="130">
        <f t="shared" si="25"/>
        <v>0.15763888889341615</v>
      </c>
      <c r="H525" s="131" t="str">
        <f t="shared" si="26"/>
        <v>ACCEPTABLE</v>
      </c>
      <c r="J525" s="124">
        <v>42217.791666666664</v>
      </c>
      <c r="K525" s="124">
        <v>42217.804166666669</v>
      </c>
      <c r="L525" s="120">
        <f t="shared" si="27"/>
        <v>1.2500000004365575E-2</v>
      </c>
      <c r="M525" s="123" t="s">
        <v>0</v>
      </c>
      <c r="N525" s="121" t="s">
        <v>421</v>
      </c>
    </row>
    <row r="526" spans="1:14" ht="27" customHeight="1" x14ac:dyDescent="0.35">
      <c r="D526" s="124"/>
      <c r="F526" s="52"/>
      <c r="G526" s="130" t="str">
        <f t="shared" si="25"/>
        <v/>
      </c>
      <c r="H526" s="131" t="str">
        <f t="shared" si="26"/>
        <v/>
      </c>
      <c r="J526" s="124">
        <v>42217.80972222222</v>
      </c>
      <c r="K526" s="124">
        <v>42217.820138888892</v>
      </c>
      <c r="L526" s="120">
        <f t="shared" si="27"/>
        <v>1.0416666671517305E-2</v>
      </c>
      <c r="M526" s="123" t="s">
        <v>1</v>
      </c>
      <c r="N526" s="121" t="s">
        <v>422</v>
      </c>
    </row>
    <row r="527" spans="1:14" ht="27" customHeight="1" x14ac:dyDescent="0.35">
      <c r="A527" s="78">
        <v>19113</v>
      </c>
      <c r="B527" s="78">
        <v>188</v>
      </c>
      <c r="C527" s="121" t="s">
        <v>84</v>
      </c>
      <c r="D527" s="124">
        <v>42218.451388888891</v>
      </c>
      <c r="E527" s="121" t="s">
        <v>0</v>
      </c>
      <c r="F527" s="52">
        <v>42217.644444444442</v>
      </c>
      <c r="G527" s="130">
        <f t="shared" si="25"/>
        <v>0.80694444444816327</v>
      </c>
      <c r="H527" s="131" t="str">
        <f t="shared" si="26"/>
        <v>ACCEPTABLE</v>
      </c>
      <c r="J527" s="124">
        <v>42218.459722222222</v>
      </c>
      <c r="K527" s="124">
        <v>42218.472916666666</v>
      </c>
      <c r="L527" s="120">
        <f t="shared" si="27"/>
        <v>1.3194444443797693E-2</v>
      </c>
      <c r="M527" s="123" t="s">
        <v>0</v>
      </c>
      <c r="N527" s="121" t="s">
        <v>423</v>
      </c>
    </row>
    <row r="528" spans="1:14" ht="27" customHeight="1" x14ac:dyDescent="0.35">
      <c r="A528" s="78">
        <v>19113</v>
      </c>
      <c r="B528" s="78">
        <v>189</v>
      </c>
      <c r="C528" s="121" t="s">
        <v>16</v>
      </c>
      <c r="D528" s="124">
        <v>42218.486111111109</v>
      </c>
      <c r="E528" s="121" t="s">
        <v>1</v>
      </c>
      <c r="F528" s="52">
        <v>42217.644444444442</v>
      </c>
      <c r="G528" s="130">
        <f t="shared" si="25"/>
        <v>0.84166666666715173</v>
      </c>
      <c r="H528" s="131" t="str">
        <f t="shared" si="26"/>
        <v>ACCEPTABLE</v>
      </c>
      <c r="J528" s="124">
        <v>42218.497916666667</v>
      </c>
      <c r="K528" s="124">
        <v>42218.507638888892</v>
      </c>
      <c r="L528" s="120">
        <f t="shared" si="27"/>
        <v>9.7222222248092294E-3</v>
      </c>
      <c r="M528" s="123" t="s">
        <v>1</v>
      </c>
      <c r="N528" s="121" t="s">
        <v>424</v>
      </c>
    </row>
    <row r="529" spans="1:14" ht="27" customHeight="1" x14ac:dyDescent="0.35">
      <c r="A529" s="78">
        <v>19113</v>
      </c>
      <c r="B529" s="78">
        <v>190</v>
      </c>
      <c r="C529" s="121" t="s">
        <v>16</v>
      </c>
      <c r="D529" s="124">
        <v>42219.340277777781</v>
      </c>
      <c r="E529" s="121" t="s">
        <v>0</v>
      </c>
      <c r="F529" s="52">
        <v>42219.003472222219</v>
      </c>
      <c r="G529" s="130">
        <f t="shared" si="25"/>
        <v>0.33680555556202307</v>
      </c>
      <c r="H529" s="131" t="str">
        <f t="shared" si="26"/>
        <v>ACCEPTABLE</v>
      </c>
      <c r="J529" s="124">
        <v>42219.333333333336</v>
      </c>
      <c r="K529" s="124">
        <v>42219.34375</v>
      </c>
      <c r="L529" s="120">
        <f t="shared" si="27"/>
        <v>1.0416666664241347E-2</v>
      </c>
      <c r="M529" s="123" t="s">
        <v>0</v>
      </c>
      <c r="N529" s="121" t="s">
        <v>425</v>
      </c>
    </row>
    <row r="530" spans="1:14" ht="27" customHeight="1" x14ac:dyDescent="0.35">
      <c r="A530" s="78">
        <v>19113</v>
      </c>
      <c r="B530" s="78">
        <v>191</v>
      </c>
      <c r="C530" s="121" t="s">
        <v>84</v>
      </c>
      <c r="D530" s="124">
        <v>42219.364583333336</v>
      </c>
      <c r="E530" s="121" t="s">
        <v>1</v>
      </c>
      <c r="F530" s="52">
        <v>42219.003472222219</v>
      </c>
      <c r="G530" s="130">
        <f t="shared" si="25"/>
        <v>0.36111111111677019</v>
      </c>
      <c r="H530" s="131" t="str">
        <f t="shared" si="26"/>
        <v>ACCEPTABLE</v>
      </c>
      <c r="J530" s="124">
        <v>42219.364583333336</v>
      </c>
      <c r="K530" s="124">
        <v>42219.378472222219</v>
      </c>
      <c r="L530" s="120">
        <f t="shared" si="27"/>
        <v>1.3888888883229811E-2</v>
      </c>
      <c r="M530" s="123" t="s">
        <v>1</v>
      </c>
      <c r="N530" s="121" t="s">
        <v>426</v>
      </c>
    </row>
    <row r="531" spans="1:14" ht="27" customHeight="1" x14ac:dyDescent="0.35">
      <c r="D531" s="124"/>
      <c r="F531" s="52"/>
      <c r="G531" s="130" t="str">
        <f t="shared" si="25"/>
        <v/>
      </c>
      <c r="H531" s="131" t="str">
        <f t="shared" si="26"/>
        <v/>
      </c>
      <c r="J531" s="124">
        <v>42219.622916666667</v>
      </c>
      <c r="K531" s="124">
        <v>42219.633333333331</v>
      </c>
      <c r="L531" s="120">
        <f t="shared" si="27"/>
        <v>1.0416666664241347E-2</v>
      </c>
      <c r="M531" s="70" t="s">
        <v>0</v>
      </c>
      <c r="N531" s="72" t="s">
        <v>427</v>
      </c>
    </row>
    <row r="532" spans="1:14" ht="27" customHeight="1" x14ac:dyDescent="0.35">
      <c r="G532" s="130" t="str">
        <f t="shared" si="25"/>
        <v/>
      </c>
      <c r="H532" s="131" t="str">
        <f t="shared" si="26"/>
        <v/>
      </c>
      <c r="J532" s="124">
        <v>42219.663194444445</v>
      </c>
      <c r="K532" s="124">
        <v>42219.673611111109</v>
      </c>
      <c r="L532" s="120">
        <f t="shared" si="27"/>
        <v>1.0416666664241347E-2</v>
      </c>
      <c r="M532" s="123" t="s">
        <v>1</v>
      </c>
      <c r="N532" s="121" t="s">
        <v>18</v>
      </c>
    </row>
    <row r="533" spans="1:14" ht="27" customHeight="1" x14ac:dyDescent="0.35">
      <c r="A533" s="78">
        <v>19114</v>
      </c>
      <c r="B533" s="78">
        <v>192</v>
      </c>
      <c r="C533" s="121" t="s">
        <v>4</v>
      </c>
      <c r="D533" s="124">
        <v>42220.197916666664</v>
      </c>
      <c r="E533" s="121" t="s">
        <v>0</v>
      </c>
      <c r="F533" s="124">
        <v>42219.959027777775</v>
      </c>
      <c r="G533" s="130">
        <f t="shared" si="25"/>
        <v>0.23888888888905058</v>
      </c>
      <c r="H533" s="131" t="str">
        <f t="shared" si="26"/>
        <v>ACCEPTABLE</v>
      </c>
      <c r="J533" s="124">
        <v>42220.194444444445</v>
      </c>
      <c r="K533" s="124">
        <v>42220.202777777777</v>
      </c>
      <c r="L533" s="120">
        <f t="shared" si="27"/>
        <v>8.333333331393078E-3</v>
      </c>
      <c r="M533" s="123" t="s">
        <v>0</v>
      </c>
      <c r="N533" s="121" t="s">
        <v>18</v>
      </c>
    </row>
    <row r="534" spans="1:14" ht="27" customHeight="1" x14ac:dyDescent="0.35">
      <c r="A534" s="78">
        <v>19114</v>
      </c>
      <c r="B534" s="78">
        <v>193</v>
      </c>
      <c r="C534" s="121" t="s">
        <v>258</v>
      </c>
      <c r="D534" s="124">
        <v>42220.21875</v>
      </c>
      <c r="E534" s="121" t="s">
        <v>1</v>
      </c>
      <c r="F534" s="124">
        <v>42219.959027777775</v>
      </c>
      <c r="G534" s="130">
        <f t="shared" si="25"/>
        <v>0.25972222222480923</v>
      </c>
      <c r="H534" s="131" t="str">
        <f t="shared" si="26"/>
        <v>ACCEPTABLE</v>
      </c>
      <c r="J534" s="124">
        <v>42220.220138888886</v>
      </c>
      <c r="K534" s="124">
        <v>42220.229166666664</v>
      </c>
      <c r="L534" s="120">
        <f t="shared" si="27"/>
        <v>9.0277777781011537E-3</v>
      </c>
      <c r="M534" s="123" t="s">
        <v>1</v>
      </c>
      <c r="N534" s="121" t="s">
        <v>427</v>
      </c>
    </row>
    <row r="535" spans="1:14" ht="27" customHeight="1" x14ac:dyDescent="0.35">
      <c r="A535" s="78">
        <v>19115</v>
      </c>
      <c r="B535" s="78">
        <v>194</v>
      </c>
      <c r="C535" s="121" t="s">
        <v>258</v>
      </c>
      <c r="D535" s="124">
        <v>42220.25</v>
      </c>
      <c r="E535" s="121" t="s">
        <v>0</v>
      </c>
      <c r="F535" s="124">
        <v>42219.959027777775</v>
      </c>
      <c r="G535" s="130">
        <f t="shared" si="25"/>
        <v>0.29097222222480923</v>
      </c>
      <c r="H535" s="131" t="str">
        <f t="shared" si="26"/>
        <v>ACCEPTABLE</v>
      </c>
      <c r="J535" s="124">
        <v>42220.253472222219</v>
      </c>
      <c r="K535" s="124">
        <v>42220.263194444444</v>
      </c>
      <c r="L535" s="120">
        <f t="shared" si="27"/>
        <v>9.7222222248092294E-3</v>
      </c>
      <c r="M535" s="123" t="s">
        <v>0</v>
      </c>
      <c r="N535" s="121" t="s">
        <v>428</v>
      </c>
    </row>
    <row r="536" spans="1:14" ht="27" customHeight="1" x14ac:dyDescent="0.35">
      <c r="A536" s="78">
        <v>19115</v>
      </c>
      <c r="B536" s="78">
        <v>195</v>
      </c>
      <c r="C536" s="121" t="s">
        <v>4</v>
      </c>
      <c r="D536" s="124">
        <v>42220.291666666664</v>
      </c>
      <c r="E536" s="121" t="s">
        <v>1</v>
      </c>
      <c r="F536" s="124">
        <v>42219.959027777775</v>
      </c>
      <c r="G536" s="130">
        <f t="shared" si="25"/>
        <v>0.33263888888905058</v>
      </c>
      <c r="H536" s="131" t="str">
        <f t="shared" si="26"/>
        <v>ACCEPTABLE</v>
      </c>
      <c r="J536" s="124">
        <v>42220.302083333336</v>
      </c>
      <c r="K536" s="124">
        <v>42220.3125</v>
      </c>
      <c r="L536" s="120">
        <f t="shared" si="27"/>
        <v>1.0416666664241347E-2</v>
      </c>
      <c r="M536" s="123" t="s">
        <v>1</v>
      </c>
      <c r="N536" s="121" t="s">
        <v>154</v>
      </c>
    </row>
    <row r="537" spans="1:14" ht="27" customHeight="1" x14ac:dyDescent="0.35">
      <c r="G537" s="130" t="str">
        <f t="shared" si="25"/>
        <v/>
      </c>
      <c r="H537" s="131" t="str">
        <f t="shared" si="26"/>
        <v/>
      </c>
      <c r="L537" s="120" t="str">
        <f t="shared" si="27"/>
        <v>Incomplete Data</v>
      </c>
    </row>
    <row r="538" spans="1:14" ht="27" customHeight="1" x14ac:dyDescent="0.35">
      <c r="D538" s="124"/>
      <c r="F538" s="124"/>
      <c r="G538" s="130" t="str">
        <f t="shared" si="25"/>
        <v/>
      </c>
      <c r="H538" s="131" t="str">
        <f t="shared" si="26"/>
        <v/>
      </c>
      <c r="J538" s="124">
        <v>42220.356249999997</v>
      </c>
      <c r="K538" s="124">
        <v>42220.366666666669</v>
      </c>
      <c r="L538" s="120">
        <f t="shared" si="27"/>
        <v>1.0416666671517305E-2</v>
      </c>
      <c r="M538" s="123" t="s">
        <v>1</v>
      </c>
      <c r="N538" s="121" t="s">
        <v>429</v>
      </c>
    </row>
    <row r="539" spans="1:14" ht="27" customHeight="1" x14ac:dyDescent="0.35">
      <c r="A539" s="78">
        <v>19116</v>
      </c>
      <c r="B539" s="78">
        <v>196</v>
      </c>
      <c r="C539" s="121" t="s">
        <v>84</v>
      </c>
      <c r="D539" s="124">
        <v>42220.534722222219</v>
      </c>
      <c r="E539" s="121" t="s">
        <v>0</v>
      </c>
      <c r="F539" s="124">
        <v>42219.685416666667</v>
      </c>
      <c r="G539" s="130">
        <f t="shared" si="25"/>
        <v>0.84930555555183673</v>
      </c>
      <c r="H539" s="131" t="str">
        <f t="shared" si="26"/>
        <v>ACCEPTABLE</v>
      </c>
      <c r="J539" s="124">
        <v>42220.541666666664</v>
      </c>
      <c r="K539" s="124">
        <v>42220.552083333336</v>
      </c>
      <c r="L539" s="120">
        <f t="shared" si="27"/>
        <v>1.0416666671517305E-2</v>
      </c>
      <c r="M539" s="123" t="s">
        <v>0</v>
      </c>
      <c r="N539" s="121" t="s">
        <v>482</v>
      </c>
    </row>
    <row r="540" spans="1:14" ht="27" customHeight="1" x14ac:dyDescent="0.35">
      <c r="A540" s="78">
        <v>19116</v>
      </c>
      <c r="B540" s="78">
        <v>197</v>
      </c>
      <c r="C540" s="121" t="s">
        <v>16</v>
      </c>
      <c r="D540" s="124">
        <v>42220.569444444445</v>
      </c>
      <c r="E540" s="121" t="s">
        <v>1</v>
      </c>
      <c r="F540" s="124">
        <v>42219.685416666667</v>
      </c>
      <c r="G540" s="130">
        <f t="shared" si="25"/>
        <v>0.88402777777810115</v>
      </c>
      <c r="H540" s="131" t="str">
        <f t="shared" si="26"/>
        <v>ACCEPTABLE</v>
      </c>
      <c r="J540" s="124">
        <v>42220.580555555556</v>
      </c>
      <c r="K540" s="124">
        <v>42220.59097222222</v>
      </c>
      <c r="L540" s="120">
        <f t="shared" si="27"/>
        <v>1.0416666664241347E-2</v>
      </c>
      <c r="M540" s="123" t="s">
        <v>1</v>
      </c>
      <c r="N540" s="121" t="s">
        <v>481</v>
      </c>
    </row>
    <row r="541" spans="1:14" ht="27" customHeight="1" x14ac:dyDescent="0.35">
      <c r="G541" s="130" t="str">
        <f t="shared" si="25"/>
        <v/>
      </c>
      <c r="H541" s="131" t="str">
        <f t="shared" si="26"/>
        <v/>
      </c>
      <c r="J541" s="104">
        <v>42220.869444444441</v>
      </c>
      <c r="K541" s="124">
        <v>42220.878472222219</v>
      </c>
      <c r="L541" s="120">
        <f t="shared" si="27"/>
        <v>9.0277777781011537E-3</v>
      </c>
      <c r="M541" s="123" t="s">
        <v>0</v>
      </c>
      <c r="N541" s="121" t="s">
        <v>429</v>
      </c>
    </row>
    <row r="542" spans="1:14" ht="27" customHeight="1" x14ac:dyDescent="0.35">
      <c r="A542" s="78">
        <v>19115</v>
      </c>
      <c r="B542" s="78">
        <v>198</v>
      </c>
      <c r="C542" s="121" t="s">
        <v>4</v>
      </c>
      <c r="D542" s="124">
        <v>42220.885416666664</v>
      </c>
      <c r="E542" s="121" t="s">
        <v>0</v>
      </c>
      <c r="F542" s="124">
        <v>42220.724999999999</v>
      </c>
      <c r="G542" s="130">
        <f t="shared" si="25"/>
        <v>0.16041666666569654</v>
      </c>
      <c r="H542" s="131" t="str">
        <f t="shared" si="26"/>
        <v>ACCEPTABLE</v>
      </c>
      <c r="J542" s="124">
        <v>42220.880555555559</v>
      </c>
      <c r="K542" s="124">
        <v>42220.890277777777</v>
      </c>
      <c r="L542" s="120">
        <f t="shared" si="27"/>
        <v>9.7222222175332718E-3</v>
      </c>
      <c r="M542" s="123" t="s">
        <v>0</v>
      </c>
      <c r="N542" s="121" t="s">
        <v>18</v>
      </c>
    </row>
    <row r="543" spans="1:14" ht="27" customHeight="1" x14ac:dyDescent="0.35">
      <c r="A543" s="78">
        <v>19115</v>
      </c>
      <c r="B543" s="78">
        <v>199</v>
      </c>
      <c r="C543" s="121" t="s">
        <v>258</v>
      </c>
      <c r="D543" s="124">
        <v>42220.90625</v>
      </c>
      <c r="E543" s="121" t="s">
        <v>1</v>
      </c>
      <c r="F543" s="124">
        <v>42220.724999999999</v>
      </c>
      <c r="G543" s="130">
        <f t="shared" si="25"/>
        <v>0.18125000000145519</v>
      </c>
      <c r="H543" s="131" t="str">
        <f t="shared" si="26"/>
        <v>ACCEPTABLE</v>
      </c>
      <c r="J543" s="124">
        <v>42220.907638888886</v>
      </c>
      <c r="K543" s="124">
        <v>42220.920138888891</v>
      </c>
      <c r="L543" s="120">
        <f t="shared" si="27"/>
        <v>1.2500000004365575E-2</v>
      </c>
      <c r="M543" s="123" t="s">
        <v>1</v>
      </c>
      <c r="N543" s="121" t="s">
        <v>483</v>
      </c>
    </row>
    <row r="544" spans="1:14" ht="27" customHeight="1" x14ac:dyDescent="0.35">
      <c r="A544" s="78">
        <v>19117</v>
      </c>
      <c r="B544" s="78">
        <v>200</v>
      </c>
      <c r="C544" s="121" t="s">
        <v>258</v>
      </c>
      <c r="D544" s="124">
        <v>42221.090277777781</v>
      </c>
      <c r="E544" s="121" t="s">
        <v>0</v>
      </c>
      <c r="F544" s="124">
        <v>42220.724999999999</v>
      </c>
      <c r="G544" s="130">
        <f t="shared" si="25"/>
        <v>0.36527777778246673</v>
      </c>
      <c r="H544" s="131" t="str">
        <f t="shared" si="26"/>
        <v>ACCEPTABLE</v>
      </c>
      <c r="J544" s="124">
        <v>42221.125</v>
      </c>
      <c r="K544" s="124">
        <v>42221.138888888891</v>
      </c>
      <c r="L544" s="120">
        <f t="shared" si="27"/>
        <v>1.3888888890505768E-2</v>
      </c>
      <c r="M544" s="123" t="s">
        <v>0</v>
      </c>
      <c r="N544" s="121" t="s">
        <v>484</v>
      </c>
    </row>
    <row r="545" spans="1:14" ht="27" customHeight="1" x14ac:dyDescent="0.35">
      <c r="A545" s="78">
        <v>19117</v>
      </c>
      <c r="B545" s="78">
        <v>201</v>
      </c>
      <c r="C545" s="121" t="s">
        <v>4</v>
      </c>
      <c r="D545" s="124">
        <v>42221.125</v>
      </c>
      <c r="E545" s="121" t="s">
        <v>1</v>
      </c>
      <c r="F545" s="124">
        <v>42220.724999999999</v>
      </c>
      <c r="G545" s="130">
        <f t="shared" si="25"/>
        <v>0.40000000000145519</v>
      </c>
      <c r="H545" s="131" t="str">
        <f t="shared" si="26"/>
        <v>ACCEPTABLE</v>
      </c>
      <c r="J545" s="124">
        <v>42221.15625</v>
      </c>
      <c r="K545" s="124">
        <v>42221.164583333331</v>
      </c>
      <c r="L545" s="120">
        <f t="shared" si="27"/>
        <v>8.333333331393078E-3</v>
      </c>
      <c r="M545" s="123" t="s">
        <v>1</v>
      </c>
      <c r="N545" s="121" t="s">
        <v>18</v>
      </c>
    </row>
    <row r="546" spans="1:14" ht="27" customHeight="1" x14ac:dyDescent="0.35">
      <c r="A546" s="78">
        <v>19116</v>
      </c>
      <c r="B546" s="78">
        <v>202</v>
      </c>
      <c r="C546" s="121" t="s">
        <v>16</v>
      </c>
      <c r="D546" s="124">
        <v>42221.46875</v>
      </c>
      <c r="E546" s="121" t="s">
        <v>0</v>
      </c>
      <c r="F546" s="124">
        <v>42221.258333333331</v>
      </c>
      <c r="G546" s="130">
        <f t="shared" si="25"/>
        <v>0.21041666666860692</v>
      </c>
      <c r="H546" s="131" t="str">
        <f t="shared" si="26"/>
        <v>ACCEPTABLE</v>
      </c>
      <c r="J546" s="124">
        <v>42221.46875</v>
      </c>
      <c r="K546" s="124">
        <v>42221.479166666664</v>
      </c>
      <c r="L546" s="120">
        <f t="shared" si="27"/>
        <v>1.0416666664241347E-2</v>
      </c>
      <c r="M546" s="123" t="s">
        <v>0</v>
      </c>
      <c r="N546" s="121" t="s">
        <v>485</v>
      </c>
    </row>
    <row r="547" spans="1:14" ht="27" customHeight="1" x14ac:dyDescent="0.35">
      <c r="A547" s="78">
        <v>19116</v>
      </c>
      <c r="B547" s="78">
        <v>203</v>
      </c>
      <c r="C547" s="121" t="s">
        <v>84</v>
      </c>
      <c r="D547" s="124">
        <v>42221.489583333336</v>
      </c>
      <c r="E547" s="121" t="s">
        <v>1</v>
      </c>
      <c r="F547" s="124">
        <v>42221.258333333331</v>
      </c>
      <c r="G547" s="130">
        <f t="shared" si="25"/>
        <v>0.23125000000436557</v>
      </c>
      <c r="H547" s="131" t="str">
        <f t="shared" si="26"/>
        <v>ACCEPTABLE</v>
      </c>
      <c r="J547" s="124">
        <v>42221.496527777781</v>
      </c>
      <c r="K547" s="124">
        <v>42221.511805555558</v>
      </c>
      <c r="L547" s="120">
        <f t="shared" si="27"/>
        <v>1.5277777776645962E-2</v>
      </c>
      <c r="M547" s="123" t="s">
        <v>1</v>
      </c>
      <c r="N547" s="121" t="s">
        <v>486</v>
      </c>
    </row>
    <row r="548" spans="1:14" ht="27" customHeight="1" x14ac:dyDescent="0.35">
      <c r="A548" s="78">
        <v>19118</v>
      </c>
      <c r="B548" s="78">
        <v>204</v>
      </c>
      <c r="C548" s="121" t="s">
        <v>258</v>
      </c>
      <c r="D548" s="124">
        <v>42221.538194444445</v>
      </c>
      <c r="E548" s="121" t="s">
        <v>0</v>
      </c>
      <c r="F548" s="124">
        <v>42221.452777777777</v>
      </c>
      <c r="G548" s="130">
        <f t="shared" si="25"/>
        <v>8.5416666668606922E-2</v>
      </c>
      <c r="H548" s="131" t="str">
        <f t="shared" si="26"/>
        <v>ACCEPTABLE</v>
      </c>
      <c r="J548" s="124">
        <v>42221.53125</v>
      </c>
      <c r="K548" s="124">
        <v>42221.541666666664</v>
      </c>
      <c r="L548" s="120">
        <f t="shared" si="27"/>
        <v>1.0416666664241347E-2</v>
      </c>
      <c r="M548" s="123" t="s">
        <v>0</v>
      </c>
      <c r="N548" s="121" t="s">
        <v>487</v>
      </c>
    </row>
    <row r="549" spans="1:14" ht="27" customHeight="1" x14ac:dyDescent="0.35">
      <c r="A549" s="78">
        <v>19118</v>
      </c>
      <c r="B549" s="78">
        <v>205</v>
      </c>
      <c r="C549" s="121" t="s">
        <v>4</v>
      </c>
      <c r="D549" s="124">
        <v>42221.569444444445</v>
      </c>
      <c r="E549" s="121" t="s">
        <v>1</v>
      </c>
      <c r="F549" s="124">
        <v>42221.452777777777</v>
      </c>
      <c r="G549" s="130">
        <f t="shared" si="25"/>
        <v>0.11666666666860692</v>
      </c>
      <c r="H549" s="131" t="str">
        <f t="shared" si="26"/>
        <v>ACCEPTABLE</v>
      </c>
      <c r="J549" s="124">
        <v>42221.574999999997</v>
      </c>
      <c r="K549" s="124">
        <v>42221.586805555555</v>
      </c>
      <c r="L549" s="120">
        <f t="shared" si="27"/>
        <v>1.1805555557657499E-2</v>
      </c>
      <c r="M549" s="123" t="s">
        <v>1</v>
      </c>
      <c r="N549" s="121" t="s">
        <v>9</v>
      </c>
    </row>
    <row r="550" spans="1:14" ht="27" customHeight="1" x14ac:dyDescent="0.35">
      <c r="A550" s="78">
        <v>19117</v>
      </c>
      <c r="B550" s="78">
        <v>206</v>
      </c>
      <c r="C550" s="121" t="s">
        <v>4</v>
      </c>
      <c r="D550" s="124">
        <v>42221.625</v>
      </c>
      <c r="E550" s="121" t="s">
        <v>0</v>
      </c>
      <c r="F550" s="124">
        <v>42221.258333333331</v>
      </c>
      <c r="G550" s="130">
        <f t="shared" si="25"/>
        <v>0.36666666666860692</v>
      </c>
      <c r="H550" s="131" t="str">
        <f t="shared" si="26"/>
        <v>ACCEPTABLE</v>
      </c>
      <c r="J550" s="124">
        <v>42221.604861111111</v>
      </c>
      <c r="K550" s="124">
        <v>42221.614583333336</v>
      </c>
      <c r="L550" s="120">
        <f t="shared" si="27"/>
        <v>9.7222222248092294E-3</v>
      </c>
      <c r="M550" s="123" t="s">
        <v>0</v>
      </c>
      <c r="N550" s="121" t="s">
        <v>488</v>
      </c>
    </row>
    <row r="551" spans="1:14" ht="27" customHeight="1" x14ac:dyDescent="0.35">
      <c r="A551" s="78">
        <v>19117</v>
      </c>
      <c r="B551" s="78">
        <v>207</v>
      </c>
      <c r="C551" s="121" t="s">
        <v>258</v>
      </c>
      <c r="D551" s="124">
        <v>42221.645833333336</v>
      </c>
      <c r="E551" s="121" t="s">
        <v>1</v>
      </c>
      <c r="F551" s="124">
        <v>42221.258333333331</v>
      </c>
      <c r="G551" s="130">
        <f t="shared" si="25"/>
        <v>0.38750000000436557</v>
      </c>
      <c r="H551" s="131" t="str">
        <f t="shared" si="26"/>
        <v>ACCEPTABLE</v>
      </c>
      <c r="J551" s="124">
        <v>42221.625</v>
      </c>
      <c r="K551" s="124">
        <v>42221.635416666664</v>
      </c>
      <c r="L551" s="120">
        <f t="shared" si="27"/>
        <v>1.0416666664241347E-2</v>
      </c>
      <c r="M551" s="123" t="s">
        <v>1</v>
      </c>
      <c r="N551" s="121" t="s">
        <v>488</v>
      </c>
    </row>
    <row r="552" spans="1:14" ht="27" customHeight="1" x14ac:dyDescent="0.35">
      <c r="A552" s="78">
        <v>19118</v>
      </c>
      <c r="B552" s="78">
        <v>208</v>
      </c>
      <c r="C552" s="121" t="s">
        <v>4</v>
      </c>
      <c r="D552" s="124">
        <v>42221.833333333336</v>
      </c>
      <c r="E552" s="121" t="s">
        <v>0</v>
      </c>
      <c r="F552" s="124">
        <v>42221.258333333331</v>
      </c>
      <c r="G552" s="130">
        <f t="shared" si="25"/>
        <v>0.57500000000436557</v>
      </c>
      <c r="H552" s="131" t="str">
        <f t="shared" si="26"/>
        <v>ACCEPTABLE</v>
      </c>
      <c r="J552" s="124">
        <v>42221.790972222225</v>
      </c>
      <c r="K552" s="124">
        <v>42221.8</v>
      </c>
      <c r="L552" s="120">
        <f t="shared" si="27"/>
        <v>9.0277777781011537E-3</v>
      </c>
      <c r="M552" s="123" t="s">
        <v>0</v>
      </c>
      <c r="N552" s="121" t="s">
        <v>259</v>
      </c>
    </row>
    <row r="553" spans="1:14" ht="27" customHeight="1" x14ac:dyDescent="0.35">
      <c r="A553" s="78">
        <v>19120</v>
      </c>
      <c r="B553" s="78">
        <v>206</v>
      </c>
      <c r="C553" s="121" t="s">
        <v>258</v>
      </c>
      <c r="D553" s="124">
        <v>42222.739583333336</v>
      </c>
      <c r="E553" s="121" t="s">
        <v>0</v>
      </c>
      <c r="F553" s="124">
        <v>42221.490277777775</v>
      </c>
      <c r="G553" s="130">
        <f t="shared" si="25"/>
        <v>1.2493055555605679</v>
      </c>
      <c r="H553" s="131" t="str">
        <f t="shared" si="26"/>
        <v>ACCEPTABLE</v>
      </c>
      <c r="J553" s="124">
        <v>42222.743750000001</v>
      </c>
      <c r="K553" s="124">
        <v>42222.754861111112</v>
      </c>
      <c r="L553" s="120">
        <f t="shared" si="27"/>
        <v>1.1111111110949423E-2</v>
      </c>
      <c r="M553" s="123" t="s">
        <v>0</v>
      </c>
      <c r="N553" s="121" t="s">
        <v>489</v>
      </c>
    </row>
    <row r="554" spans="1:14" ht="27" customHeight="1" x14ac:dyDescent="0.35">
      <c r="A554" s="78">
        <v>19120</v>
      </c>
      <c r="B554" s="78">
        <v>207</v>
      </c>
      <c r="C554" s="121" t="s">
        <v>4</v>
      </c>
      <c r="D554" s="124">
        <v>42222.78125</v>
      </c>
      <c r="E554" s="121" t="s">
        <v>1</v>
      </c>
      <c r="F554" s="124">
        <v>42221.490277777775</v>
      </c>
      <c r="G554" s="130">
        <f t="shared" si="25"/>
        <v>1.2909722222248092</v>
      </c>
      <c r="H554" s="131" t="str">
        <f t="shared" si="26"/>
        <v>ACCEPTABLE</v>
      </c>
      <c r="J554" s="124">
        <v>42222.774305555555</v>
      </c>
      <c r="K554" s="124">
        <v>42222.78402777778</v>
      </c>
      <c r="L554" s="120">
        <f t="shared" si="27"/>
        <v>9.7222222248092294E-3</v>
      </c>
      <c r="M554" s="123" t="s">
        <v>0</v>
      </c>
      <c r="N554" s="121" t="s">
        <v>9</v>
      </c>
    </row>
    <row r="555" spans="1:14" ht="27" customHeight="1" x14ac:dyDescent="0.35">
      <c r="A555" s="78" t="s">
        <v>462</v>
      </c>
      <c r="B555" s="78">
        <v>208</v>
      </c>
      <c r="C555" s="121" t="s">
        <v>83</v>
      </c>
      <c r="D555" s="124">
        <v>42222.96875</v>
      </c>
      <c r="E555" s="121" t="s">
        <v>0</v>
      </c>
      <c r="F555" s="124">
        <v>42222.826388888891</v>
      </c>
      <c r="G555" s="130">
        <f t="shared" si="25"/>
        <v>0.14236111110949423</v>
      </c>
      <c r="H555" s="131" t="str">
        <f t="shared" si="26"/>
        <v>ACCEPTABLE</v>
      </c>
      <c r="J555" s="124">
        <v>42222.999305555553</v>
      </c>
      <c r="K555" s="124">
        <v>42223.013888888891</v>
      </c>
      <c r="L555" s="120">
        <f t="shared" si="27"/>
        <v>1.4583333337213844E-2</v>
      </c>
      <c r="M555" s="123" t="s">
        <v>1</v>
      </c>
      <c r="N555" s="121" t="s">
        <v>487</v>
      </c>
    </row>
    <row r="556" spans="1:14" ht="27" customHeight="1" x14ac:dyDescent="0.35">
      <c r="A556" s="78" t="s">
        <v>462</v>
      </c>
      <c r="B556" s="78">
        <v>209</v>
      </c>
      <c r="C556" s="121" t="s">
        <v>463</v>
      </c>
      <c r="D556" s="124">
        <v>42223.000694444447</v>
      </c>
      <c r="E556" s="121" t="s">
        <v>1</v>
      </c>
      <c r="F556" s="124">
        <v>42222.826388888891</v>
      </c>
      <c r="G556" s="130">
        <f t="shared" si="25"/>
        <v>0.17430555555620231</v>
      </c>
      <c r="H556" s="131" t="str">
        <f t="shared" si="26"/>
        <v>ACCEPTABLE</v>
      </c>
      <c r="J556" s="124"/>
      <c r="K556" s="124"/>
      <c r="L556" s="120" t="str">
        <f t="shared" si="27"/>
        <v>Incomplete Data</v>
      </c>
    </row>
    <row r="557" spans="1:14" ht="27" customHeight="1" x14ac:dyDescent="0.35">
      <c r="A557" s="78">
        <v>19121</v>
      </c>
      <c r="B557" s="78">
        <v>210</v>
      </c>
      <c r="C557" s="121" t="s">
        <v>258</v>
      </c>
      <c r="D557" s="124">
        <v>42223.03125</v>
      </c>
      <c r="E557" s="121" t="s">
        <v>0</v>
      </c>
      <c r="F557" s="124">
        <v>42222.826388888891</v>
      </c>
      <c r="G557" s="130">
        <f t="shared" si="25"/>
        <v>0.20486111110949423</v>
      </c>
      <c r="H557" s="131" t="str">
        <f t="shared" si="26"/>
        <v>ACCEPTABLE</v>
      </c>
      <c r="J557" s="124">
        <v>42223.024305555555</v>
      </c>
      <c r="K557" s="124">
        <v>42223.033333333333</v>
      </c>
      <c r="L557" s="120">
        <f t="shared" si="27"/>
        <v>9.0277777781011537E-3</v>
      </c>
      <c r="M557" s="123" t="s">
        <v>0</v>
      </c>
      <c r="N557" s="121" t="s">
        <v>18</v>
      </c>
    </row>
    <row r="558" spans="1:14" ht="27" customHeight="1" x14ac:dyDescent="0.35">
      <c r="A558" s="78">
        <v>19121</v>
      </c>
      <c r="B558" s="78">
        <v>211</v>
      </c>
      <c r="C558" s="121" t="s">
        <v>258</v>
      </c>
      <c r="D558" s="124">
        <v>42223.052083333336</v>
      </c>
      <c r="E558" s="121" t="s">
        <v>1</v>
      </c>
      <c r="F558" s="124">
        <v>42222.826388888891</v>
      </c>
      <c r="G558" s="130">
        <f t="shared" si="25"/>
        <v>0.22569444444525288</v>
      </c>
      <c r="H558" s="131" t="str">
        <f t="shared" si="26"/>
        <v>ACCEPTABLE</v>
      </c>
      <c r="J558" s="124">
        <v>42223.04791666667</v>
      </c>
      <c r="K558" s="124">
        <v>42223.058333333334</v>
      </c>
      <c r="L558" s="120">
        <f t="shared" si="27"/>
        <v>1.0416666664241347E-2</v>
      </c>
      <c r="M558" s="123" t="s">
        <v>1</v>
      </c>
      <c r="N558" s="121" t="s">
        <v>1176</v>
      </c>
    </row>
    <row r="559" spans="1:14" ht="27" customHeight="1" x14ac:dyDescent="0.35">
      <c r="D559" s="124"/>
      <c r="F559" s="124"/>
      <c r="G559" s="130" t="str">
        <f t="shared" si="25"/>
        <v/>
      </c>
      <c r="H559" s="131" t="str">
        <f t="shared" si="26"/>
        <v/>
      </c>
      <c r="J559" s="124">
        <v>42223.09375</v>
      </c>
      <c r="K559" s="124">
        <v>42223.106249999997</v>
      </c>
      <c r="L559" s="120">
        <f t="shared" si="27"/>
        <v>1.2499999997089617E-2</v>
      </c>
      <c r="M559" s="123" t="s">
        <v>0</v>
      </c>
      <c r="N559" s="121" t="s">
        <v>491</v>
      </c>
    </row>
    <row r="560" spans="1:14" ht="27" customHeight="1" x14ac:dyDescent="0.35">
      <c r="D560" s="124"/>
      <c r="F560" s="124"/>
      <c r="G560" s="130" t="str">
        <f t="shared" si="25"/>
        <v/>
      </c>
      <c r="H560" s="131" t="str">
        <f t="shared" si="26"/>
        <v/>
      </c>
      <c r="J560" s="124">
        <v>42223.621527777781</v>
      </c>
      <c r="K560" s="124">
        <v>42223.637499999997</v>
      </c>
      <c r="L560" s="120">
        <f t="shared" si="27"/>
        <v>1.597222221607808E-2</v>
      </c>
      <c r="M560" s="123" t="s">
        <v>1</v>
      </c>
      <c r="N560" s="121" t="s">
        <v>492</v>
      </c>
    </row>
    <row r="561" spans="1:14" ht="27" customHeight="1" x14ac:dyDescent="0.35">
      <c r="A561" s="78">
        <v>19119</v>
      </c>
      <c r="B561" s="78">
        <v>212</v>
      </c>
      <c r="C561" s="121" t="s">
        <v>383</v>
      </c>
      <c r="D561" s="124">
        <v>42223.3125</v>
      </c>
      <c r="E561" s="121" t="s">
        <v>0</v>
      </c>
      <c r="F561" s="124">
        <v>42222.826388888891</v>
      </c>
      <c r="G561" s="130">
        <f t="shared" si="25"/>
        <v>0.48611111110949423</v>
      </c>
      <c r="H561" s="131" t="str">
        <f t="shared" si="26"/>
        <v>ACCEPTABLE</v>
      </c>
      <c r="J561" s="124">
        <v>42223.30972222222</v>
      </c>
      <c r="K561" s="124">
        <v>42223.318055555559</v>
      </c>
      <c r="L561" s="120">
        <f t="shared" si="27"/>
        <v>8.3333333386690356E-3</v>
      </c>
      <c r="M561" s="123" t="s">
        <v>0</v>
      </c>
      <c r="N561" s="121" t="s">
        <v>493</v>
      </c>
    </row>
    <row r="562" spans="1:14" ht="27" customHeight="1" x14ac:dyDescent="0.35">
      <c r="A562" s="78">
        <v>19119</v>
      </c>
      <c r="B562" s="78">
        <v>213</v>
      </c>
      <c r="C562" s="121" t="s">
        <v>383</v>
      </c>
      <c r="D562" s="124">
        <v>42223.34375</v>
      </c>
      <c r="E562" s="121" t="s">
        <v>1</v>
      </c>
      <c r="F562" s="124">
        <v>42222.826388888891</v>
      </c>
      <c r="G562" s="130">
        <f t="shared" si="25"/>
        <v>0.51736111110949423</v>
      </c>
      <c r="H562" s="131" t="str">
        <f t="shared" si="26"/>
        <v>ACCEPTABLE</v>
      </c>
      <c r="J562" s="124">
        <v>42223.353472222225</v>
      </c>
      <c r="K562" s="124">
        <v>42223.364583333336</v>
      </c>
      <c r="L562" s="120">
        <f t="shared" si="27"/>
        <v>1.1111111110949423E-2</v>
      </c>
      <c r="M562" s="123" t="s">
        <v>1</v>
      </c>
      <c r="N562" s="121" t="s">
        <v>177</v>
      </c>
    </row>
    <row r="563" spans="1:14" ht="27" customHeight="1" x14ac:dyDescent="0.35">
      <c r="A563" s="78">
        <v>19120</v>
      </c>
      <c r="B563" s="78">
        <v>214</v>
      </c>
      <c r="C563" s="121" t="s">
        <v>4</v>
      </c>
      <c r="D563" s="124">
        <v>42223.902777777781</v>
      </c>
      <c r="E563" s="121" t="s">
        <v>0</v>
      </c>
      <c r="F563" s="124">
        <v>42223.17291666667</v>
      </c>
      <c r="G563" s="130">
        <f t="shared" si="25"/>
        <v>0.72986111111094942</v>
      </c>
      <c r="H563" s="131" t="str">
        <f t="shared" si="26"/>
        <v>ACCEPTABLE</v>
      </c>
      <c r="J563" s="124">
        <v>42223.842361111114</v>
      </c>
      <c r="K563" s="124">
        <v>42223.852777777778</v>
      </c>
      <c r="L563" s="120">
        <f t="shared" si="27"/>
        <v>1.0416666664241347E-2</v>
      </c>
      <c r="M563" s="123" t="s">
        <v>0</v>
      </c>
      <c r="N563" s="121" t="s">
        <v>18</v>
      </c>
    </row>
    <row r="564" spans="1:14" ht="27" customHeight="1" x14ac:dyDescent="0.35">
      <c r="A564" s="78">
        <v>19120</v>
      </c>
      <c r="B564" s="78">
        <v>215</v>
      </c>
      <c r="C564" s="121" t="s">
        <v>258</v>
      </c>
      <c r="D564" s="124">
        <v>42223.864583333336</v>
      </c>
      <c r="E564" s="121" t="s">
        <v>1</v>
      </c>
      <c r="F564" s="124">
        <v>42223.818749999999</v>
      </c>
      <c r="G564" s="130">
        <f t="shared" si="25"/>
        <v>4.5833333337213844E-2</v>
      </c>
      <c r="H564" s="131" t="str">
        <f t="shared" si="26"/>
        <v>ACCEPTABLE</v>
      </c>
      <c r="J564" s="124">
        <v>42223.90625</v>
      </c>
      <c r="K564" s="124">
        <v>42223.918055555558</v>
      </c>
      <c r="L564" s="120">
        <f t="shared" si="27"/>
        <v>1.1805555557657499E-2</v>
      </c>
      <c r="M564" s="123" t="s">
        <v>1</v>
      </c>
      <c r="N564" s="121" t="s">
        <v>490</v>
      </c>
    </row>
    <row r="565" spans="1:14" ht="27" customHeight="1" x14ac:dyDescent="0.35">
      <c r="A565" s="78">
        <v>19123</v>
      </c>
      <c r="B565" s="78">
        <v>216</v>
      </c>
      <c r="C565" s="121" t="s">
        <v>258</v>
      </c>
      <c r="D565" s="124">
        <v>42223.902777777781</v>
      </c>
      <c r="E565" s="121" t="s">
        <v>0</v>
      </c>
      <c r="F565" s="124">
        <v>42223.818749999999</v>
      </c>
      <c r="G565" s="130">
        <f t="shared" si="25"/>
        <v>8.4027777782466728E-2</v>
      </c>
      <c r="H565" s="131" t="str">
        <f t="shared" si="26"/>
        <v>ACCEPTABLE</v>
      </c>
      <c r="J565" s="124">
        <v>42223.944444444445</v>
      </c>
      <c r="K565" s="124">
        <v>42223.955555555556</v>
      </c>
      <c r="L565" s="120">
        <f t="shared" si="27"/>
        <v>1.1111111110949423E-2</v>
      </c>
      <c r="M565" s="123" t="s">
        <v>0</v>
      </c>
      <c r="N565" s="121" t="s">
        <v>494</v>
      </c>
    </row>
    <row r="566" spans="1:14" ht="27" customHeight="1" x14ac:dyDescent="0.35">
      <c r="A566" s="78">
        <v>19123</v>
      </c>
      <c r="B566" s="78">
        <v>217</v>
      </c>
      <c r="C566" s="121" t="s">
        <v>4</v>
      </c>
      <c r="D566" s="124">
        <v>42223.944444444445</v>
      </c>
      <c r="E566" s="121" t="s">
        <v>1</v>
      </c>
      <c r="F566" s="124">
        <v>42223.818749999999</v>
      </c>
      <c r="G566" s="130">
        <f t="shared" si="25"/>
        <v>0.12569444444670808</v>
      </c>
      <c r="H566" s="131" t="str">
        <f t="shared" si="26"/>
        <v>ACCEPTABLE</v>
      </c>
      <c r="J566" s="124">
        <v>42223.982638888891</v>
      </c>
      <c r="K566" s="124">
        <v>42223.991666666669</v>
      </c>
      <c r="L566" s="120">
        <f t="shared" si="27"/>
        <v>9.0277777781011537E-3</v>
      </c>
      <c r="M566" s="123" t="s">
        <v>1</v>
      </c>
      <c r="N566" s="121" t="s">
        <v>18</v>
      </c>
    </row>
    <row r="567" spans="1:14" ht="27" customHeight="1" x14ac:dyDescent="0.35">
      <c r="A567" s="78">
        <v>19122</v>
      </c>
      <c r="B567" s="78">
        <v>218</v>
      </c>
      <c r="C567" s="121" t="s">
        <v>258</v>
      </c>
      <c r="D567" s="124">
        <v>42224.322916666664</v>
      </c>
      <c r="E567" s="121" t="s">
        <v>0</v>
      </c>
      <c r="F567" s="124">
        <v>42224.17083333333</v>
      </c>
      <c r="G567" s="130">
        <f t="shared" si="25"/>
        <v>0.15208333333430346</v>
      </c>
      <c r="H567" s="131" t="str">
        <f t="shared" si="26"/>
        <v>ACCEPTABLE</v>
      </c>
      <c r="J567" s="124">
        <v>42224.354166666664</v>
      </c>
      <c r="K567" s="124">
        <v>42224.364583333336</v>
      </c>
      <c r="L567" s="120">
        <f t="shared" si="27"/>
        <v>1.0416666671517305E-2</v>
      </c>
      <c r="M567" s="123" t="s">
        <v>0</v>
      </c>
      <c r="N567" s="121" t="s">
        <v>495</v>
      </c>
    </row>
    <row r="568" spans="1:14" ht="27" customHeight="1" x14ac:dyDescent="0.35">
      <c r="A568" s="78">
        <v>19123</v>
      </c>
      <c r="B568" s="78">
        <v>219</v>
      </c>
      <c r="C568" s="121" t="s">
        <v>258</v>
      </c>
      <c r="D568" s="124">
        <v>42224.381944444445</v>
      </c>
      <c r="E568" s="121" t="s">
        <v>1</v>
      </c>
      <c r="F568" s="124">
        <v>42224.17083333333</v>
      </c>
      <c r="G568" s="130">
        <f t="shared" si="25"/>
        <v>0.211111111115315</v>
      </c>
      <c r="H568" s="131" t="str">
        <f t="shared" si="26"/>
        <v>ACCEPTABLE</v>
      </c>
      <c r="J568" s="124">
        <v>42224.40625</v>
      </c>
      <c r="K568" s="124">
        <v>42224.420138888891</v>
      </c>
      <c r="L568" s="120">
        <f t="shared" si="27"/>
        <v>1.3888888890505768E-2</v>
      </c>
      <c r="M568" s="123" t="s">
        <v>1</v>
      </c>
      <c r="N568" s="121" t="s">
        <v>496</v>
      </c>
    </row>
    <row r="569" spans="1:14" ht="27" customHeight="1" x14ac:dyDescent="0.35">
      <c r="D569" s="124"/>
      <c r="F569" s="124"/>
      <c r="G569" s="130" t="str">
        <f t="shared" si="25"/>
        <v/>
      </c>
      <c r="H569" s="131" t="str">
        <f t="shared" si="26"/>
        <v/>
      </c>
      <c r="J569" s="124">
        <v>42224.51666666667</v>
      </c>
      <c r="K569" s="124">
        <v>42224.520138888889</v>
      </c>
      <c r="L569" s="120">
        <f t="shared" si="27"/>
        <v>3.4722222189884633E-3</v>
      </c>
      <c r="M569" s="123" t="s">
        <v>361</v>
      </c>
      <c r="N569" s="121" t="s">
        <v>361</v>
      </c>
    </row>
    <row r="570" spans="1:14" ht="27" customHeight="1" x14ac:dyDescent="0.35">
      <c r="A570" s="78">
        <v>19124</v>
      </c>
      <c r="B570" s="78">
        <v>220</v>
      </c>
      <c r="C570" s="121" t="s">
        <v>258</v>
      </c>
      <c r="D570" s="124">
        <v>42224.90625</v>
      </c>
      <c r="E570" s="121" t="s">
        <v>0</v>
      </c>
      <c r="F570" s="124">
        <v>42224.761111111111</v>
      </c>
      <c r="G570" s="130">
        <f t="shared" si="25"/>
        <v>0.14513888888905058</v>
      </c>
      <c r="H570" s="131" t="str">
        <f t="shared" si="26"/>
        <v>ACCEPTABLE</v>
      </c>
      <c r="J570" s="124">
        <v>42224.911111111112</v>
      </c>
      <c r="K570" s="124">
        <v>42224.922222222223</v>
      </c>
      <c r="L570" s="120">
        <f t="shared" si="27"/>
        <v>1.1111111110949423E-2</v>
      </c>
      <c r="M570" s="123" t="s">
        <v>0</v>
      </c>
      <c r="N570" s="121" t="s">
        <v>498</v>
      </c>
    </row>
    <row r="571" spans="1:14" ht="27" customHeight="1" x14ac:dyDescent="0.35">
      <c r="A571" s="78">
        <v>19124</v>
      </c>
      <c r="B571" s="78">
        <v>221</v>
      </c>
      <c r="C571" s="121" t="s">
        <v>258</v>
      </c>
      <c r="D571" s="124">
        <v>42224.927083333336</v>
      </c>
      <c r="E571" s="121" t="s">
        <v>1</v>
      </c>
      <c r="F571" s="124">
        <v>42224.761111111111</v>
      </c>
      <c r="G571" s="130">
        <f t="shared" si="25"/>
        <v>0.16597222222480923</v>
      </c>
      <c r="H571" s="131" t="str">
        <f t="shared" si="26"/>
        <v>ACCEPTABLE</v>
      </c>
      <c r="J571" s="124">
        <v>42224.933333333334</v>
      </c>
      <c r="K571" s="124">
        <v>42224.949305555558</v>
      </c>
      <c r="L571" s="120">
        <f t="shared" si="27"/>
        <v>1.5972222223354038E-2</v>
      </c>
      <c r="M571" s="123" t="s">
        <v>1</v>
      </c>
      <c r="N571" s="121" t="s">
        <v>498</v>
      </c>
    </row>
    <row r="572" spans="1:14" ht="27" customHeight="1" x14ac:dyDescent="0.35">
      <c r="D572" s="124"/>
      <c r="F572" s="124"/>
      <c r="G572" s="130" t="str">
        <f t="shared" si="25"/>
        <v/>
      </c>
      <c r="H572" s="131" t="str">
        <f t="shared" si="26"/>
        <v/>
      </c>
      <c r="J572" s="124"/>
      <c r="K572" s="124"/>
      <c r="L572" s="120" t="str">
        <f t="shared" si="27"/>
        <v>Incomplete Data</v>
      </c>
    </row>
    <row r="573" spans="1:14" ht="27" customHeight="1" x14ac:dyDescent="0.35">
      <c r="D573" s="124"/>
      <c r="F573" s="124"/>
      <c r="G573" s="130" t="str">
        <f t="shared" si="25"/>
        <v/>
      </c>
      <c r="H573" s="131" t="str">
        <f t="shared" si="26"/>
        <v/>
      </c>
      <c r="J573" s="124"/>
      <c r="L573" s="120" t="str">
        <f t="shared" si="27"/>
        <v>Incomplete Data</v>
      </c>
    </row>
    <row r="574" spans="1:14" ht="27" customHeight="1" x14ac:dyDescent="0.35">
      <c r="A574" s="78">
        <v>19122</v>
      </c>
      <c r="B574" s="78">
        <v>222</v>
      </c>
      <c r="C574" s="121" t="s">
        <v>4</v>
      </c>
      <c r="D574" s="124">
        <v>42225.510416666664</v>
      </c>
      <c r="E574" s="121" t="s">
        <v>0</v>
      </c>
      <c r="F574" s="124">
        <v>42225.445138888892</v>
      </c>
      <c r="G574" s="130">
        <f t="shared" si="25"/>
        <v>6.5277777772280388E-2</v>
      </c>
      <c r="H574" s="131" t="str">
        <f t="shared" si="26"/>
        <v>ACCEPTABLE</v>
      </c>
      <c r="J574" s="124">
        <v>42225.481249999997</v>
      </c>
      <c r="K574" s="124">
        <v>42225.488194444442</v>
      </c>
      <c r="L574" s="120">
        <f t="shared" si="27"/>
        <v>6.9444444452528842E-3</v>
      </c>
      <c r="M574" s="123" t="s">
        <v>0</v>
      </c>
      <c r="N574" s="121" t="s">
        <v>174</v>
      </c>
    </row>
    <row r="575" spans="1:14" ht="27" customHeight="1" x14ac:dyDescent="0.35">
      <c r="A575" s="78">
        <v>19122</v>
      </c>
      <c r="B575" s="78">
        <v>223</v>
      </c>
      <c r="C575" s="121" t="s">
        <v>258</v>
      </c>
      <c r="D575" s="124">
        <v>42225.53125</v>
      </c>
      <c r="E575" s="121" t="s">
        <v>1</v>
      </c>
      <c r="F575" s="124">
        <v>42225.445138888892</v>
      </c>
      <c r="G575" s="130">
        <f t="shared" si="25"/>
        <v>8.611111110803904E-2</v>
      </c>
      <c r="H575" s="131" t="str">
        <f t="shared" si="26"/>
        <v>ACCEPTABLE</v>
      </c>
      <c r="J575" s="124">
        <v>42225.53125</v>
      </c>
      <c r="K575" s="124">
        <v>42225.540972222225</v>
      </c>
      <c r="L575" s="120">
        <f t="shared" si="27"/>
        <v>9.7222222248092294E-3</v>
      </c>
      <c r="M575" s="123" t="s">
        <v>1</v>
      </c>
      <c r="N575" s="121" t="s">
        <v>497</v>
      </c>
    </row>
    <row r="576" spans="1:14" ht="27" customHeight="1" x14ac:dyDescent="0.35">
      <c r="A576" s="78">
        <v>19125</v>
      </c>
      <c r="B576" s="78">
        <v>224</v>
      </c>
      <c r="C576" s="121" t="s">
        <v>84</v>
      </c>
      <c r="D576" s="124">
        <v>42226.232638888891</v>
      </c>
      <c r="E576" s="121" t="s">
        <v>0</v>
      </c>
      <c r="F576" s="124">
        <v>42225.75277777778</v>
      </c>
      <c r="G576" s="130">
        <f t="shared" si="25"/>
        <v>0.47986111111094942</v>
      </c>
      <c r="H576" s="131" t="str">
        <f t="shared" si="26"/>
        <v>ACCEPTABLE</v>
      </c>
      <c r="J576" s="124">
        <v>42226.236111111109</v>
      </c>
      <c r="K576" s="124">
        <v>42226.248611111114</v>
      </c>
      <c r="L576" s="120">
        <f t="shared" si="27"/>
        <v>1.2500000004365575E-2</v>
      </c>
      <c r="M576" s="123" t="s">
        <v>0</v>
      </c>
      <c r="N576" s="121" t="s">
        <v>499</v>
      </c>
    </row>
    <row r="577" spans="1:14" ht="27" customHeight="1" x14ac:dyDescent="0.35">
      <c r="A577" s="78">
        <v>19125</v>
      </c>
      <c r="B577" s="78">
        <v>225</v>
      </c>
      <c r="C577" s="121" t="s">
        <v>16</v>
      </c>
      <c r="D577" s="124">
        <v>42226.263888888891</v>
      </c>
      <c r="E577" s="121" t="s">
        <v>1</v>
      </c>
      <c r="F577" s="124">
        <v>42225.75277777778</v>
      </c>
      <c r="G577" s="130">
        <f t="shared" si="25"/>
        <v>0.51111111111094942</v>
      </c>
      <c r="H577" s="131" t="str">
        <f t="shared" si="26"/>
        <v>ACCEPTABLE</v>
      </c>
      <c r="J577" s="124">
        <v>42226.267361111109</v>
      </c>
      <c r="K577" s="124">
        <v>42226.277777777781</v>
      </c>
      <c r="L577" s="120">
        <f t="shared" si="27"/>
        <v>1.0416666671517305E-2</v>
      </c>
      <c r="M577" s="123" t="s">
        <v>1</v>
      </c>
      <c r="N577" s="121" t="s">
        <v>500</v>
      </c>
    </row>
    <row r="578" spans="1:14" ht="27" customHeight="1" x14ac:dyDescent="0.35">
      <c r="A578" s="78">
        <v>19126</v>
      </c>
      <c r="B578" s="78">
        <v>226</v>
      </c>
      <c r="C578" s="121" t="s">
        <v>383</v>
      </c>
      <c r="D578" s="124">
        <v>42226.270833333336</v>
      </c>
      <c r="E578" s="121" t="s">
        <v>0</v>
      </c>
      <c r="F578" s="124">
        <v>42225.75277777778</v>
      </c>
      <c r="G578" s="130">
        <f t="shared" si="25"/>
        <v>0.51805555555620231</v>
      </c>
      <c r="H578" s="131" t="str">
        <f t="shared" si="26"/>
        <v>ACCEPTABLE</v>
      </c>
      <c r="J578" s="124"/>
      <c r="L578" s="120" t="str">
        <f t="shared" si="27"/>
        <v>Incomplete Data</v>
      </c>
    </row>
    <row r="579" spans="1:14" ht="27" customHeight="1" x14ac:dyDescent="0.35">
      <c r="A579" s="78">
        <v>19126</v>
      </c>
      <c r="B579" s="78">
        <v>227</v>
      </c>
      <c r="C579" s="121" t="s">
        <v>383</v>
      </c>
      <c r="D579" s="124">
        <v>42226.510416666664</v>
      </c>
      <c r="E579" s="121" t="s">
        <v>1</v>
      </c>
      <c r="F579" s="124">
        <v>42225.75277777778</v>
      </c>
      <c r="G579" s="130">
        <f t="shared" ref="G579:G638" si="28">IF(D579="","",D579-F579)</f>
        <v>0.757638888884685</v>
      </c>
      <c r="H579" s="131" t="str">
        <f t="shared" ref="H579:H638" si="29">IF(D579-F579&lt;0,"TOO LATE",IF(G579="","",IF(OR(DAY(D579-F579)&gt;1,AND(HOUR(D579-F579)&gt;HOUR("0:59"),(SIGN(D579-F579)=1))),"ACCEPTABLE","TOO LATE")))</f>
        <v>ACCEPTABLE</v>
      </c>
      <c r="J579" s="124">
        <v>42226.5</v>
      </c>
      <c r="K579" s="124">
        <v>42226.506944444445</v>
      </c>
      <c r="L579" s="120">
        <f t="shared" si="27"/>
        <v>6.9444444452528842E-3</v>
      </c>
      <c r="M579" s="123" t="s">
        <v>1</v>
      </c>
      <c r="N579" s="121" t="s">
        <v>501</v>
      </c>
    </row>
    <row r="580" spans="1:14" ht="27" customHeight="1" x14ac:dyDescent="0.35">
      <c r="A580" s="78">
        <v>19127</v>
      </c>
      <c r="B580" s="78">
        <v>228</v>
      </c>
      <c r="C580" s="121" t="s">
        <v>84</v>
      </c>
      <c r="D580" s="124">
        <v>42226.777777777781</v>
      </c>
      <c r="E580" s="121" t="s">
        <v>0</v>
      </c>
      <c r="F580" s="124">
        <v>42226.616666666669</v>
      </c>
      <c r="G580" s="130">
        <f t="shared" si="28"/>
        <v>0.16111111111240461</v>
      </c>
      <c r="H580" s="131" t="str">
        <f t="shared" si="29"/>
        <v>ACCEPTABLE</v>
      </c>
      <c r="J580" s="124">
        <v>42226.792361111111</v>
      </c>
      <c r="K580" s="124">
        <v>42226.805555555555</v>
      </c>
      <c r="L580" s="120">
        <f t="shared" si="27"/>
        <v>1.3194444443797693E-2</v>
      </c>
      <c r="M580" s="123" t="s">
        <v>0</v>
      </c>
      <c r="N580" s="121" t="s">
        <v>502</v>
      </c>
    </row>
    <row r="581" spans="1:14" ht="27" customHeight="1" x14ac:dyDescent="0.35">
      <c r="A581" s="78">
        <v>19127</v>
      </c>
      <c r="B581" s="78">
        <v>229</v>
      </c>
      <c r="C581" s="121" t="s">
        <v>16</v>
      </c>
      <c r="D581" s="124">
        <v>42226.8125</v>
      </c>
      <c r="E581" s="121" t="s">
        <v>1</v>
      </c>
      <c r="F581" s="124">
        <v>42226.616666666669</v>
      </c>
      <c r="G581" s="130">
        <f t="shared" si="28"/>
        <v>0.19583333333139308</v>
      </c>
      <c r="H581" s="131" t="str">
        <f t="shared" si="29"/>
        <v>ACCEPTABLE</v>
      </c>
      <c r="J581" s="124">
        <v>42226.823611111111</v>
      </c>
      <c r="K581" s="124">
        <v>42226.833333333336</v>
      </c>
      <c r="L581" s="120">
        <f t="shared" si="27"/>
        <v>9.7222222248092294E-3</v>
      </c>
      <c r="M581" s="123" t="s">
        <v>0</v>
      </c>
      <c r="N581" s="121" t="s">
        <v>503</v>
      </c>
    </row>
    <row r="582" spans="1:14" ht="27" customHeight="1" x14ac:dyDescent="0.35">
      <c r="A582" s="78">
        <v>19128</v>
      </c>
      <c r="B582" s="78">
        <v>230</v>
      </c>
      <c r="C582" s="121" t="s">
        <v>258</v>
      </c>
      <c r="D582" s="124">
        <v>42226.847222222219</v>
      </c>
      <c r="E582" s="121" t="s">
        <v>0</v>
      </c>
      <c r="F582" s="124">
        <v>42226.616666666669</v>
      </c>
      <c r="G582" s="130">
        <f t="shared" si="28"/>
        <v>0.23055555555038154</v>
      </c>
      <c r="H582" s="131" t="str">
        <f t="shared" si="29"/>
        <v>ACCEPTABLE</v>
      </c>
      <c r="J582" s="124">
        <v>42226.844444444447</v>
      </c>
      <c r="K582" s="124">
        <v>42226.855555555558</v>
      </c>
      <c r="L582" s="120">
        <f t="shared" si="27"/>
        <v>1.1111111110949423E-2</v>
      </c>
      <c r="M582" s="123" t="s">
        <v>1</v>
      </c>
      <c r="N582" s="121" t="s">
        <v>504</v>
      </c>
    </row>
    <row r="583" spans="1:14" ht="27" customHeight="1" x14ac:dyDescent="0.35">
      <c r="A583" s="78">
        <v>19128</v>
      </c>
      <c r="B583" s="78">
        <v>231</v>
      </c>
      <c r="C583" s="121" t="s">
        <v>258</v>
      </c>
      <c r="D583" s="124">
        <v>42226.868055555555</v>
      </c>
      <c r="E583" s="121" t="s">
        <v>1</v>
      </c>
      <c r="F583" s="124">
        <v>42226.616666666669</v>
      </c>
      <c r="G583" s="130">
        <f t="shared" si="28"/>
        <v>0.25138888888614019</v>
      </c>
      <c r="H583" s="131" t="str">
        <f t="shared" si="29"/>
        <v>ACCEPTABLE</v>
      </c>
      <c r="J583" s="124"/>
      <c r="L583" s="120" t="str">
        <f t="shared" ref="L583:L642" si="30">IF(OR(K583="",J583=""), "Incomplete Data", K583-J583)</f>
        <v>Incomplete Data</v>
      </c>
    </row>
    <row r="584" spans="1:14" ht="27" customHeight="1" x14ac:dyDescent="0.35">
      <c r="A584" s="78">
        <v>19125</v>
      </c>
      <c r="B584" s="78">
        <v>232</v>
      </c>
      <c r="C584" s="121" t="s">
        <v>16</v>
      </c>
      <c r="D584" s="124">
        <v>42227.552083333336</v>
      </c>
      <c r="E584" s="121" t="s">
        <v>0</v>
      </c>
      <c r="F584" s="124">
        <v>42227.361805555556</v>
      </c>
      <c r="G584" s="130">
        <f t="shared" si="28"/>
        <v>0.19027777777955635</v>
      </c>
      <c r="H584" s="131" t="str">
        <f t="shared" si="29"/>
        <v>ACCEPTABLE</v>
      </c>
      <c r="J584" s="124">
        <v>42227.547222222223</v>
      </c>
      <c r="K584" s="124">
        <v>42227.556944444441</v>
      </c>
      <c r="L584" s="120">
        <f t="shared" si="30"/>
        <v>9.7222222175332718E-3</v>
      </c>
      <c r="M584" s="123" t="s">
        <v>0</v>
      </c>
      <c r="N584" s="121" t="s">
        <v>505</v>
      </c>
    </row>
    <row r="585" spans="1:14" ht="27" customHeight="1" x14ac:dyDescent="0.35">
      <c r="A585" s="78">
        <v>19125</v>
      </c>
      <c r="B585" s="78">
        <v>233</v>
      </c>
      <c r="C585" s="121" t="s">
        <v>84</v>
      </c>
      <c r="D585" s="124">
        <v>42227.572916666664</v>
      </c>
      <c r="E585" s="121" t="s">
        <v>1</v>
      </c>
      <c r="F585" s="124">
        <v>42227.361805555556</v>
      </c>
      <c r="G585" s="130">
        <f t="shared" si="28"/>
        <v>0.21111111110803904</v>
      </c>
      <c r="H585" s="131" t="str">
        <f t="shared" si="29"/>
        <v>ACCEPTABLE</v>
      </c>
      <c r="J585" s="124">
        <v>42227.577777777777</v>
      </c>
      <c r="K585" s="124">
        <v>42227.588194444441</v>
      </c>
      <c r="L585" s="120">
        <f t="shared" si="30"/>
        <v>1.0416666664241347E-2</v>
      </c>
      <c r="M585" s="123" t="s">
        <v>1</v>
      </c>
      <c r="N585" s="121" t="s">
        <v>506</v>
      </c>
    </row>
    <row r="586" spans="1:14" ht="27" customHeight="1" x14ac:dyDescent="0.35">
      <c r="A586" s="78">
        <v>19127</v>
      </c>
      <c r="B586" s="78">
        <v>234</v>
      </c>
      <c r="C586" s="121" t="s">
        <v>158</v>
      </c>
      <c r="D586" s="124">
        <v>42228.40625</v>
      </c>
      <c r="E586" s="121" t="s">
        <v>0</v>
      </c>
      <c r="F586" s="124">
        <v>42228.23333333333</v>
      </c>
      <c r="G586" s="130">
        <f t="shared" si="28"/>
        <v>0.17291666667006211</v>
      </c>
      <c r="H586" s="131" t="str">
        <f t="shared" si="29"/>
        <v>ACCEPTABLE</v>
      </c>
      <c r="J586" s="124">
        <v>42228.399305555555</v>
      </c>
      <c r="K586" s="124">
        <v>42228.409722222219</v>
      </c>
      <c r="L586" s="120">
        <f t="shared" si="30"/>
        <v>1.0416666664241347E-2</v>
      </c>
      <c r="M586" s="123" t="s">
        <v>0</v>
      </c>
      <c r="N586" s="121" t="s">
        <v>573</v>
      </c>
    </row>
    <row r="587" spans="1:14" ht="27" customHeight="1" x14ac:dyDescent="0.35">
      <c r="A587" s="78">
        <v>19127</v>
      </c>
      <c r="B587" s="78">
        <v>235</v>
      </c>
      <c r="C587" s="121" t="s">
        <v>84</v>
      </c>
      <c r="D587" s="124">
        <v>42228.427083333336</v>
      </c>
      <c r="E587" s="121" t="s">
        <v>1</v>
      </c>
      <c r="F587" s="124">
        <v>42228.23333333333</v>
      </c>
      <c r="G587" s="130">
        <f t="shared" si="28"/>
        <v>0.19375000000582077</v>
      </c>
      <c r="H587" s="131" t="str">
        <f t="shared" si="29"/>
        <v>ACCEPTABLE</v>
      </c>
      <c r="J587" s="124">
        <v>42228.430555555555</v>
      </c>
      <c r="K587" s="124">
        <v>42228.444444444445</v>
      </c>
      <c r="L587" s="120">
        <f t="shared" si="30"/>
        <v>1.3888888890505768E-2</v>
      </c>
      <c r="M587" s="123" t="s">
        <v>1</v>
      </c>
      <c r="N587" s="121" t="s">
        <v>574</v>
      </c>
    </row>
    <row r="588" spans="1:14" ht="27" customHeight="1" x14ac:dyDescent="0.35">
      <c r="A588" s="78">
        <v>19129</v>
      </c>
      <c r="B588" s="78">
        <v>236</v>
      </c>
      <c r="C588" s="121" t="s">
        <v>258</v>
      </c>
      <c r="D588" s="124">
        <v>42228.46875</v>
      </c>
      <c r="E588" s="121" t="s">
        <v>0</v>
      </c>
      <c r="F588" s="124">
        <v>42228.23333333333</v>
      </c>
      <c r="G588" s="130">
        <f t="shared" si="28"/>
        <v>0.23541666667006211</v>
      </c>
      <c r="H588" s="131" t="str">
        <f t="shared" si="29"/>
        <v>ACCEPTABLE</v>
      </c>
      <c r="J588" s="124">
        <v>42228.472222222219</v>
      </c>
      <c r="K588" s="104">
        <v>42228.489583333336</v>
      </c>
      <c r="L588" s="120">
        <f t="shared" si="30"/>
        <v>1.7361111116770189E-2</v>
      </c>
      <c r="M588" s="123" t="s">
        <v>0</v>
      </c>
      <c r="N588" s="121" t="s">
        <v>575</v>
      </c>
    </row>
    <row r="589" spans="1:14" ht="27" customHeight="1" x14ac:dyDescent="0.35">
      <c r="A589" s="78">
        <v>19129</v>
      </c>
      <c r="B589" s="78">
        <v>237</v>
      </c>
      <c r="C589" s="121" t="s">
        <v>4</v>
      </c>
      <c r="D589" s="124">
        <v>42228.5</v>
      </c>
      <c r="E589" s="121" t="s">
        <v>1</v>
      </c>
      <c r="F589" s="124">
        <v>42228.23333333333</v>
      </c>
      <c r="G589" s="130">
        <f t="shared" si="28"/>
        <v>0.26666666667006211</v>
      </c>
      <c r="H589" s="131" t="str">
        <f t="shared" si="29"/>
        <v>ACCEPTABLE</v>
      </c>
      <c r="J589" s="124">
        <v>42228.503472222219</v>
      </c>
      <c r="K589" s="124">
        <v>42228.524305555555</v>
      </c>
      <c r="L589" s="120">
        <f t="shared" si="30"/>
        <v>2.0833333335758653E-2</v>
      </c>
      <c r="M589" s="123" t="s">
        <v>1</v>
      </c>
      <c r="N589" s="121" t="s">
        <v>576</v>
      </c>
    </row>
    <row r="590" spans="1:14" ht="27" customHeight="1" x14ac:dyDescent="0.35">
      <c r="D590" s="124"/>
      <c r="F590" s="124"/>
      <c r="G590" s="130" t="str">
        <f t="shared" si="28"/>
        <v/>
      </c>
      <c r="H590" s="131" t="str">
        <f t="shared" si="29"/>
        <v/>
      </c>
      <c r="J590" s="124">
        <v>42228.53125</v>
      </c>
      <c r="K590" s="124">
        <v>42228.541666666664</v>
      </c>
      <c r="L590" s="120">
        <f t="shared" si="30"/>
        <v>1.0416666664241347E-2</v>
      </c>
      <c r="M590" s="123" t="s">
        <v>0</v>
      </c>
      <c r="N590" s="121" t="s">
        <v>468</v>
      </c>
    </row>
    <row r="591" spans="1:14" ht="27" customHeight="1" x14ac:dyDescent="0.35">
      <c r="D591" s="124"/>
      <c r="F591" s="124"/>
      <c r="G591" s="130" t="str">
        <f t="shared" si="28"/>
        <v/>
      </c>
      <c r="H591" s="131" t="str">
        <f t="shared" si="29"/>
        <v/>
      </c>
      <c r="J591" s="124">
        <v>42228.61041666667</v>
      </c>
      <c r="K591" s="124">
        <v>42228.620833333334</v>
      </c>
      <c r="L591" s="120">
        <f t="shared" si="30"/>
        <v>1.0416666664241347E-2</v>
      </c>
      <c r="M591" s="123" t="s">
        <v>0</v>
      </c>
      <c r="N591" s="121" t="s">
        <v>18</v>
      </c>
    </row>
    <row r="592" spans="1:14" ht="27" customHeight="1" x14ac:dyDescent="0.35">
      <c r="D592" s="124"/>
      <c r="F592" s="124"/>
      <c r="G592" s="130" t="str">
        <f t="shared" si="28"/>
        <v/>
      </c>
      <c r="H592" s="131" t="str">
        <f t="shared" si="29"/>
        <v/>
      </c>
      <c r="J592" s="124">
        <v>42228.621527777781</v>
      </c>
      <c r="K592" s="124">
        <v>42228.631944444445</v>
      </c>
      <c r="L592" s="120">
        <f t="shared" si="30"/>
        <v>1.0416666664241347E-2</v>
      </c>
      <c r="M592" s="123" t="s">
        <v>1</v>
      </c>
      <c r="N592" s="121" t="s">
        <v>18</v>
      </c>
    </row>
    <row r="593" spans="1:14" ht="27" customHeight="1" x14ac:dyDescent="0.35">
      <c r="D593" s="124"/>
      <c r="F593" s="124"/>
      <c r="G593" s="130" t="str">
        <f t="shared" si="28"/>
        <v/>
      </c>
      <c r="H593" s="131" t="str">
        <f t="shared" si="29"/>
        <v/>
      </c>
      <c r="J593" s="124">
        <v>42228.690972222219</v>
      </c>
      <c r="K593" s="124">
        <v>42228.701388888891</v>
      </c>
      <c r="L593" s="120">
        <f t="shared" si="30"/>
        <v>1.0416666671517305E-2</v>
      </c>
      <c r="M593" s="123" t="s">
        <v>0</v>
      </c>
      <c r="N593" s="121" t="s">
        <v>18</v>
      </c>
    </row>
    <row r="594" spans="1:14" ht="27" customHeight="1" x14ac:dyDescent="0.35">
      <c r="A594" s="78">
        <v>19129</v>
      </c>
      <c r="B594" s="78">
        <v>238</v>
      </c>
      <c r="C594" s="121" t="s">
        <v>4</v>
      </c>
      <c r="D594" s="124">
        <v>42230.083333333336</v>
      </c>
      <c r="E594" s="121" t="s">
        <v>0</v>
      </c>
      <c r="F594" s="124">
        <v>42229.684027777781</v>
      </c>
      <c r="G594" s="130">
        <f t="shared" si="28"/>
        <v>0.39930555555474712</v>
      </c>
      <c r="H594" s="131" t="str">
        <f t="shared" si="29"/>
        <v>ACCEPTABLE</v>
      </c>
      <c r="L594" s="120" t="str">
        <f t="shared" si="30"/>
        <v>Incomplete Data</v>
      </c>
    </row>
    <row r="595" spans="1:14" ht="27" customHeight="1" x14ac:dyDescent="0.35">
      <c r="A595" s="78">
        <v>19129</v>
      </c>
      <c r="B595" s="78">
        <v>239</v>
      </c>
      <c r="C595" s="121" t="s">
        <v>258</v>
      </c>
      <c r="D595" s="124">
        <v>42230.104166666664</v>
      </c>
      <c r="E595" s="121" t="s">
        <v>1</v>
      </c>
      <c r="F595" s="124">
        <v>42229.684027777781</v>
      </c>
      <c r="G595" s="130">
        <f t="shared" si="28"/>
        <v>0.42013888888322981</v>
      </c>
      <c r="H595" s="131" t="str">
        <f t="shared" si="29"/>
        <v>ACCEPTABLE</v>
      </c>
      <c r="L595" s="120" t="str">
        <f t="shared" si="30"/>
        <v>Incomplete Data</v>
      </c>
    </row>
    <row r="596" spans="1:14" ht="27" customHeight="1" x14ac:dyDescent="0.35">
      <c r="A596" s="78">
        <v>19130</v>
      </c>
      <c r="B596" s="78">
        <v>240</v>
      </c>
      <c r="C596" s="121" t="s">
        <v>383</v>
      </c>
      <c r="D596" s="124">
        <v>42229.229166666664</v>
      </c>
      <c r="E596" s="121" t="s">
        <v>1</v>
      </c>
      <c r="F596" s="124">
        <v>42229.684027777781</v>
      </c>
      <c r="G596" s="130">
        <f t="shared" si="28"/>
        <v>-0.45486111111677019</v>
      </c>
      <c r="H596" s="131" t="str">
        <f t="shared" si="29"/>
        <v>TOO LATE</v>
      </c>
      <c r="J596" s="116">
        <v>42229.231249999997</v>
      </c>
      <c r="K596" s="116">
        <v>42229.248611111114</v>
      </c>
      <c r="L596" s="120">
        <f t="shared" si="30"/>
        <v>1.7361111116770189E-2</v>
      </c>
      <c r="M596" s="91" t="s">
        <v>1</v>
      </c>
      <c r="N596" s="91" t="s">
        <v>508</v>
      </c>
    </row>
    <row r="597" spans="1:14" ht="27" customHeight="1" x14ac:dyDescent="0.35">
      <c r="A597" s="78">
        <v>19130</v>
      </c>
      <c r="B597" s="78">
        <v>241</v>
      </c>
      <c r="C597" s="121" t="s">
        <v>383</v>
      </c>
      <c r="D597" s="124">
        <v>42229.291666666664</v>
      </c>
      <c r="E597" s="121" t="s">
        <v>0</v>
      </c>
      <c r="F597" s="124">
        <v>42229.684027777781</v>
      </c>
      <c r="G597" s="130">
        <f t="shared" si="28"/>
        <v>-0.39236111111677019</v>
      </c>
      <c r="H597" s="131" t="str">
        <f t="shared" si="29"/>
        <v>TOO LATE</v>
      </c>
      <c r="J597" s="116">
        <v>42229.331944444442</v>
      </c>
      <c r="K597" s="116">
        <v>42229.343055555553</v>
      </c>
      <c r="L597" s="120">
        <f t="shared" si="30"/>
        <v>1.1111111110949423E-2</v>
      </c>
      <c r="M597" s="91" t="s">
        <v>0</v>
      </c>
      <c r="N597" s="91" t="s">
        <v>509</v>
      </c>
    </row>
    <row r="598" spans="1:14" ht="27" customHeight="1" x14ac:dyDescent="0.35">
      <c r="D598" s="124"/>
      <c r="F598" s="124"/>
      <c r="G598" s="130" t="str">
        <f t="shared" si="28"/>
        <v/>
      </c>
      <c r="H598" s="131" t="str">
        <f t="shared" si="29"/>
        <v/>
      </c>
      <c r="J598" s="91"/>
      <c r="K598" s="91"/>
      <c r="L598" s="120" t="str">
        <f t="shared" si="30"/>
        <v>Incomplete Data</v>
      </c>
      <c r="M598" s="91"/>
      <c r="N598" s="91"/>
    </row>
    <row r="599" spans="1:14" ht="27" customHeight="1" x14ac:dyDescent="0.35">
      <c r="D599" s="124"/>
      <c r="F599" s="124"/>
      <c r="G599" s="130" t="str">
        <f t="shared" si="28"/>
        <v/>
      </c>
      <c r="H599" s="131" t="str">
        <f t="shared" si="29"/>
        <v/>
      </c>
      <c r="J599" s="126"/>
      <c r="K599" s="126"/>
      <c r="L599" s="120" t="str">
        <f t="shared" si="30"/>
        <v>Incomplete Data</v>
      </c>
    </row>
    <row r="600" spans="1:14" ht="27" customHeight="1" x14ac:dyDescent="0.35">
      <c r="D600" s="124"/>
      <c r="F600" s="124"/>
      <c r="G600" s="130" t="str">
        <f t="shared" si="28"/>
        <v/>
      </c>
      <c r="H600" s="131" t="str">
        <f t="shared" si="29"/>
        <v/>
      </c>
      <c r="L600" s="120" t="str">
        <f t="shared" si="30"/>
        <v>Incomplete Data</v>
      </c>
    </row>
    <row r="601" spans="1:14" ht="27" customHeight="1" x14ac:dyDescent="0.35">
      <c r="D601" s="124"/>
      <c r="F601" s="124"/>
      <c r="G601" s="130" t="str">
        <f t="shared" si="28"/>
        <v/>
      </c>
      <c r="H601" s="131" t="str">
        <f t="shared" si="29"/>
        <v/>
      </c>
      <c r="L601" s="120" t="str">
        <f t="shared" si="30"/>
        <v>Incomplete Data</v>
      </c>
    </row>
    <row r="602" spans="1:14" ht="27" customHeight="1" x14ac:dyDescent="0.35">
      <c r="A602" s="78">
        <v>19131</v>
      </c>
      <c r="B602" s="78">
        <v>242</v>
      </c>
      <c r="C602" s="121" t="s">
        <v>258</v>
      </c>
      <c r="D602" s="124">
        <v>42229.805555555555</v>
      </c>
      <c r="E602" s="121" t="s">
        <v>0</v>
      </c>
      <c r="F602" s="124">
        <v>42229.220833333333</v>
      </c>
      <c r="G602" s="130">
        <f t="shared" si="28"/>
        <v>0.58472222222189885</v>
      </c>
      <c r="H602" s="131" t="str">
        <f t="shared" si="29"/>
        <v>ACCEPTABLE</v>
      </c>
      <c r="J602" s="124">
        <v>42229.785416666666</v>
      </c>
      <c r="K602" s="124">
        <v>42229.798611111109</v>
      </c>
      <c r="L602" s="120">
        <f t="shared" si="30"/>
        <v>1.3194444443797693E-2</v>
      </c>
      <c r="M602" s="123" t="s">
        <v>0</v>
      </c>
      <c r="N602" s="121" t="s">
        <v>510</v>
      </c>
    </row>
    <row r="603" spans="1:14" ht="27" customHeight="1" x14ac:dyDescent="0.35">
      <c r="A603" s="78">
        <v>19131</v>
      </c>
      <c r="B603" s="78">
        <v>243</v>
      </c>
      <c r="C603" s="121" t="s">
        <v>4</v>
      </c>
      <c r="D603" s="124">
        <v>42229.8125</v>
      </c>
      <c r="E603" s="121" t="s">
        <v>1</v>
      </c>
      <c r="F603" s="124">
        <v>42229.220833333333</v>
      </c>
      <c r="G603" s="130">
        <f t="shared" si="28"/>
        <v>0.59166666666715173</v>
      </c>
      <c r="H603" s="131" t="str">
        <f t="shared" si="29"/>
        <v>ACCEPTABLE</v>
      </c>
      <c r="J603" s="124">
        <v>42229.824305555558</v>
      </c>
      <c r="K603" s="124">
        <v>42229.859722222223</v>
      </c>
      <c r="L603" s="120">
        <f t="shared" si="30"/>
        <v>3.5416666665696539E-2</v>
      </c>
      <c r="M603" s="123" t="s">
        <v>1</v>
      </c>
      <c r="N603" s="121" t="s">
        <v>9</v>
      </c>
    </row>
    <row r="604" spans="1:14" ht="27" customHeight="1" x14ac:dyDescent="0.35">
      <c r="A604" s="78">
        <v>19131</v>
      </c>
      <c r="B604" s="78">
        <v>244</v>
      </c>
      <c r="C604" s="121" t="s">
        <v>4</v>
      </c>
      <c r="D604" s="124">
        <v>42230.614583333336</v>
      </c>
      <c r="E604" s="121" t="s">
        <v>0</v>
      </c>
      <c r="F604" s="124">
        <v>42230.456250000003</v>
      </c>
      <c r="G604" s="130">
        <f t="shared" si="28"/>
        <v>0.15833333333284827</v>
      </c>
      <c r="H604" s="131" t="str">
        <f t="shared" si="29"/>
        <v>ACCEPTABLE</v>
      </c>
      <c r="J604" s="124">
        <v>42230.607638888891</v>
      </c>
      <c r="K604" s="124">
        <v>42230.617361111108</v>
      </c>
      <c r="L604" s="120">
        <f t="shared" si="30"/>
        <v>9.7222222175332718E-3</v>
      </c>
      <c r="M604" s="123" t="s">
        <v>0</v>
      </c>
      <c r="N604" s="121" t="s">
        <v>9</v>
      </c>
    </row>
    <row r="605" spans="1:14" ht="27" customHeight="1" x14ac:dyDescent="0.35">
      <c r="A605" s="78">
        <v>19131</v>
      </c>
      <c r="B605" s="78">
        <v>245</v>
      </c>
      <c r="C605" s="121" t="s">
        <v>258</v>
      </c>
      <c r="D605" s="124">
        <v>42230.631944444445</v>
      </c>
      <c r="E605" s="121" t="s">
        <v>1</v>
      </c>
      <c r="F605" s="124">
        <v>42230.456250000003</v>
      </c>
      <c r="G605" s="130">
        <f t="shared" si="28"/>
        <v>0.1756944444423425</v>
      </c>
      <c r="H605" s="131" t="str">
        <f t="shared" si="29"/>
        <v>ACCEPTABLE</v>
      </c>
      <c r="J605" s="124">
        <v>42230.635416666664</v>
      </c>
      <c r="K605" s="124">
        <v>42230.645833333336</v>
      </c>
      <c r="L605" s="120">
        <f t="shared" si="30"/>
        <v>1.0416666671517305E-2</v>
      </c>
      <c r="M605" s="123" t="s">
        <v>1</v>
      </c>
      <c r="N605" s="121" t="s">
        <v>487</v>
      </c>
    </row>
    <row r="606" spans="1:14" ht="27" customHeight="1" x14ac:dyDescent="0.35">
      <c r="A606" s="78">
        <v>19132</v>
      </c>
      <c r="B606" s="78">
        <v>246</v>
      </c>
      <c r="C606" s="121" t="s">
        <v>258</v>
      </c>
      <c r="D606" s="124">
        <v>42230.84375</v>
      </c>
      <c r="E606" s="121" t="s">
        <v>0</v>
      </c>
      <c r="F606" s="124">
        <v>42230.640972222223</v>
      </c>
      <c r="G606" s="130">
        <f t="shared" si="28"/>
        <v>0.20277777777664596</v>
      </c>
      <c r="H606" s="131" t="str">
        <f t="shared" si="29"/>
        <v>ACCEPTABLE</v>
      </c>
      <c r="J606" s="124">
        <v>42230.850694444445</v>
      </c>
      <c r="K606" s="124">
        <v>42230.859722222223</v>
      </c>
      <c r="L606" s="120">
        <f t="shared" si="30"/>
        <v>9.0277777781011537E-3</v>
      </c>
      <c r="M606" s="123" t="s">
        <v>0</v>
      </c>
      <c r="N606" s="121" t="s">
        <v>1162</v>
      </c>
    </row>
    <row r="607" spans="1:14" ht="27" customHeight="1" x14ac:dyDescent="0.35">
      <c r="A607" s="78">
        <v>19132</v>
      </c>
      <c r="B607" s="78">
        <v>247</v>
      </c>
      <c r="C607" s="121" t="s">
        <v>4</v>
      </c>
      <c r="D607" s="124">
        <v>42230.875</v>
      </c>
      <c r="E607" s="121" t="s">
        <v>1</v>
      </c>
      <c r="F607" s="124">
        <v>42230.640972222223</v>
      </c>
      <c r="G607" s="130">
        <f t="shared" si="28"/>
        <v>0.23402777777664596</v>
      </c>
      <c r="H607" s="131" t="str">
        <f t="shared" si="29"/>
        <v>ACCEPTABLE</v>
      </c>
      <c r="J607" s="124">
        <v>42230.87777777778</v>
      </c>
      <c r="K607" s="124">
        <v>42230.888888888891</v>
      </c>
      <c r="L607" s="120">
        <f t="shared" si="30"/>
        <v>1.1111111110949423E-2</v>
      </c>
      <c r="M607" s="123" t="s">
        <v>1</v>
      </c>
      <c r="N607" s="121" t="s">
        <v>9</v>
      </c>
    </row>
    <row r="608" spans="1:14" ht="27" customHeight="1" x14ac:dyDescent="0.35">
      <c r="A608" s="78">
        <v>19132</v>
      </c>
      <c r="B608" s="78">
        <v>248</v>
      </c>
      <c r="C608" s="121" t="s">
        <v>4</v>
      </c>
      <c r="D608" s="124">
        <v>42231.298611111109</v>
      </c>
      <c r="E608" s="121" t="s">
        <v>0</v>
      </c>
      <c r="F608" s="124">
        <v>42231.225694444445</v>
      </c>
      <c r="G608" s="130">
        <f t="shared" si="28"/>
        <v>7.2916666664241347E-2</v>
      </c>
      <c r="H608" s="131" t="str">
        <f t="shared" si="29"/>
        <v>ACCEPTABLE</v>
      </c>
      <c r="J608" s="124">
        <v>42231.304166666669</v>
      </c>
      <c r="K608" s="124">
        <v>42231.3125</v>
      </c>
      <c r="L608" s="120">
        <f t="shared" si="30"/>
        <v>8.333333331393078E-3</v>
      </c>
      <c r="M608" s="123" t="s">
        <v>0</v>
      </c>
      <c r="N608" s="121" t="s">
        <v>9</v>
      </c>
    </row>
    <row r="609" spans="1:14" ht="27" customHeight="1" x14ac:dyDescent="0.35">
      <c r="A609" s="78">
        <v>19132</v>
      </c>
      <c r="B609" s="78">
        <v>249</v>
      </c>
      <c r="C609" s="121" t="s">
        <v>258</v>
      </c>
      <c r="D609" s="124">
        <v>42231.322916666664</v>
      </c>
      <c r="E609" s="121" t="s">
        <v>1</v>
      </c>
      <c r="F609" s="124">
        <v>42231.225694444445</v>
      </c>
      <c r="G609" s="130">
        <f t="shared" si="28"/>
        <v>9.7222222218988463E-2</v>
      </c>
      <c r="H609" s="131" t="str">
        <f t="shared" si="29"/>
        <v>ACCEPTABLE</v>
      </c>
      <c r="J609" s="124">
        <v>42231.333333333336</v>
      </c>
      <c r="K609" s="124">
        <v>42231.350694444445</v>
      </c>
      <c r="L609" s="120">
        <f t="shared" si="30"/>
        <v>1.7361111109494232E-2</v>
      </c>
      <c r="M609" s="123" t="s">
        <v>1</v>
      </c>
      <c r="N609" s="121" t="s">
        <v>1162</v>
      </c>
    </row>
    <row r="610" spans="1:14" ht="27" customHeight="1" x14ac:dyDescent="0.35">
      <c r="A610" s="78">
        <v>19133</v>
      </c>
      <c r="B610" s="78">
        <v>250</v>
      </c>
      <c r="C610" s="121" t="s">
        <v>84</v>
      </c>
      <c r="D610" s="124">
        <v>42232.465277777781</v>
      </c>
      <c r="E610" s="121" t="s">
        <v>0</v>
      </c>
      <c r="F610" s="124">
        <v>42231.709027777775</v>
      </c>
      <c r="G610" s="130">
        <f t="shared" si="28"/>
        <v>0.75625000000582077</v>
      </c>
      <c r="H610" s="131" t="str">
        <f t="shared" si="29"/>
        <v>ACCEPTABLE</v>
      </c>
      <c r="J610" s="124">
        <v>42232.47152777778</v>
      </c>
      <c r="K610" s="124">
        <v>42232.481944444444</v>
      </c>
      <c r="L610" s="120">
        <f t="shared" si="30"/>
        <v>1.0416666664241347E-2</v>
      </c>
      <c r="M610" s="123" t="s">
        <v>0</v>
      </c>
      <c r="N610" s="121" t="s">
        <v>511</v>
      </c>
    </row>
    <row r="611" spans="1:14" ht="27" customHeight="1" x14ac:dyDescent="0.35">
      <c r="A611" s="78">
        <v>19133</v>
      </c>
      <c r="B611" s="78">
        <v>251</v>
      </c>
      <c r="C611" s="121" t="s">
        <v>16</v>
      </c>
      <c r="D611" s="124">
        <v>42232.5</v>
      </c>
      <c r="E611" s="121" t="s">
        <v>1</v>
      </c>
      <c r="F611" s="124">
        <v>42231.709027777775</v>
      </c>
      <c r="G611" s="130">
        <f t="shared" si="28"/>
        <v>0.79097222222480923</v>
      </c>
      <c r="H611" s="131" t="str">
        <f t="shared" si="29"/>
        <v>ACCEPTABLE</v>
      </c>
      <c r="J611" s="124">
        <v>42232.503472222219</v>
      </c>
      <c r="K611" s="124">
        <v>42232.511111111111</v>
      </c>
      <c r="L611" s="120">
        <f t="shared" si="30"/>
        <v>7.6388888919609599E-3</v>
      </c>
      <c r="M611" s="123" t="s">
        <v>1</v>
      </c>
      <c r="N611" s="121" t="s">
        <v>512</v>
      </c>
    </row>
    <row r="612" spans="1:14" ht="27" customHeight="1" x14ac:dyDescent="0.35">
      <c r="A612" s="78">
        <v>19133</v>
      </c>
      <c r="B612" s="78">
        <v>252</v>
      </c>
      <c r="C612" s="121" t="s">
        <v>19</v>
      </c>
      <c r="D612" s="124">
        <v>42233.694444444445</v>
      </c>
      <c r="E612" s="121" t="s">
        <v>0</v>
      </c>
      <c r="F612" s="124">
        <v>42233.569444444445</v>
      </c>
      <c r="G612" s="130">
        <f t="shared" si="28"/>
        <v>0.125</v>
      </c>
      <c r="H612" s="131" t="str">
        <f t="shared" si="29"/>
        <v>ACCEPTABLE</v>
      </c>
      <c r="J612" s="124">
        <v>42233.697222222225</v>
      </c>
      <c r="K612" s="124">
        <v>42233.706250000003</v>
      </c>
      <c r="L612" s="120">
        <f t="shared" si="30"/>
        <v>9.0277777781011537E-3</v>
      </c>
      <c r="M612" s="123" t="s">
        <v>0</v>
      </c>
      <c r="N612" s="121" t="s">
        <v>513</v>
      </c>
    </row>
    <row r="613" spans="1:14" ht="27" customHeight="1" x14ac:dyDescent="0.35">
      <c r="A613" s="78">
        <v>19133</v>
      </c>
      <c r="B613" s="78">
        <v>253</v>
      </c>
      <c r="C613" s="121" t="s">
        <v>19</v>
      </c>
      <c r="D613" s="124">
        <v>42233.739583333336</v>
      </c>
      <c r="E613" s="121" t="s">
        <v>1</v>
      </c>
      <c r="F613" s="124">
        <v>42233.569444444445</v>
      </c>
      <c r="G613" s="130">
        <f t="shared" si="28"/>
        <v>0.17013888889050577</v>
      </c>
      <c r="H613" s="131" t="str">
        <f t="shared" si="29"/>
        <v>ACCEPTABLE</v>
      </c>
      <c r="J613" s="124">
        <v>42233.740972222222</v>
      </c>
      <c r="K613" s="124">
        <v>42233.75</v>
      </c>
      <c r="L613" s="120">
        <f t="shared" si="30"/>
        <v>9.0277777781011537E-3</v>
      </c>
      <c r="M613" s="123" t="s">
        <v>1</v>
      </c>
      <c r="N613" s="121" t="s">
        <v>513</v>
      </c>
    </row>
    <row r="614" spans="1:14" ht="27" customHeight="1" x14ac:dyDescent="0.35">
      <c r="A614" s="78">
        <v>19134</v>
      </c>
      <c r="B614" s="78">
        <v>254</v>
      </c>
      <c r="C614" s="121" t="s">
        <v>258</v>
      </c>
      <c r="D614" s="124">
        <v>42234.263888888891</v>
      </c>
      <c r="E614" s="121" t="s">
        <v>0</v>
      </c>
      <c r="F614" s="124">
        <v>42233.724999999999</v>
      </c>
      <c r="G614" s="130">
        <f t="shared" si="28"/>
        <v>0.53888888889196096</v>
      </c>
      <c r="H614" s="131" t="str">
        <f t="shared" si="29"/>
        <v>ACCEPTABLE</v>
      </c>
      <c r="J614" s="124">
        <v>42234.24722222222</v>
      </c>
      <c r="K614" s="124">
        <v>42234.258333333331</v>
      </c>
      <c r="L614" s="120">
        <f t="shared" si="30"/>
        <v>1.1111111110949423E-2</v>
      </c>
      <c r="M614" s="123" t="s">
        <v>0</v>
      </c>
      <c r="N614" s="121" t="s">
        <v>514</v>
      </c>
    </row>
    <row r="615" spans="1:14" ht="27" customHeight="1" x14ac:dyDescent="0.35">
      <c r="A615" s="78">
        <v>19134</v>
      </c>
      <c r="B615" s="78">
        <v>255</v>
      </c>
      <c r="C615" s="121" t="s">
        <v>4</v>
      </c>
      <c r="D615" s="124">
        <v>42234.284722222219</v>
      </c>
      <c r="E615" s="121" t="s">
        <v>1</v>
      </c>
      <c r="F615" s="124">
        <v>42233.724999999999</v>
      </c>
      <c r="G615" s="130">
        <f t="shared" si="28"/>
        <v>0.55972222222044365</v>
      </c>
      <c r="H615" s="131" t="str">
        <f t="shared" si="29"/>
        <v>ACCEPTABLE</v>
      </c>
      <c r="J615" s="124">
        <v>42234.285416666666</v>
      </c>
      <c r="K615" s="124">
        <v>42234.297222222223</v>
      </c>
      <c r="L615" s="120">
        <f t="shared" si="30"/>
        <v>1.1805555557657499E-2</v>
      </c>
      <c r="M615" s="123" t="s">
        <v>1</v>
      </c>
      <c r="N615" s="121" t="s">
        <v>18</v>
      </c>
    </row>
    <row r="616" spans="1:14" ht="27" customHeight="1" x14ac:dyDescent="0.35">
      <c r="A616" s="78">
        <v>19135</v>
      </c>
      <c r="B616" s="78">
        <v>256</v>
      </c>
      <c r="C616" s="121" t="s">
        <v>383</v>
      </c>
      <c r="D616" s="124">
        <v>42234.333333333336</v>
      </c>
      <c r="E616" s="121" t="s">
        <v>0</v>
      </c>
      <c r="F616" s="124">
        <v>42233.724999999999</v>
      </c>
      <c r="G616" s="130">
        <f t="shared" si="28"/>
        <v>0.60833333333721384</v>
      </c>
      <c r="H616" s="131" t="str">
        <f t="shared" si="29"/>
        <v>ACCEPTABLE</v>
      </c>
      <c r="J616" s="124">
        <v>42234.335416666669</v>
      </c>
      <c r="K616" s="124">
        <v>42234.345833333333</v>
      </c>
      <c r="L616" s="120">
        <f t="shared" si="30"/>
        <v>1.0416666664241347E-2</v>
      </c>
      <c r="M616" s="123" t="s">
        <v>1</v>
      </c>
      <c r="N616" s="121" t="s">
        <v>509</v>
      </c>
    </row>
    <row r="617" spans="1:14" ht="27" customHeight="1" x14ac:dyDescent="0.35">
      <c r="A617" s="78">
        <v>19135</v>
      </c>
      <c r="B617" s="78">
        <v>257</v>
      </c>
      <c r="C617" s="121" t="s">
        <v>469</v>
      </c>
      <c r="D617" s="124">
        <v>42234.395833333336</v>
      </c>
      <c r="E617" s="121" t="s">
        <v>0</v>
      </c>
      <c r="F617" s="124">
        <v>42234.276388888888</v>
      </c>
      <c r="G617" s="130">
        <f t="shared" si="28"/>
        <v>0.11944444444816327</v>
      </c>
      <c r="H617" s="131" t="str">
        <f t="shared" si="29"/>
        <v>ACCEPTABLE</v>
      </c>
      <c r="J617" s="124">
        <v>42234.395138888889</v>
      </c>
      <c r="K617" s="124">
        <v>42234.404861111114</v>
      </c>
      <c r="L617" s="120">
        <f t="shared" si="30"/>
        <v>9.7222222248092294E-3</v>
      </c>
      <c r="M617" s="123" t="s">
        <v>0</v>
      </c>
      <c r="N617" s="121" t="s">
        <v>493</v>
      </c>
    </row>
    <row r="618" spans="1:14" ht="27" customHeight="1" x14ac:dyDescent="0.35">
      <c r="A618" s="78" t="s">
        <v>470</v>
      </c>
      <c r="B618" s="78">
        <v>258</v>
      </c>
      <c r="C618" s="121" t="s">
        <v>469</v>
      </c>
      <c r="D618" s="124">
        <v>42234.4375</v>
      </c>
      <c r="E618" s="121" t="s">
        <v>256</v>
      </c>
      <c r="F618" s="124">
        <v>42234.276388888888</v>
      </c>
      <c r="G618" s="130">
        <f t="shared" si="28"/>
        <v>0.16111111111240461</v>
      </c>
      <c r="H618" s="131" t="str">
        <f t="shared" si="29"/>
        <v>ACCEPTABLE</v>
      </c>
      <c r="J618" s="124">
        <v>42234.448611111111</v>
      </c>
      <c r="K618" s="124">
        <v>42234.459027777775</v>
      </c>
      <c r="L618" s="120">
        <f t="shared" si="30"/>
        <v>1.0416666664241347E-2</v>
      </c>
      <c r="M618" s="123" t="s">
        <v>0</v>
      </c>
      <c r="N618" s="121" t="s">
        <v>515</v>
      </c>
    </row>
    <row r="619" spans="1:14" ht="27" customHeight="1" x14ac:dyDescent="0.35">
      <c r="A619" s="78">
        <v>19133</v>
      </c>
      <c r="B619" s="78">
        <v>259</v>
      </c>
      <c r="C619" s="121" t="s">
        <v>16</v>
      </c>
      <c r="D619" s="124">
        <v>42234.597222222219</v>
      </c>
      <c r="E619" s="121" t="s">
        <v>0</v>
      </c>
      <c r="F619" s="124">
        <v>42234.276388888888</v>
      </c>
      <c r="G619" s="130">
        <f t="shared" si="28"/>
        <v>0.32083333333139308</v>
      </c>
      <c r="H619" s="131" t="str">
        <f t="shared" si="29"/>
        <v>ACCEPTABLE</v>
      </c>
      <c r="J619" s="124">
        <v>42234.584722222222</v>
      </c>
      <c r="K619" s="124">
        <v>42234.594444444447</v>
      </c>
      <c r="L619" s="120">
        <f t="shared" si="30"/>
        <v>9.7222222248092294E-3</v>
      </c>
      <c r="M619" s="123" t="s">
        <v>0</v>
      </c>
      <c r="N619" s="121" t="s">
        <v>516</v>
      </c>
    </row>
    <row r="620" spans="1:14" ht="27" customHeight="1" x14ac:dyDescent="0.35">
      <c r="A620" s="78">
        <v>19133</v>
      </c>
      <c r="B620" s="78">
        <v>260</v>
      </c>
      <c r="C620" s="121" t="s">
        <v>84</v>
      </c>
      <c r="D620" s="124">
        <v>42234.618055555555</v>
      </c>
      <c r="E620" s="121" t="s">
        <v>1</v>
      </c>
      <c r="F620" s="124">
        <v>42234.276388888888</v>
      </c>
      <c r="G620" s="130">
        <f t="shared" si="28"/>
        <v>0.34166666666715173</v>
      </c>
      <c r="H620" s="131" t="str">
        <f t="shared" si="29"/>
        <v>ACCEPTABLE</v>
      </c>
      <c r="J620" s="124">
        <v>42234.604166666664</v>
      </c>
      <c r="K620" s="124">
        <v>42234.616666666669</v>
      </c>
      <c r="L620" s="120">
        <f t="shared" si="30"/>
        <v>1.2500000004365575E-2</v>
      </c>
      <c r="M620" s="123" t="s">
        <v>1</v>
      </c>
      <c r="N620" s="121" t="s">
        <v>517</v>
      </c>
    </row>
    <row r="621" spans="1:14" ht="27" customHeight="1" x14ac:dyDescent="0.35">
      <c r="A621" s="78">
        <v>19136</v>
      </c>
      <c r="B621" s="78">
        <v>261</v>
      </c>
      <c r="C621" s="121" t="s">
        <v>258</v>
      </c>
      <c r="D621" s="124">
        <v>42234.659722222219</v>
      </c>
      <c r="E621" s="121" t="s">
        <v>0</v>
      </c>
      <c r="F621" s="124">
        <v>42234.276388888888</v>
      </c>
      <c r="G621" s="130">
        <f t="shared" si="28"/>
        <v>0.38333333333139308</v>
      </c>
      <c r="H621" s="131" t="str">
        <f t="shared" si="29"/>
        <v>ACCEPTABLE</v>
      </c>
      <c r="J621" s="124">
        <v>42234.645833333336</v>
      </c>
      <c r="K621" s="124">
        <v>42234.649305555555</v>
      </c>
      <c r="L621" s="120">
        <f t="shared" si="30"/>
        <v>3.4722222189884633E-3</v>
      </c>
      <c r="M621" s="123" t="s">
        <v>0</v>
      </c>
      <c r="N621" s="121" t="s">
        <v>518</v>
      </c>
    </row>
    <row r="622" spans="1:14" ht="27" customHeight="1" x14ac:dyDescent="0.35">
      <c r="A622" s="78">
        <v>19136</v>
      </c>
      <c r="B622" s="78">
        <v>262</v>
      </c>
      <c r="C622" s="121" t="s">
        <v>4</v>
      </c>
      <c r="D622" s="124">
        <v>42234.680555555555</v>
      </c>
      <c r="E622" s="121" t="s">
        <v>1</v>
      </c>
      <c r="F622" s="124">
        <v>42234.276388888888</v>
      </c>
      <c r="G622" s="130">
        <f t="shared" si="28"/>
        <v>0.40416666666715173</v>
      </c>
      <c r="H622" s="131" t="str">
        <f t="shared" si="29"/>
        <v>ACCEPTABLE</v>
      </c>
      <c r="J622" s="124">
        <v>42234.665972222225</v>
      </c>
      <c r="K622" s="124">
        <v>42234.675694444442</v>
      </c>
      <c r="L622" s="120">
        <f t="shared" si="30"/>
        <v>9.7222222175332718E-3</v>
      </c>
      <c r="M622" s="123" t="s">
        <v>1</v>
      </c>
      <c r="N622" s="121" t="s">
        <v>518</v>
      </c>
    </row>
    <row r="623" spans="1:14" ht="27" customHeight="1" x14ac:dyDescent="0.35">
      <c r="G623" s="130" t="str">
        <f t="shared" si="28"/>
        <v/>
      </c>
      <c r="H623" s="131" t="str">
        <f t="shared" si="29"/>
        <v/>
      </c>
      <c r="J623" s="124">
        <v>42234.6875</v>
      </c>
      <c r="K623" s="124">
        <v>42234.697916666664</v>
      </c>
      <c r="L623" s="120">
        <f t="shared" si="30"/>
        <v>1.0416666664241347E-2</v>
      </c>
      <c r="M623" s="123" t="s">
        <v>0</v>
      </c>
      <c r="N623" s="121" t="s">
        <v>507</v>
      </c>
    </row>
    <row r="624" spans="1:14" ht="27" customHeight="1" x14ac:dyDescent="0.35">
      <c r="G624" s="130" t="str">
        <f t="shared" si="28"/>
        <v/>
      </c>
      <c r="H624" s="131" t="str">
        <f t="shared" si="29"/>
        <v/>
      </c>
      <c r="J624" s="124">
        <v>42234.740277777775</v>
      </c>
      <c r="K624" s="124">
        <v>42234.75</v>
      </c>
      <c r="L624" s="120">
        <f t="shared" si="30"/>
        <v>9.7222222248092294E-3</v>
      </c>
      <c r="M624" s="123" t="s">
        <v>1</v>
      </c>
      <c r="N624" s="121" t="s">
        <v>9</v>
      </c>
    </row>
    <row r="625" spans="1:14" ht="27" customHeight="1" x14ac:dyDescent="0.35">
      <c r="A625" s="78">
        <v>19138</v>
      </c>
      <c r="B625" s="78">
        <v>263</v>
      </c>
      <c r="C625" s="121" t="s">
        <v>4</v>
      </c>
      <c r="D625" s="124">
        <v>42235.25</v>
      </c>
      <c r="E625" s="121" t="s">
        <v>0</v>
      </c>
      <c r="F625" s="124">
        <v>42234.208333333336</v>
      </c>
      <c r="G625" s="130">
        <f t="shared" si="28"/>
        <v>1.0416666666642413</v>
      </c>
      <c r="H625" s="131" t="str">
        <f t="shared" si="29"/>
        <v>ACCEPTABLE</v>
      </c>
      <c r="J625" s="124">
        <v>42235.239583333336</v>
      </c>
      <c r="K625" s="124">
        <v>42235.25</v>
      </c>
      <c r="L625" s="120">
        <f t="shared" si="30"/>
        <v>1.0416666664241347E-2</v>
      </c>
      <c r="M625" s="123" t="s">
        <v>0</v>
      </c>
      <c r="N625" s="121" t="s">
        <v>18</v>
      </c>
    </row>
    <row r="626" spans="1:14" ht="27" customHeight="1" x14ac:dyDescent="0.35">
      <c r="A626" s="78">
        <v>19138</v>
      </c>
      <c r="B626" s="78">
        <v>264</v>
      </c>
      <c r="C626" s="121" t="s">
        <v>258</v>
      </c>
      <c r="D626" s="124">
        <v>42235.270833333336</v>
      </c>
      <c r="E626" s="121" t="s">
        <v>1</v>
      </c>
      <c r="F626" s="124">
        <v>42234.208333333336</v>
      </c>
      <c r="G626" s="130">
        <f t="shared" si="28"/>
        <v>1.0625</v>
      </c>
      <c r="H626" s="131" t="str">
        <f t="shared" si="29"/>
        <v>ACCEPTABLE</v>
      </c>
      <c r="J626" s="124">
        <v>42235.270833333336</v>
      </c>
      <c r="K626" s="124">
        <v>42235.28125</v>
      </c>
      <c r="L626" s="120">
        <f t="shared" si="30"/>
        <v>1.0416666664241347E-2</v>
      </c>
      <c r="M626" s="123" t="s">
        <v>1</v>
      </c>
      <c r="N626" s="121" t="s">
        <v>519</v>
      </c>
    </row>
    <row r="627" spans="1:14" ht="27" customHeight="1" x14ac:dyDescent="0.35">
      <c r="A627" s="78">
        <v>19134</v>
      </c>
      <c r="B627" s="78">
        <v>265</v>
      </c>
      <c r="C627" s="121" t="s">
        <v>4</v>
      </c>
      <c r="D627" s="124">
        <v>42235.59375</v>
      </c>
      <c r="E627" s="121" t="s">
        <v>0</v>
      </c>
      <c r="F627" s="124">
        <v>42235.442361111112</v>
      </c>
      <c r="G627" s="130">
        <f t="shared" si="28"/>
        <v>0.15138888888759539</v>
      </c>
      <c r="H627" s="131" t="str">
        <f t="shared" si="29"/>
        <v>ACCEPTABLE</v>
      </c>
      <c r="J627" s="124">
        <v>42235.581944444442</v>
      </c>
      <c r="K627" s="124">
        <v>42235.591666666667</v>
      </c>
      <c r="L627" s="120">
        <f t="shared" si="30"/>
        <v>9.7222222248092294E-3</v>
      </c>
      <c r="M627" s="123" t="s">
        <v>0</v>
      </c>
      <c r="N627" s="121" t="s">
        <v>18</v>
      </c>
    </row>
    <row r="628" spans="1:14" ht="27" customHeight="1" x14ac:dyDescent="0.35">
      <c r="A628" s="78">
        <v>19134</v>
      </c>
      <c r="B628" s="78">
        <v>266</v>
      </c>
      <c r="C628" s="121" t="s">
        <v>258</v>
      </c>
      <c r="D628" s="124">
        <v>42235.614583333336</v>
      </c>
      <c r="E628" s="121" t="s">
        <v>1</v>
      </c>
      <c r="F628" s="124">
        <v>42235.442361111112</v>
      </c>
      <c r="G628" s="130">
        <f t="shared" si="28"/>
        <v>0.17222222222335404</v>
      </c>
      <c r="H628" s="131" t="str">
        <f t="shared" si="29"/>
        <v>ACCEPTABLE</v>
      </c>
      <c r="J628" s="124">
        <v>42235.62777777778</v>
      </c>
      <c r="K628" s="124">
        <v>42235.638194444444</v>
      </c>
      <c r="L628" s="120">
        <f t="shared" si="30"/>
        <v>1.0416666664241347E-2</v>
      </c>
      <c r="M628" s="123" t="s">
        <v>1</v>
      </c>
      <c r="N628" s="121" t="s">
        <v>514</v>
      </c>
    </row>
    <row r="629" spans="1:14" ht="27" customHeight="1" x14ac:dyDescent="0.35">
      <c r="A629" s="78">
        <v>19139</v>
      </c>
      <c r="B629" s="78">
        <v>267</v>
      </c>
      <c r="C629" s="121" t="s">
        <v>258</v>
      </c>
      <c r="D629" s="124">
        <v>42235.6875</v>
      </c>
      <c r="E629" s="121" t="s">
        <v>0</v>
      </c>
      <c r="F629" s="124">
        <v>42235.442361111112</v>
      </c>
      <c r="G629" s="130">
        <f t="shared" si="28"/>
        <v>0.24513888888759539</v>
      </c>
      <c r="H629" s="131" t="str">
        <f t="shared" si="29"/>
        <v>ACCEPTABLE</v>
      </c>
      <c r="J629" s="124">
        <v>42235.706250000003</v>
      </c>
      <c r="K629" s="124">
        <v>42235.717361111114</v>
      </c>
      <c r="L629" s="120">
        <f t="shared" si="30"/>
        <v>1.1111111110949423E-2</v>
      </c>
      <c r="M629" s="123" t="s">
        <v>256</v>
      </c>
      <c r="N629" s="121" t="s">
        <v>525</v>
      </c>
    </row>
    <row r="630" spans="1:14" ht="27" customHeight="1" x14ac:dyDescent="0.35">
      <c r="A630" s="78">
        <v>19139</v>
      </c>
      <c r="B630" s="78">
        <v>268</v>
      </c>
      <c r="C630" s="121" t="s">
        <v>258</v>
      </c>
      <c r="D630" s="124">
        <v>42235.708333333336</v>
      </c>
      <c r="E630" s="121" t="s">
        <v>1</v>
      </c>
      <c r="F630" s="124">
        <v>42235.442361111112</v>
      </c>
      <c r="G630" s="130">
        <f t="shared" si="28"/>
        <v>0.26597222222335404</v>
      </c>
      <c r="H630" s="131" t="str">
        <f t="shared" si="29"/>
        <v>ACCEPTABLE</v>
      </c>
      <c r="J630" s="124">
        <v>42235.728472222225</v>
      </c>
      <c r="K630" s="124">
        <v>42235.739583333336</v>
      </c>
      <c r="L630" s="120">
        <f t="shared" si="30"/>
        <v>1.1111111110949423E-2</v>
      </c>
      <c r="M630" s="123" t="s">
        <v>1</v>
      </c>
      <c r="N630" s="121" t="s">
        <v>525</v>
      </c>
    </row>
    <row r="631" spans="1:14" ht="27" customHeight="1" x14ac:dyDescent="0.35">
      <c r="A631" s="78">
        <v>19140</v>
      </c>
      <c r="B631" s="78">
        <v>269</v>
      </c>
      <c r="C631" s="121" t="s">
        <v>471</v>
      </c>
      <c r="D631" s="124">
        <v>42236.413194444445</v>
      </c>
      <c r="E631" s="121" t="s">
        <v>0</v>
      </c>
      <c r="F631" s="124">
        <v>42236.261111111111</v>
      </c>
      <c r="G631" s="130">
        <f t="shared" si="28"/>
        <v>0.15208333333430346</v>
      </c>
      <c r="H631" s="131" t="str">
        <f t="shared" si="29"/>
        <v>ACCEPTABLE</v>
      </c>
      <c r="J631" s="124">
        <v>42236.422222222223</v>
      </c>
      <c r="K631" s="124">
        <v>42236.438194444447</v>
      </c>
      <c r="L631" s="120">
        <f t="shared" si="30"/>
        <v>1.5972222223354038E-2</v>
      </c>
      <c r="M631" s="123" t="s">
        <v>0</v>
      </c>
      <c r="N631" s="121" t="s">
        <v>526</v>
      </c>
    </row>
    <row r="632" spans="1:14" ht="27" customHeight="1" x14ac:dyDescent="0.35">
      <c r="A632" s="78">
        <v>19140</v>
      </c>
      <c r="B632" s="78">
        <v>270</v>
      </c>
      <c r="C632" s="121" t="s">
        <v>85</v>
      </c>
      <c r="D632" s="124">
        <v>42236.447916666664</v>
      </c>
      <c r="E632" s="121" t="s">
        <v>1</v>
      </c>
      <c r="F632" s="124">
        <v>42236.261111111111</v>
      </c>
      <c r="G632" s="130">
        <f t="shared" si="28"/>
        <v>0.18680555555329192</v>
      </c>
      <c r="H632" s="131" t="str">
        <f t="shared" si="29"/>
        <v>ACCEPTABLE</v>
      </c>
      <c r="J632" s="124">
        <v>42236.470833333333</v>
      </c>
      <c r="K632" s="124">
        <v>42236.481249999997</v>
      </c>
      <c r="L632" s="120">
        <f t="shared" si="30"/>
        <v>1.0416666664241347E-2</v>
      </c>
      <c r="M632" s="123" t="s">
        <v>1</v>
      </c>
      <c r="N632" s="121" t="s">
        <v>527</v>
      </c>
    </row>
    <row r="633" spans="1:14" ht="27" customHeight="1" x14ac:dyDescent="0.35">
      <c r="A633" s="78">
        <v>19140</v>
      </c>
      <c r="B633" s="78">
        <v>271</v>
      </c>
      <c r="C633" s="121" t="s">
        <v>85</v>
      </c>
      <c r="D633" s="124">
        <v>42237.319444444445</v>
      </c>
      <c r="E633" s="121" t="s">
        <v>0</v>
      </c>
      <c r="F633" s="124">
        <v>42237.189583333333</v>
      </c>
      <c r="G633" s="130">
        <f t="shared" si="28"/>
        <v>0.12986111111240461</v>
      </c>
      <c r="H633" s="131" t="str">
        <f t="shared" si="29"/>
        <v>ACCEPTABLE</v>
      </c>
      <c r="J633" s="124">
        <v>42237.319444444445</v>
      </c>
      <c r="K633" s="124">
        <v>42237.329861111109</v>
      </c>
      <c r="L633" s="120">
        <f t="shared" si="30"/>
        <v>1.0416666664241347E-2</v>
      </c>
      <c r="M633" s="123" t="s">
        <v>0</v>
      </c>
      <c r="N633" s="121" t="s">
        <v>528</v>
      </c>
    </row>
    <row r="634" spans="1:14" ht="27" customHeight="1" x14ac:dyDescent="0.35">
      <c r="A634" s="78">
        <v>19140</v>
      </c>
      <c r="B634" s="78">
        <v>272</v>
      </c>
      <c r="C634" s="121" t="s">
        <v>471</v>
      </c>
      <c r="D634" s="124">
        <v>42237.340277777781</v>
      </c>
      <c r="E634" s="121" t="s">
        <v>1</v>
      </c>
      <c r="F634" s="124">
        <v>42237.189583333333</v>
      </c>
      <c r="G634" s="130">
        <f t="shared" si="28"/>
        <v>0.15069444444816327</v>
      </c>
      <c r="H634" s="131" t="str">
        <f t="shared" si="29"/>
        <v>ACCEPTABLE</v>
      </c>
      <c r="J634" s="124">
        <v>42237.354166666664</v>
      </c>
      <c r="K634" s="124">
        <v>42237.368055555555</v>
      </c>
      <c r="L634" s="120">
        <f t="shared" si="30"/>
        <v>1.3888888890505768E-2</v>
      </c>
      <c r="M634" s="123" t="s">
        <v>1</v>
      </c>
      <c r="N634" s="121" t="s">
        <v>529</v>
      </c>
    </row>
    <row r="635" spans="1:14" ht="27" customHeight="1" x14ac:dyDescent="0.35">
      <c r="A635" s="78">
        <v>19141</v>
      </c>
      <c r="B635" s="78">
        <v>273</v>
      </c>
      <c r="C635" s="121" t="s">
        <v>383</v>
      </c>
      <c r="D635" s="124">
        <v>42237.416666666664</v>
      </c>
      <c r="E635" s="121" t="s">
        <v>0</v>
      </c>
      <c r="F635" s="124">
        <v>42237.189583333333</v>
      </c>
      <c r="G635" s="130">
        <f t="shared" si="28"/>
        <v>0.22708333333139308</v>
      </c>
      <c r="H635" s="131" t="str">
        <f t="shared" si="29"/>
        <v>ACCEPTABLE</v>
      </c>
      <c r="J635" s="124">
        <v>42237.416666666664</v>
      </c>
      <c r="K635" s="124">
        <v>42237.430555555555</v>
      </c>
      <c r="L635" s="120">
        <f t="shared" si="30"/>
        <v>1.3888888890505768E-2</v>
      </c>
      <c r="M635" s="123" t="s">
        <v>1</v>
      </c>
      <c r="N635" s="121" t="s">
        <v>530</v>
      </c>
    </row>
    <row r="636" spans="1:14" ht="27" customHeight="1" x14ac:dyDescent="0.35">
      <c r="A636" s="78">
        <v>19141</v>
      </c>
      <c r="B636" s="78">
        <v>274</v>
      </c>
      <c r="C636" s="121" t="s">
        <v>383</v>
      </c>
      <c r="D636" s="124">
        <v>42237.510416666664</v>
      </c>
      <c r="E636" s="121" t="s">
        <v>1</v>
      </c>
      <c r="F636" s="124">
        <v>42237.189583333333</v>
      </c>
      <c r="G636" s="130">
        <f t="shared" si="28"/>
        <v>0.32083333333139308</v>
      </c>
      <c r="H636" s="131" t="str">
        <f t="shared" si="29"/>
        <v>ACCEPTABLE</v>
      </c>
      <c r="J636" s="124">
        <v>42237.510416666664</v>
      </c>
      <c r="K636" s="124">
        <v>42237.515277777777</v>
      </c>
      <c r="L636" s="120">
        <f t="shared" si="30"/>
        <v>4.8611111124046147E-3</v>
      </c>
      <c r="M636" s="123" t="s">
        <v>0</v>
      </c>
      <c r="N636" s="121" t="s">
        <v>530</v>
      </c>
    </row>
    <row r="637" spans="1:14" ht="27" customHeight="1" x14ac:dyDescent="0.35">
      <c r="A637" s="78">
        <v>19142</v>
      </c>
      <c r="B637" s="78">
        <v>275</v>
      </c>
      <c r="C637" s="121" t="s">
        <v>258</v>
      </c>
      <c r="D637" s="124">
        <v>42237.999305555553</v>
      </c>
      <c r="E637" s="121" t="s">
        <v>0</v>
      </c>
      <c r="F637" s="124">
        <v>42237.84375</v>
      </c>
      <c r="G637" s="130">
        <f t="shared" si="28"/>
        <v>0.15555555555329192</v>
      </c>
      <c r="H637" s="131" t="str">
        <f t="shared" si="29"/>
        <v>ACCEPTABLE</v>
      </c>
      <c r="J637" s="124">
        <v>42238.031944444447</v>
      </c>
      <c r="K637" s="124">
        <v>42238.043055555558</v>
      </c>
      <c r="L637" s="120">
        <f t="shared" si="30"/>
        <v>1.1111111110949423E-2</v>
      </c>
      <c r="M637" s="123" t="s">
        <v>0</v>
      </c>
      <c r="N637" s="121" t="s">
        <v>531</v>
      </c>
    </row>
    <row r="638" spans="1:14" ht="27" customHeight="1" x14ac:dyDescent="0.35">
      <c r="A638" s="78">
        <v>19142</v>
      </c>
      <c r="B638" s="78">
        <v>276</v>
      </c>
      <c r="C638" s="121" t="s">
        <v>4</v>
      </c>
      <c r="D638" s="124">
        <v>42238.041666666664</v>
      </c>
      <c r="E638" s="121" t="s">
        <v>1</v>
      </c>
      <c r="F638" s="124">
        <v>42237.84375</v>
      </c>
      <c r="G638" s="130">
        <f t="shared" si="28"/>
        <v>0.19791666666424135</v>
      </c>
      <c r="H638" s="131" t="str">
        <f t="shared" si="29"/>
        <v>ACCEPTABLE</v>
      </c>
      <c r="J638" s="124">
        <v>42238.067361111112</v>
      </c>
      <c r="K638" s="124">
        <v>42238.076388888891</v>
      </c>
      <c r="L638" s="120">
        <f t="shared" si="30"/>
        <v>9.0277777781011537E-3</v>
      </c>
      <c r="M638" s="123" t="s">
        <v>1</v>
      </c>
      <c r="N638" s="121" t="s">
        <v>9</v>
      </c>
    </row>
    <row r="639" spans="1:14" ht="27" customHeight="1" x14ac:dyDescent="0.35">
      <c r="A639" s="78">
        <v>19144</v>
      </c>
      <c r="B639" s="78">
        <v>277</v>
      </c>
      <c r="C639" s="121" t="s">
        <v>383</v>
      </c>
      <c r="D639" s="124">
        <v>42238.4375</v>
      </c>
      <c r="E639" s="121" t="s">
        <v>0</v>
      </c>
      <c r="F639" s="124">
        <v>42238.332638888889</v>
      </c>
      <c r="G639" s="130">
        <f t="shared" ref="G639:G695" si="31">IF(D639="","",D639-F639)</f>
        <v>0.10486111111094942</v>
      </c>
      <c r="H639" s="131" t="str">
        <f t="shared" ref="H639:H695" si="32">IF(D639-F639&lt;0,"TOO LATE",IF(G639="","",IF(OR(DAY(D639-F639)&gt;1,AND(HOUR(D639-F639)&gt;HOUR("0:59"),(SIGN(D639-F639)=1))),"ACCEPTABLE","TOO LATE")))</f>
        <v>ACCEPTABLE</v>
      </c>
      <c r="J639" s="124">
        <v>42238.4375</v>
      </c>
      <c r="K639" s="124">
        <v>42238.447916666664</v>
      </c>
      <c r="L639" s="120">
        <f t="shared" si="30"/>
        <v>1.0416666664241347E-2</v>
      </c>
      <c r="M639" s="123" t="s">
        <v>0</v>
      </c>
      <c r="N639" s="121" t="s">
        <v>177</v>
      </c>
    </row>
    <row r="640" spans="1:14" ht="27" customHeight="1" x14ac:dyDescent="0.35">
      <c r="A640" s="78">
        <v>19144</v>
      </c>
      <c r="B640" s="78">
        <v>278</v>
      </c>
      <c r="C640" s="121" t="s">
        <v>383</v>
      </c>
      <c r="D640" s="124">
        <v>42238.46875</v>
      </c>
      <c r="E640" s="121" t="s">
        <v>1</v>
      </c>
      <c r="F640" s="124">
        <v>42238.332638888889</v>
      </c>
      <c r="G640" s="130">
        <f t="shared" si="31"/>
        <v>0.13611111111094942</v>
      </c>
      <c r="H640" s="131" t="str">
        <f t="shared" si="32"/>
        <v>ACCEPTABLE</v>
      </c>
      <c r="J640" s="124">
        <v>42238.46875</v>
      </c>
      <c r="K640" s="124">
        <v>42238.479166666664</v>
      </c>
      <c r="L640" s="120">
        <f t="shared" si="30"/>
        <v>1.0416666664241347E-2</v>
      </c>
      <c r="M640" s="123" t="s">
        <v>1</v>
      </c>
      <c r="N640" s="121" t="s">
        <v>493</v>
      </c>
    </row>
    <row r="641" spans="1:14" ht="27" customHeight="1" x14ac:dyDescent="0.35">
      <c r="A641" s="78">
        <v>19143</v>
      </c>
      <c r="B641" s="78">
        <v>279</v>
      </c>
      <c r="C641" s="121" t="s">
        <v>258</v>
      </c>
      <c r="D641" s="124">
        <v>42238.673611111109</v>
      </c>
      <c r="E641" s="121" t="s">
        <v>0</v>
      </c>
      <c r="F641" s="124">
        <v>42238.488194444442</v>
      </c>
      <c r="G641" s="130">
        <f t="shared" si="31"/>
        <v>0.18541666666715173</v>
      </c>
      <c r="H641" s="131" t="str">
        <f t="shared" si="32"/>
        <v>ACCEPTABLE</v>
      </c>
      <c r="J641" s="124">
        <v>42238.677083333336</v>
      </c>
      <c r="K641" s="124">
        <v>42238.68472222222</v>
      </c>
      <c r="L641" s="120">
        <f t="shared" si="30"/>
        <v>7.6388888846850023E-3</v>
      </c>
      <c r="M641" s="123" t="s">
        <v>0</v>
      </c>
      <c r="N641" s="121" t="s">
        <v>532</v>
      </c>
    </row>
    <row r="642" spans="1:14" ht="27" customHeight="1" x14ac:dyDescent="0.35">
      <c r="A642" s="78">
        <v>19143</v>
      </c>
      <c r="B642" s="78">
        <v>280</v>
      </c>
      <c r="C642" s="121" t="s">
        <v>4</v>
      </c>
      <c r="D642" s="124">
        <v>42238.708333333336</v>
      </c>
      <c r="E642" s="121" t="s">
        <v>1</v>
      </c>
      <c r="F642" s="124">
        <v>42238.341666666667</v>
      </c>
      <c r="G642" s="130">
        <f t="shared" si="31"/>
        <v>0.36666666666860692</v>
      </c>
      <c r="H642" s="131" t="str">
        <f t="shared" si="32"/>
        <v>ACCEPTABLE</v>
      </c>
      <c r="J642" s="124">
        <v>42238.716666666667</v>
      </c>
      <c r="K642" s="124">
        <v>42238.727777777778</v>
      </c>
      <c r="L642" s="120">
        <f t="shared" si="30"/>
        <v>1.1111111110949423E-2</v>
      </c>
      <c r="M642" s="123" t="s">
        <v>1</v>
      </c>
      <c r="N642" s="121" t="s">
        <v>18</v>
      </c>
    </row>
    <row r="643" spans="1:14" ht="27" customHeight="1" x14ac:dyDescent="0.35">
      <c r="A643" s="78">
        <v>19142</v>
      </c>
      <c r="B643" s="78">
        <v>281</v>
      </c>
      <c r="C643" s="121" t="s">
        <v>4</v>
      </c>
      <c r="D643" s="124">
        <v>42238.965277777781</v>
      </c>
      <c r="E643" s="121" t="s">
        <v>0</v>
      </c>
      <c r="F643" s="124">
        <v>42238.332638888889</v>
      </c>
      <c r="G643" s="130">
        <f t="shared" si="31"/>
        <v>0.63263888889196096</v>
      </c>
      <c r="H643" s="131" t="str">
        <f t="shared" si="32"/>
        <v>ACCEPTABLE</v>
      </c>
      <c r="J643" s="124">
        <v>42238.947916666664</v>
      </c>
      <c r="K643" s="124">
        <v>42238.95416666667</v>
      </c>
      <c r="L643" s="120">
        <f t="shared" ref="L643:L699" si="33">IF(OR(K643="",J643=""), "Incomplete Data", K643-J643)</f>
        <v>6.2500000058207661E-3</v>
      </c>
      <c r="M643" s="123" t="s">
        <v>0</v>
      </c>
      <c r="N643" s="121" t="s">
        <v>18</v>
      </c>
    </row>
    <row r="644" spans="1:14" ht="27" customHeight="1" x14ac:dyDescent="0.35">
      <c r="A644" s="78">
        <v>19142</v>
      </c>
      <c r="B644" s="78">
        <v>282</v>
      </c>
      <c r="C644" s="121" t="s">
        <v>258</v>
      </c>
      <c r="D644" s="124">
        <v>42238.993055555555</v>
      </c>
      <c r="E644" s="121" t="s">
        <v>1</v>
      </c>
      <c r="F644" s="124">
        <v>42238.332638888889</v>
      </c>
      <c r="G644" s="130">
        <f t="shared" si="31"/>
        <v>0.66041666666569654</v>
      </c>
      <c r="H644" s="131" t="str">
        <f t="shared" si="32"/>
        <v>ACCEPTABLE</v>
      </c>
      <c r="J644" s="124">
        <v>42238.984722222223</v>
      </c>
      <c r="K644" s="124">
        <v>42238.995138888888</v>
      </c>
      <c r="L644" s="120">
        <f t="shared" si="33"/>
        <v>1.0416666664241347E-2</v>
      </c>
      <c r="M644" s="123" t="s">
        <v>1</v>
      </c>
      <c r="N644" s="121" t="s">
        <v>533</v>
      </c>
    </row>
    <row r="645" spans="1:14" ht="27" customHeight="1" x14ac:dyDescent="0.35">
      <c r="A645" s="78">
        <v>19143</v>
      </c>
      <c r="B645" s="78">
        <v>283</v>
      </c>
      <c r="C645" s="121" t="s">
        <v>4</v>
      </c>
      <c r="D645" s="124"/>
      <c r="F645" s="124"/>
      <c r="G645" s="130" t="str">
        <f t="shared" si="31"/>
        <v/>
      </c>
      <c r="H645" s="131" t="str">
        <f t="shared" si="32"/>
        <v/>
      </c>
      <c r="J645" s="124"/>
      <c r="L645" s="120" t="str">
        <f t="shared" si="33"/>
        <v>Incomplete Data</v>
      </c>
    </row>
    <row r="646" spans="1:14" ht="27" customHeight="1" x14ac:dyDescent="0.35">
      <c r="A646" s="78">
        <v>19143</v>
      </c>
      <c r="B646" s="78">
        <v>284</v>
      </c>
      <c r="C646" s="121" t="s">
        <v>258</v>
      </c>
      <c r="D646" s="124"/>
      <c r="F646" s="124"/>
      <c r="G646" s="130" t="str">
        <f t="shared" si="31"/>
        <v/>
      </c>
      <c r="H646" s="131" t="str">
        <f t="shared" si="32"/>
        <v/>
      </c>
      <c r="J646" s="124"/>
      <c r="L646" s="120" t="str">
        <f t="shared" si="33"/>
        <v>Incomplete Data</v>
      </c>
    </row>
    <row r="647" spans="1:14" ht="27" customHeight="1" x14ac:dyDescent="0.35">
      <c r="A647" s="78">
        <v>19145</v>
      </c>
      <c r="B647" s="78">
        <v>285</v>
      </c>
      <c r="C647" s="121" t="s">
        <v>471</v>
      </c>
      <c r="D647" s="124">
        <v>42239.260416666664</v>
      </c>
      <c r="E647" s="121" t="s">
        <v>0</v>
      </c>
      <c r="F647" s="124">
        <v>42238.961805555555</v>
      </c>
      <c r="G647" s="130">
        <f t="shared" si="31"/>
        <v>0.29861111110949423</v>
      </c>
      <c r="H647" s="131" t="str">
        <f t="shared" si="32"/>
        <v>ACCEPTABLE</v>
      </c>
      <c r="J647" s="124">
        <v>42239.256944444445</v>
      </c>
      <c r="K647" s="124">
        <v>42239.261805555558</v>
      </c>
      <c r="L647" s="120">
        <f t="shared" si="33"/>
        <v>4.8611111124046147E-3</v>
      </c>
      <c r="M647" s="123" t="s">
        <v>0</v>
      </c>
      <c r="N647" s="121" t="s">
        <v>9</v>
      </c>
    </row>
    <row r="648" spans="1:14" ht="27" customHeight="1" x14ac:dyDescent="0.35">
      <c r="A648" s="78">
        <v>19145</v>
      </c>
      <c r="B648" s="78">
        <v>286</v>
      </c>
      <c r="C648" s="121" t="s">
        <v>16</v>
      </c>
      <c r="D648" s="124">
        <v>42239.28125</v>
      </c>
      <c r="E648" s="121" t="s">
        <v>1</v>
      </c>
      <c r="F648" s="124">
        <v>42238.961805555555</v>
      </c>
      <c r="G648" s="130">
        <f t="shared" si="31"/>
        <v>0.31944444444525288</v>
      </c>
      <c r="H648" s="131" t="str">
        <f t="shared" si="32"/>
        <v>ACCEPTABLE</v>
      </c>
      <c r="J648" s="124">
        <v>42239.28125</v>
      </c>
      <c r="K648" s="124">
        <v>42239.291666666664</v>
      </c>
      <c r="L648" s="120">
        <f t="shared" si="33"/>
        <v>1.0416666664241347E-2</v>
      </c>
      <c r="M648" s="123" t="s">
        <v>1</v>
      </c>
      <c r="N648" s="121" t="s">
        <v>534</v>
      </c>
    </row>
    <row r="649" spans="1:14" ht="27" customHeight="1" x14ac:dyDescent="0.35">
      <c r="A649" s="78">
        <v>19146</v>
      </c>
      <c r="B649" s="78">
        <v>287</v>
      </c>
      <c r="C649" s="121" t="s">
        <v>258</v>
      </c>
      <c r="D649" s="124">
        <v>42239.336805555555</v>
      </c>
      <c r="E649" s="121" t="s">
        <v>0</v>
      </c>
      <c r="F649" s="124">
        <v>42238.727083333331</v>
      </c>
      <c r="G649" s="130">
        <f t="shared" si="31"/>
        <v>0.60972222222335404</v>
      </c>
      <c r="H649" s="131" t="str">
        <f t="shared" si="32"/>
        <v>ACCEPTABLE</v>
      </c>
      <c r="J649" s="124">
        <v>42239.348611111112</v>
      </c>
      <c r="K649" s="124">
        <v>42239.362500000003</v>
      </c>
      <c r="L649" s="120">
        <f t="shared" si="33"/>
        <v>1.3888888890505768E-2</v>
      </c>
      <c r="M649" s="123" t="s">
        <v>0</v>
      </c>
      <c r="N649" s="121" t="s">
        <v>535</v>
      </c>
    </row>
    <row r="650" spans="1:14" ht="27" customHeight="1" x14ac:dyDescent="0.35">
      <c r="A650" s="78">
        <v>19146</v>
      </c>
      <c r="B650" s="78">
        <v>288</v>
      </c>
      <c r="C650" s="121" t="s">
        <v>4</v>
      </c>
      <c r="D650" s="124">
        <v>42239.378472222219</v>
      </c>
      <c r="E650" s="121" t="s">
        <v>1</v>
      </c>
      <c r="F650" s="124">
        <v>42238.727083333331</v>
      </c>
      <c r="G650" s="130">
        <f t="shared" si="31"/>
        <v>0.65138888888759539</v>
      </c>
      <c r="H650" s="131" t="str">
        <f t="shared" si="32"/>
        <v>ACCEPTABLE</v>
      </c>
      <c r="J650" s="124">
        <v>42239.386111111111</v>
      </c>
      <c r="K650" s="124">
        <v>42239.393055555556</v>
      </c>
      <c r="L650" s="120">
        <f t="shared" si="33"/>
        <v>6.9444444452528842E-3</v>
      </c>
      <c r="M650" s="123" t="s">
        <v>1</v>
      </c>
      <c r="N650" s="121" t="s">
        <v>520</v>
      </c>
    </row>
    <row r="651" spans="1:14" ht="27" customHeight="1" x14ac:dyDescent="0.35">
      <c r="A651" s="78">
        <v>19146</v>
      </c>
      <c r="B651" s="78">
        <v>289</v>
      </c>
      <c r="C651" s="121" t="s">
        <v>4</v>
      </c>
      <c r="D651" s="124">
        <v>42239.739583333336</v>
      </c>
      <c r="E651" s="121" t="s">
        <v>0</v>
      </c>
      <c r="F651" s="124">
        <v>42239.527777777781</v>
      </c>
      <c r="G651" s="130">
        <f t="shared" si="31"/>
        <v>0.21180555555474712</v>
      </c>
      <c r="H651" s="131" t="str">
        <f t="shared" si="32"/>
        <v>ACCEPTABLE</v>
      </c>
      <c r="J651" s="124">
        <v>42239.731944444444</v>
      </c>
      <c r="K651" s="124">
        <v>42239.743055555555</v>
      </c>
      <c r="L651" s="120">
        <f t="shared" si="33"/>
        <v>1.1111111110949423E-2</v>
      </c>
      <c r="M651" s="123" t="s">
        <v>0</v>
      </c>
      <c r="N651" s="121" t="s">
        <v>521</v>
      </c>
    </row>
    <row r="652" spans="1:14" ht="27" customHeight="1" x14ac:dyDescent="0.35">
      <c r="A652" s="78">
        <v>19146</v>
      </c>
      <c r="B652" s="78">
        <v>290</v>
      </c>
      <c r="C652" s="121" t="s">
        <v>472</v>
      </c>
      <c r="D652" s="124">
        <v>42239.784722222219</v>
      </c>
      <c r="E652" s="121" t="s">
        <v>1</v>
      </c>
      <c r="F652" s="124">
        <v>42239.527777777781</v>
      </c>
      <c r="G652" s="130">
        <f t="shared" si="31"/>
        <v>0.25694444443797693</v>
      </c>
      <c r="H652" s="131" t="str">
        <f t="shared" si="32"/>
        <v>ACCEPTABLE</v>
      </c>
      <c r="J652" s="124">
        <v>42239.775000000001</v>
      </c>
      <c r="K652" s="124">
        <v>42239.784722222219</v>
      </c>
      <c r="L652" s="120">
        <f t="shared" si="33"/>
        <v>9.7222222175332718E-3</v>
      </c>
      <c r="M652" s="123" t="s">
        <v>1</v>
      </c>
      <c r="N652" s="121" t="s">
        <v>9</v>
      </c>
    </row>
    <row r="653" spans="1:14" ht="27" customHeight="1" x14ac:dyDescent="0.35">
      <c r="A653" s="78">
        <v>19145</v>
      </c>
      <c r="B653" s="78">
        <v>291</v>
      </c>
      <c r="C653" s="121" t="s">
        <v>258</v>
      </c>
      <c r="D653" s="124">
        <v>42240.361111111109</v>
      </c>
      <c r="E653" s="121" t="s">
        <v>0</v>
      </c>
      <c r="F653" s="124">
        <v>42240.323611111111</v>
      </c>
      <c r="G653" s="130">
        <f t="shared" si="31"/>
        <v>3.7499999998544808E-2</v>
      </c>
      <c r="H653" s="131" t="str">
        <f t="shared" si="32"/>
        <v>TOO LATE</v>
      </c>
      <c r="J653" s="124">
        <v>42240.350694444445</v>
      </c>
      <c r="K653" s="124">
        <v>42240.361111111109</v>
      </c>
      <c r="L653" s="120">
        <f t="shared" si="33"/>
        <v>1.0416666664241347E-2</v>
      </c>
      <c r="M653" s="123" t="s">
        <v>0</v>
      </c>
      <c r="N653" s="121" t="s">
        <v>522</v>
      </c>
    </row>
    <row r="654" spans="1:14" ht="27" customHeight="1" x14ac:dyDescent="0.35">
      <c r="A654" s="78">
        <v>19145</v>
      </c>
      <c r="B654" s="78">
        <v>292</v>
      </c>
      <c r="C654" s="121" t="s">
        <v>473</v>
      </c>
      <c r="D654" s="124">
        <v>42240.381944444445</v>
      </c>
      <c r="E654" s="121" t="s">
        <v>1</v>
      </c>
      <c r="F654" s="124">
        <v>42240.323611111111</v>
      </c>
      <c r="G654" s="130">
        <f t="shared" si="31"/>
        <v>5.8333333334303461E-2</v>
      </c>
      <c r="H654" s="131" t="str">
        <f t="shared" si="32"/>
        <v>ACCEPTABLE</v>
      </c>
      <c r="J654" s="124">
        <v>42240.378472222219</v>
      </c>
      <c r="K654" s="124">
        <v>42240.392361111109</v>
      </c>
      <c r="L654" s="120">
        <f t="shared" si="33"/>
        <v>1.3888888890505768E-2</v>
      </c>
      <c r="M654" s="123" t="s">
        <v>1</v>
      </c>
      <c r="N654" s="121" t="s">
        <v>523</v>
      </c>
    </row>
    <row r="655" spans="1:14" ht="27" customHeight="1" x14ac:dyDescent="0.35">
      <c r="D655" s="124">
        <v>42240.430555555555</v>
      </c>
      <c r="E655" s="121" t="s">
        <v>0</v>
      </c>
      <c r="F655" s="124">
        <v>42240.323611111111</v>
      </c>
      <c r="G655" s="130">
        <f t="shared" si="31"/>
        <v>0.10694444444379769</v>
      </c>
      <c r="H655" s="131" t="str">
        <f t="shared" si="32"/>
        <v>ACCEPTABLE</v>
      </c>
      <c r="J655" s="124">
        <v>42240.434027777781</v>
      </c>
      <c r="K655" s="124">
        <v>42240.447916666664</v>
      </c>
      <c r="L655" s="120">
        <f t="shared" si="33"/>
        <v>1.3888888883229811E-2</v>
      </c>
      <c r="M655" s="123" t="s">
        <v>0</v>
      </c>
      <c r="N655" s="121" t="s">
        <v>524</v>
      </c>
    </row>
    <row r="656" spans="1:14" ht="27" customHeight="1" x14ac:dyDescent="0.35">
      <c r="D656" s="124">
        <v>42240.465277777781</v>
      </c>
      <c r="E656" s="121" t="s">
        <v>1</v>
      </c>
      <c r="F656" s="124">
        <v>42240.424305555556</v>
      </c>
      <c r="G656" s="130">
        <f t="shared" si="31"/>
        <v>4.0972222224809229E-2</v>
      </c>
      <c r="H656" s="131" t="str">
        <f t="shared" si="32"/>
        <v>TOO LATE</v>
      </c>
      <c r="J656" s="124">
        <v>42240.482638888891</v>
      </c>
      <c r="K656" s="124">
        <v>42240.490972222222</v>
      </c>
      <c r="L656" s="120">
        <f t="shared" si="33"/>
        <v>8.333333331393078E-3</v>
      </c>
      <c r="M656" s="123" t="s">
        <v>1</v>
      </c>
      <c r="N656" s="121" t="s">
        <v>536</v>
      </c>
    </row>
    <row r="657" spans="1:14" ht="27" customHeight="1" x14ac:dyDescent="0.35">
      <c r="A657" s="78">
        <v>19147</v>
      </c>
      <c r="B657" s="78">
        <v>293</v>
      </c>
      <c r="C657" s="121" t="s">
        <v>83</v>
      </c>
      <c r="D657" s="124">
        <v>42240.5</v>
      </c>
      <c r="E657" s="121" t="s">
        <v>0</v>
      </c>
      <c r="F657" s="124">
        <v>42240.424305555556</v>
      </c>
      <c r="G657" s="130">
        <f t="shared" si="31"/>
        <v>7.5694444443797693E-2</v>
      </c>
      <c r="H657" s="131" t="str">
        <f t="shared" si="32"/>
        <v>ACCEPTABLE</v>
      </c>
      <c r="J657" s="124"/>
      <c r="L657" s="120" t="str">
        <f t="shared" si="33"/>
        <v>Incomplete Data</v>
      </c>
    </row>
    <row r="658" spans="1:14" ht="27" customHeight="1" x14ac:dyDescent="0.35">
      <c r="A658" s="78">
        <v>19147</v>
      </c>
      <c r="B658" s="78">
        <v>294</v>
      </c>
      <c r="C658" s="121" t="s">
        <v>4</v>
      </c>
      <c r="D658" s="124"/>
      <c r="F658" s="124"/>
      <c r="G658" s="130" t="str">
        <f t="shared" si="31"/>
        <v/>
      </c>
      <c r="H658" s="131" t="str">
        <f t="shared" si="32"/>
        <v/>
      </c>
      <c r="J658" s="124"/>
      <c r="L658" s="120" t="str">
        <f t="shared" si="33"/>
        <v>Incomplete Data</v>
      </c>
    </row>
    <row r="659" spans="1:14" ht="27" customHeight="1" x14ac:dyDescent="0.35">
      <c r="A659" s="78">
        <v>19147</v>
      </c>
      <c r="B659" s="78">
        <v>296</v>
      </c>
      <c r="C659" s="121" t="s">
        <v>258</v>
      </c>
      <c r="D659" s="124">
        <v>42240.701388888891</v>
      </c>
      <c r="E659" s="121" t="s">
        <v>0</v>
      </c>
      <c r="F659" s="124">
        <v>42240.622916666667</v>
      </c>
      <c r="G659" s="130">
        <f t="shared" si="31"/>
        <v>7.8472222223354038E-2</v>
      </c>
      <c r="H659" s="131" t="str">
        <f t="shared" si="32"/>
        <v>ACCEPTABLE</v>
      </c>
      <c r="J659" s="124">
        <v>42240.708333333336</v>
      </c>
      <c r="K659" s="124">
        <v>42240.718055555553</v>
      </c>
      <c r="L659" s="120">
        <f t="shared" si="33"/>
        <v>9.7222222175332718E-3</v>
      </c>
      <c r="M659" s="123" t="s">
        <v>0</v>
      </c>
      <c r="N659" s="121" t="s">
        <v>537</v>
      </c>
    </row>
    <row r="660" spans="1:14" ht="27" customHeight="1" x14ac:dyDescent="0.35">
      <c r="A660" s="78">
        <v>19149</v>
      </c>
      <c r="B660" s="78">
        <v>297</v>
      </c>
      <c r="C660" s="121" t="s">
        <v>258</v>
      </c>
      <c r="D660" s="124">
        <v>42240.760416666664</v>
      </c>
      <c r="E660" s="121" t="s">
        <v>0</v>
      </c>
      <c r="F660" s="124">
        <v>42240.622916666667</v>
      </c>
      <c r="G660" s="130">
        <f t="shared" si="31"/>
        <v>0.13749999999708962</v>
      </c>
      <c r="H660" s="131" t="str">
        <f t="shared" si="32"/>
        <v>ACCEPTABLE</v>
      </c>
      <c r="J660" s="124">
        <v>42240.745833333334</v>
      </c>
      <c r="K660" s="124">
        <v>42240.756944444445</v>
      </c>
      <c r="L660" s="120">
        <f t="shared" si="33"/>
        <v>1.1111111110949423E-2</v>
      </c>
      <c r="M660" s="123" t="s">
        <v>1</v>
      </c>
      <c r="N660" s="121" t="s">
        <v>18</v>
      </c>
    </row>
    <row r="661" spans="1:14" ht="27" customHeight="1" x14ac:dyDescent="0.35">
      <c r="A661" s="78">
        <v>19149</v>
      </c>
      <c r="B661" s="78">
        <v>298</v>
      </c>
      <c r="C661" s="121" t="s">
        <v>4</v>
      </c>
      <c r="D661" s="124">
        <v>42240.777777777781</v>
      </c>
      <c r="E661" s="121" t="s">
        <v>1</v>
      </c>
      <c r="F661" s="124">
        <v>42240.622916666667</v>
      </c>
      <c r="G661" s="130">
        <f t="shared" si="31"/>
        <v>0.15486111111385981</v>
      </c>
      <c r="H661" s="131" t="str">
        <f t="shared" si="32"/>
        <v>ACCEPTABLE</v>
      </c>
      <c r="J661" s="124">
        <v>42240.779861111114</v>
      </c>
      <c r="K661" s="104">
        <v>42240.790972222225</v>
      </c>
      <c r="L661" s="120">
        <f t="shared" si="33"/>
        <v>1.1111111110949423E-2</v>
      </c>
      <c r="M661" s="123" t="s">
        <v>0</v>
      </c>
      <c r="N661" s="121" t="s">
        <v>1177</v>
      </c>
    </row>
    <row r="662" spans="1:14" ht="27" customHeight="1" x14ac:dyDescent="0.35">
      <c r="A662" s="78">
        <v>19148</v>
      </c>
      <c r="B662" s="78">
        <v>299</v>
      </c>
      <c r="C662" s="121" t="s">
        <v>4</v>
      </c>
      <c r="D662" s="124">
        <v>42240.8125</v>
      </c>
      <c r="E662" s="121" t="s">
        <v>0</v>
      </c>
      <c r="F662" s="124">
        <v>42240.622916666667</v>
      </c>
      <c r="G662" s="130">
        <f t="shared" si="31"/>
        <v>0.18958333333284827</v>
      </c>
      <c r="H662" s="131" t="str">
        <f t="shared" si="32"/>
        <v>ACCEPTABLE</v>
      </c>
      <c r="J662" s="124">
        <v>42240.819444444445</v>
      </c>
      <c r="K662" s="124">
        <v>42240.829861111109</v>
      </c>
      <c r="L662" s="120">
        <f t="shared" si="33"/>
        <v>1.0416666664241347E-2</v>
      </c>
      <c r="M662" s="123" t="s">
        <v>0</v>
      </c>
      <c r="N662" s="121" t="s">
        <v>538</v>
      </c>
    </row>
    <row r="663" spans="1:14" ht="27" customHeight="1" x14ac:dyDescent="0.35">
      <c r="A663" s="78">
        <v>19148</v>
      </c>
      <c r="B663" s="78">
        <v>300</v>
      </c>
      <c r="C663" s="121" t="s">
        <v>258</v>
      </c>
      <c r="D663" s="124">
        <v>42240.84375</v>
      </c>
      <c r="E663" s="121" t="s">
        <v>1</v>
      </c>
      <c r="F663" s="124">
        <v>42240.622916666667</v>
      </c>
      <c r="G663" s="130">
        <f t="shared" si="31"/>
        <v>0.22083333333284827</v>
      </c>
      <c r="H663" s="131" t="str">
        <f t="shared" si="32"/>
        <v>ACCEPTABLE</v>
      </c>
      <c r="J663" s="124">
        <v>42240.86041666667</v>
      </c>
      <c r="K663" s="124">
        <v>42240.870138888888</v>
      </c>
      <c r="L663" s="120">
        <f t="shared" si="33"/>
        <v>9.7222222175332718E-3</v>
      </c>
      <c r="M663" s="123" t="s">
        <v>1</v>
      </c>
      <c r="N663" s="121" t="s">
        <v>18</v>
      </c>
    </row>
    <row r="664" spans="1:14" ht="27" customHeight="1" x14ac:dyDescent="0.35">
      <c r="D664" s="124">
        <v>42241.010416666664</v>
      </c>
      <c r="E664" s="121" t="s">
        <v>0</v>
      </c>
      <c r="F664" s="124">
        <v>42240.622916666667</v>
      </c>
      <c r="G664" s="130">
        <f t="shared" si="31"/>
        <v>0.38749999999708962</v>
      </c>
      <c r="H664" s="131" t="str">
        <f t="shared" si="32"/>
        <v>ACCEPTABLE</v>
      </c>
      <c r="J664" s="124">
        <v>42241.003472222219</v>
      </c>
      <c r="K664" s="124">
        <v>42241.012499999997</v>
      </c>
      <c r="L664" s="120">
        <f t="shared" si="33"/>
        <v>9.0277777781011537E-3</v>
      </c>
      <c r="M664" s="123" t="s">
        <v>0</v>
      </c>
      <c r="N664" s="121" t="s">
        <v>18</v>
      </c>
    </row>
    <row r="665" spans="1:14" ht="27" customHeight="1" x14ac:dyDescent="0.35">
      <c r="D665" s="124">
        <v>42241.027777777781</v>
      </c>
      <c r="E665" s="121" t="s">
        <v>1</v>
      </c>
      <c r="F665" s="124">
        <v>42240.622916666667</v>
      </c>
      <c r="G665" s="130">
        <f t="shared" si="31"/>
        <v>0.40486111111385981</v>
      </c>
      <c r="H665" s="131" t="str">
        <f t="shared" si="32"/>
        <v>ACCEPTABLE</v>
      </c>
      <c r="J665" s="124">
        <v>42241.022916666669</v>
      </c>
      <c r="K665" s="124">
        <v>42241.034722222219</v>
      </c>
      <c r="L665" s="120">
        <f t="shared" si="33"/>
        <v>1.1805555550381541E-2</v>
      </c>
      <c r="M665" s="123" t="s">
        <v>1</v>
      </c>
      <c r="N665" s="121" t="s">
        <v>539</v>
      </c>
    </row>
    <row r="666" spans="1:14" ht="27" customHeight="1" x14ac:dyDescent="0.35">
      <c r="A666" s="78">
        <v>19149</v>
      </c>
      <c r="B666" s="78">
        <v>301</v>
      </c>
      <c r="C666" s="121" t="s">
        <v>4</v>
      </c>
      <c r="D666" s="124">
        <v>42241.427083333336</v>
      </c>
      <c r="E666" s="121" t="s">
        <v>0</v>
      </c>
      <c r="F666" s="124">
        <v>42241.229861111111</v>
      </c>
      <c r="G666" s="130">
        <f t="shared" si="31"/>
        <v>0.19722222222480923</v>
      </c>
      <c r="H666" s="131" t="str">
        <f t="shared" si="32"/>
        <v>ACCEPTABLE</v>
      </c>
      <c r="J666" s="124">
        <v>42241.426388888889</v>
      </c>
      <c r="K666" s="124">
        <v>42241.435416666667</v>
      </c>
      <c r="L666" s="120">
        <f t="shared" si="33"/>
        <v>9.0277777781011537E-3</v>
      </c>
      <c r="M666" s="123" t="s">
        <v>0</v>
      </c>
      <c r="N666" s="121" t="s">
        <v>18</v>
      </c>
    </row>
    <row r="667" spans="1:14" ht="27" customHeight="1" x14ac:dyDescent="0.35">
      <c r="A667" s="78">
        <v>19149</v>
      </c>
      <c r="B667" s="78">
        <v>302</v>
      </c>
      <c r="C667" s="121" t="s">
        <v>258</v>
      </c>
      <c r="D667" s="124">
        <v>42241.444444444445</v>
      </c>
      <c r="E667" s="121" t="s">
        <v>1</v>
      </c>
      <c r="F667" s="124">
        <v>42241.229861111111</v>
      </c>
      <c r="G667" s="130">
        <f t="shared" si="31"/>
        <v>0.21458333333430346</v>
      </c>
      <c r="H667" s="131" t="str">
        <f t="shared" si="32"/>
        <v>ACCEPTABLE</v>
      </c>
      <c r="J667" s="124">
        <v>42241.455555555556</v>
      </c>
      <c r="K667" s="124">
        <v>42241.464583333334</v>
      </c>
      <c r="L667" s="120">
        <f t="shared" si="33"/>
        <v>9.0277777781011537E-3</v>
      </c>
      <c r="M667" s="123" t="s">
        <v>1</v>
      </c>
      <c r="N667" s="121" t="s">
        <v>538</v>
      </c>
    </row>
    <row r="668" spans="1:14" ht="27" customHeight="1" x14ac:dyDescent="0.35">
      <c r="A668" s="78">
        <v>19150</v>
      </c>
      <c r="B668" s="78">
        <v>303</v>
      </c>
      <c r="C668" s="101" t="s">
        <v>383</v>
      </c>
      <c r="D668" s="124">
        <v>42242.381944444445</v>
      </c>
      <c r="E668" s="121" t="s">
        <v>1</v>
      </c>
      <c r="F668" s="124">
        <v>42241.339583333334</v>
      </c>
      <c r="G668" s="130">
        <f t="shared" si="31"/>
        <v>1.0423611111109494</v>
      </c>
      <c r="H668" s="131" t="str">
        <f t="shared" si="32"/>
        <v>ACCEPTABLE</v>
      </c>
      <c r="J668" s="124">
        <v>42242.375</v>
      </c>
      <c r="K668" s="104">
        <v>42242.388888888891</v>
      </c>
      <c r="L668" s="120">
        <f t="shared" si="33"/>
        <v>1.3888888890505768E-2</v>
      </c>
      <c r="M668" s="123" t="s">
        <v>1</v>
      </c>
      <c r="N668" s="121" t="s">
        <v>530</v>
      </c>
    </row>
    <row r="669" spans="1:14" ht="27" customHeight="1" x14ac:dyDescent="0.35">
      <c r="A669" s="78">
        <v>19150</v>
      </c>
      <c r="B669" s="78">
        <v>304</v>
      </c>
      <c r="C669" s="101" t="s">
        <v>383</v>
      </c>
      <c r="D669" s="124">
        <v>42242.46875</v>
      </c>
      <c r="E669" s="121" t="s">
        <v>0</v>
      </c>
      <c r="F669" s="124">
        <v>42241.339583333334</v>
      </c>
      <c r="G669" s="130">
        <f t="shared" si="31"/>
        <v>1.1291666666656965</v>
      </c>
      <c r="H669" s="131" t="str">
        <f t="shared" si="32"/>
        <v>ACCEPTABLE</v>
      </c>
      <c r="J669" s="124">
        <v>42242.472222222219</v>
      </c>
      <c r="K669" s="124">
        <v>42242.482638888891</v>
      </c>
      <c r="L669" s="120">
        <f t="shared" si="33"/>
        <v>1.0416666671517305E-2</v>
      </c>
      <c r="M669" s="123" t="s">
        <v>0</v>
      </c>
      <c r="N669" s="121" t="s">
        <v>530</v>
      </c>
    </row>
    <row r="670" spans="1:14" ht="27" customHeight="1" x14ac:dyDescent="0.35">
      <c r="A670" s="78">
        <v>19150</v>
      </c>
      <c r="B670" s="78">
        <v>305</v>
      </c>
      <c r="C670" s="121" t="s">
        <v>383</v>
      </c>
      <c r="D670" s="124">
        <v>42243.583333333336</v>
      </c>
      <c r="E670" s="121" t="s">
        <v>1</v>
      </c>
      <c r="F670" s="124">
        <v>42242.717361111114</v>
      </c>
      <c r="G670" s="130">
        <f t="shared" si="31"/>
        <v>0.86597222222189885</v>
      </c>
      <c r="H670" s="131" t="str">
        <f t="shared" si="32"/>
        <v>ACCEPTABLE</v>
      </c>
      <c r="J670" s="124">
        <v>42243.583333333336</v>
      </c>
      <c r="K670" s="124">
        <v>42243.59375</v>
      </c>
      <c r="L670" s="120">
        <f t="shared" si="33"/>
        <v>1.0416666664241347E-2</v>
      </c>
      <c r="M670" s="123" t="s">
        <v>1</v>
      </c>
      <c r="N670" s="121" t="s">
        <v>540</v>
      </c>
    </row>
    <row r="671" spans="1:14" ht="27" customHeight="1" x14ac:dyDescent="0.35">
      <c r="A671" s="78">
        <v>19150</v>
      </c>
      <c r="B671" s="78">
        <v>306</v>
      </c>
      <c r="C671" s="121" t="s">
        <v>383</v>
      </c>
      <c r="D671" s="124">
        <v>42243.677083333336</v>
      </c>
      <c r="E671" s="121" t="s">
        <v>0</v>
      </c>
      <c r="F671" s="124">
        <v>42243.504166666666</v>
      </c>
      <c r="G671" s="130">
        <f t="shared" si="31"/>
        <v>0.17291666667006211</v>
      </c>
      <c r="H671" s="131" t="str">
        <f t="shared" si="32"/>
        <v>ACCEPTABLE</v>
      </c>
      <c r="J671" s="124">
        <v>42243.684027777781</v>
      </c>
      <c r="K671" s="104">
        <v>42243.694444444445</v>
      </c>
      <c r="L671" s="120">
        <f t="shared" si="33"/>
        <v>1.0416666664241347E-2</v>
      </c>
      <c r="M671" s="123" t="s">
        <v>0</v>
      </c>
      <c r="N671" s="121" t="s">
        <v>540</v>
      </c>
    </row>
    <row r="672" spans="1:14" ht="27" customHeight="1" x14ac:dyDescent="0.35">
      <c r="A672" s="78">
        <v>19151</v>
      </c>
      <c r="B672" s="78">
        <v>307</v>
      </c>
      <c r="C672" s="121" t="s">
        <v>258</v>
      </c>
      <c r="D672" s="124">
        <v>42244.048611111109</v>
      </c>
      <c r="E672" s="121" t="s">
        <v>0</v>
      </c>
      <c r="F672" s="124">
        <v>42243.686805555553</v>
      </c>
      <c r="G672" s="130">
        <f t="shared" si="31"/>
        <v>0.36180555555620231</v>
      </c>
      <c r="H672" s="131" t="str">
        <f t="shared" si="32"/>
        <v>ACCEPTABLE</v>
      </c>
      <c r="J672" s="124"/>
      <c r="L672" s="120" t="str">
        <f t="shared" si="33"/>
        <v>Incomplete Data</v>
      </c>
    </row>
    <row r="673" spans="1:14" ht="27" customHeight="1" x14ac:dyDescent="0.35">
      <c r="A673" s="78">
        <v>19152</v>
      </c>
      <c r="B673" s="78">
        <v>308</v>
      </c>
      <c r="C673" s="121" t="s">
        <v>258</v>
      </c>
      <c r="D673" s="124">
        <v>42244.072916666664</v>
      </c>
      <c r="E673" s="121" t="s">
        <v>0</v>
      </c>
      <c r="F673" s="124">
        <v>42243.686805555553</v>
      </c>
      <c r="G673" s="130">
        <f t="shared" si="31"/>
        <v>0.38611111111094942</v>
      </c>
      <c r="H673" s="131" t="str">
        <f t="shared" si="32"/>
        <v>ACCEPTABLE</v>
      </c>
      <c r="L673" s="120" t="str">
        <f t="shared" si="33"/>
        <v>Incomplete Data</v>
      </c>
    </row>
    <row r="674" spans="1:14" ht="27" customHeight="1" x14ac:dyDescent="0.35">
      <c r="A674" s="78" t="s">
        <v>474</v>
      </c>
      <c r="B674" s="78">
        <v>309</v>
      </c>
      <c r="C674" s="121" t="s">
        <v>267</v>
      </c>
      <c r="D674" s="124">
        <v>42244.59375</v>
      </c>
      <c r="E674" s="121" t="s">
        <v>1</v>
      </c>
      <c r="F674" s="124">
        <v>42243.686805555553</v>
      </c>
      <c r="G674" s="130">
        <f t="shared" si="31"/>
        <v>0.90694444444670808</v>
      </c>
      <c r="H674" s="131" t="str">
        <f t="shared" si="32"/>
        <v>ACCEPTABLE</v>
      </c>
      <c r="J674" s="124">
        <v>42244.611111111109</v>
      </c>
      <c r="K674" s="124">
        <v>42244.625</v>
      </c>
      <c r="L674" s="120">
        <f t="shared" si="33"/>
        <v>1.3888888890505768E-2</v>
      </c>
      <c r="M674" s="123" t="s">
        <v>0</v>
      </c>
      <c r="N674" s="121" t="s">
        <v>1163</v>
      </c>
    </row>
    <row r="675" spans="1:14" ht="27" customHeight="1" x14ac:dyDescent="0.35">
      <c r="D675" s="124"/>
      <c r="F675" s="124"/>
      <c r="G675" s="130" t="str">
        <f t="shared" si="31"/>
        <v/>
      </c>
      <c r="H675" s="131" t="str">
        <f t="shared" si="32"/>
        <v/>
      </c>
      <c r="L675" s="120" t="str">
        <f t="shared" si="33"/>
        <v>Incomplete Data</v>
      </c>
    </row>
    <row r="676" spans="1:14" ht="27" customHeight="1" x14ac:dyDescent="0.35">
      <c r="A676" s="78">
        <v>19151</v>
      </c>
      <c r="B676" s="78">
        <v>310</v>
      </c>
      <c r="C676" s="121" t="s">
        <v>4</v>
      </c>
      <c r="D676" s="124">
        <v>42244.489583333336</v>
      </c>
      <c r="E676" s="121" t="s">
        <v>0</v>
      </c>
      <c r="F676" s="124">
        <v>42244.253472222219</v>
      </c>
      <c r="G676" s="130">
        <f t="shared" si="31"/>
        <v>0.23611111111677019</v>
      </c>
      <c r="H676" s="131" t="str">
        <f t="shared" si="32"/>
        <v>ACCEPTABLE</v>
      </c>
      <c r="J676" s="124">
        <v>42244.489583333336</v>
      </c>
      <c r="K676" s="124">
        <v>42244.5</v>
      </c>
      <c r="L676" s="120">
        <f t="shared" si="33"/>
        <v>1.0416666664241347E-2</v>
      </c>
      <c r="M676" s="123" t="s">
        <v>0</v>
      </c>
      <c r="N676" s="121" t="s">
        <v>475</v>
      </c>
    </row>
    <row r="677" spans="1:14" ht="27" customHeight="1" x14ac:dyDescent="0.35">
      <c r="A677" s="78">
        <v>19151</v>
      </c>
      <c r="B677" s="78">
        <v>311</v>
      </c>
      <c r="C677" s="121" t="s">
        <v>4</v>
      </c>
      <c r="D677" s="124">
        <v>42244.520833333336</v>
      </c>
      <c r="E677" s="121" t="s">
        <v>1</v>
      </c>
      <c r="F677" s="124">
        <v>42244.253472222219</v>
      </c>
      <c r="G677" s="130">
        <f t="shared" si="31"/>
        <v>0.26736111111677019</v>
      </c>
      <c r="H677" s="131" t="str">
        <f t="shared" si="32"/>
        <v>ACCEPTABLE</v>
      </c>
      <c r="L677" s="120" t="str">
        <f t="shared" si="33"/>
        <v>Incomplete Data</v>
      </c>
    </row>
    <row r="678" spans="1:14" ht="27" customHeight="1" x14ac:dyDescent="0.35">
      <c r="D678" s="124"/>
      <c r="F678" s="124"/>
      <c r="G678" s="130" t="str">
        <f t="shared" si="31"/>
        <v/>
      </c>
      <c r="H678" s="131" t="str">
        <f t="shared" si="32"/>
        <v/>
      </c>
      <c r="L678" s="120" t="str">
        <f t="shared" si="33"/>
        <v>Incomplete Data</v>
      </c>
    </row>
    <row r="679" spans="1:14" ht="27" customHeight="1" x14ac:dyDescent="0.35">
      <c r="A679" s="78">
        <v>19153</v>
      </c>
      <c r="B679" s="78">
        <v>312</v>
      </c>
      <c r="C679" s="121" t="s">
        <v>471</v>
      </c>
      <c r="D679" s="124">
        <v>42244.53125</v>
      </c>
      <c r="E679" s="121" t="s">
        <v>0</v>
      </c>
      <c r="F679" s="124">
        <v>42244.253472222219</v>
      </c>
      <c r="G679" s="130">
        <f t="shared" si="31"/>
        <v>0.27777777778101154</v>
      </c>
      <c r="H679" s="131" t="str">
        <f t="shared" si="32"/>
        <v>ACCEPTABLE</v>
      </c>
      <c r="J679" s="124">
        <v>42244.583333333336</v>
      </c>
      <c r="K679" s="124">
        <v>42244.594444444447</v>
      </c>
      <c r="L679" s="120">
        <f t="shared" si="33"/>
        <v>1.1111111110949423E-2</v>
      </c>
      <c r="M679" s="123" t="s">
        <v>0</v>
      </c>
      <c r="N679" s="121" t="s">
        <v>542</v>
      </c>
    </row>
    <row r="680" spans="1:14" ht="27" customHeight="1" x14ac:dyDescent="0.35">
      <c r="A680" s="78">
        <v>19153</v>
      </c>
      <c r="B680" s="78">
        <v>313</v>
      </c>
      <c r="C680" s="121" t="s">
        <v>85</v>
      </c>
      <c r="D680" s="124">
        <v>42244.565972222219</v>
      </c>
      <c r="E680" s="121" t="s">
        <v>1</v>
      </c>
      <c r="F680" s="124">
        <v>42244.253472222219</v>
      </c>
      <c r="G680" s="130">
        <f t="shared" si="31"/>
        <v>0.3125</v>
      </c>
      <c r="H680" s="131" t="str">
        <f t="shared" si="32"/>
        <v>ACCEPTABLE</v>
      </c>
      <c r="L680" s="120" t="str">
        <f t="shared" si="33"/>
        <v>Incomplete Data</v>
      </c>
    </row>
    <row r="681" spans="1:14" ht="27" customHeight="1" x14ac:dyDescent="0.35">
      <c r="A681" s="78">
        <v>19150</v>
      </c>
      <c r="B681" s="78">
        <v>313</v>
      </c>
      <c r="C681" s="121" t="s">
        <v>383</v>
      </c>
      <c r="D681" s="124">
        <v>42244.59375</v>
      </c>
      <c r="E681" s="121" t="s">
        <v>0</v>
      </c>
      <c r="F681" s="124">
        <v>42244.429861111108</v>
      </c>
      <c r="G681" s="130">
        <f t="shared" si="31"/>
        <v>0.16388888889196096</v>
      </c>
      <c r="H681" s="131" t="str">
        <f t="shared" si="32"/>
        <v>ACCEPTABLE</v>
      </c>
      <c r="J681" s="124">
        <v>42244.602083333331</v>
      </c>
      <c r="K681" s="124">
        <v>42244.611805555556</v>
      </c>
      <c r="L681" s="120">
        <f t="shared" si="33"/>
        <v>9.7222222248092294E-3</v>
      </c>
      <c r="M681" s="123" t="s">
        <v>159</v>
      </c>
      <c r="N681" s="121" t="s">
        <v>543</v>
      </c>
    </row>
    <row r="682" spans="1:14" ht="27" customHeight="1" x14ac:dyDescent="0.35">
      <c r="A682" s="78">
        <v>19150</v>
      </c>
      <c r="B682" s="78">
        <v>314</v>
      </c>
      <c r="C682" s="121" t="s">
        <v>383</v>
      </c>
      <c r="D682" s="124">
        <v>42244.614583333336</v>
      </c>
      <c r="E682" s="121" t="s">
        <v>1</v>
      </c>
      <c r="F682" s="124">
        <v>42244.429861111108</v>
      </c>
      <c r="G682" s="130">
        <f t="shared" si="31"/>
        <v>0.18472222222771961</v>
      </c>
      <c r="H682" s="131" t="str">
        <f t="shared" si="32"/>
        <v>ACCEPTABLE</v>
      </c>
      <c r="J682" s="124">
        <v>42244.643055555556</v>
      </c>
      <c r="K682" s="124">
        <v>42244.656944444447</v>
      </c>
      <c r="L682" s="120">
        <f t="shared" si="33"/>
        <v>1.3888888890505768E-2</v>
      </c>
      <c r="M682" s="123" t="s">
        <v>159</v>
      </c>
      <c r="N682" s="121" t="s">
        <v>541</v>
      </c>
    </row>
    <row r="683" spans="1:14" ht="27" customHeight="1" x14ac:dyDescent="0.35">
      <c r="A683" s="78">
        <v>19153</v>
      </c>
      <c r="B683" s="78">
        <v>315</v>
      </c>
      <c r="C683" s="121" t="s">
        <v>471</v>
      </c>
      <c r="D683" s="124">
        <v>42245.333333333336</v>
      </c>
      <c r="E683" s="121" t="s">
        <v>0</v>
      </c>
      <c r="F683" s="124">
        <v>42244.681944444441</v>
      </c>
      <c r="G683" s="130">
        <f t="shared" si="31"/>
        <v>0.65138888889487134</v>
      </c>
      <c r="H683" s="131" t="str">
        <f t="shared" si="32"/>
        <v>ACCEPTABLE</v>
      </c>
      <c r="J683" s="124">
        <v>42245.340277777781</v>
      </c>
      <c r="K683" s="124">
        <v>42245.354166666664</v>
      </c>
      <c r="L683" s="120">
        <f t="shared" si="33"/>
        <v>1.3888888883229811E-2</v>
      </c>
      <c r="M683" s="123" t="s">
        <v>0</v>
      </c>
      <c r="N683" s="121" t="s">
        <v>544</v>
      </c>
    </row>
    <row r="684" spans="1:14" ht="27" customHeight="1" x14ac:dyDescent="0.35">
      <c r="A684" s="78">
        <v>19153</v>
      </c>
      <c r="B684" s="78">
        <v>316</v>
      </c>
      <c r="C684" s="121" t="s">
        <v>85</v>
      </c>
      <c r="D684" s="124">
        <v>42245.375</v>
      </c>
      <c r="E684" s="121" t="s">
        <v>1</v>
      </c>
      <c r="F684" s="124">
        <v>42244.681944444441</v>
      </c>
      <c r="G684" s="130">
        <f t="shared" si="31"/>
        <v>0.69305555555911269</v>
      </c>
      <c r="H684" s="131" t="str">
        <f t="shared" si="32"/>
        <v>ACCEPTABLE</v>
      </c>
      <c r="J684" s="124">
        <v>42245.381944444445</v>
      </c>
      <c r="K684" s="124">
        <v>42245.392361111109</v>
      </c>
      <c r="L684" s="120">
        <f t="shared" si="33"/>
        <v>1.0416666664241347E-2</v>
      </c>
      <c r="M684" s="123" t="s">
        <v>159</v>
      </c>
      <c r="N684" s="121" t="s">
        <v>545</v>
      </c>
    </row>
    <row r="685" spans="1:14" ht="27" customHeight="1" x14ac:dyDescent="0.35">
      <c r="A685" s="78">
        <v>19151</v>
      </c>
      <c r="B685" s="78">
        <v>317</v>
      </c>
      <c r="C685" s="121" t="s">
        <v>4</v>
      </c>
      <c r="D685" s="124">
        <v>42245.635416666664</v>
      </c>
      <c r="E685" s="121" t="s">
        <v>0</v>
      </c>
      <c r="F685" s="124">
        <v>42245.589583333334</v>
      </c>
      <c r="G685" s="130">
        <f t="shared" si="31"/>
        <v>4.5833333329937886E-2</v>
      </c>
      <c r="H685" s="131" t="str">
        <f t="shared" si="32"/>
        <v>ACCEPTABLE</v>
      </c>
      <c r="J685" s="124">
        <v>42245.643750000003</v>
      </c>
      <c r="K685" s="124">
        <v>42245.654861111114</v>
      </c>
      <c r="L685" s="120">
        <f t="shared" si="33"/>
        <v>1.1111111110949423E-2</v>
      </c>
      <c r="M685" s="123" t="s">
        <v>0</v>
      </c>
      <c r="N685" s="121" t="s">
        <v>546</v>
      </c>
    </row>
    <row r="686" spans="1:14" ht="27" customHeight="1" x14ac:dyDescent="0.35">
      <c r="A686" s="78">
        <v>19151</v>
      </c>
      <c r="B686" s="78">
        <v>318</v>
      </c>
      <c r="C686" s="121" t="s">
        <v>258</v>
      </c>
      <c r="D686" s="124">
        <v>42245.65625</v>
      </c>
      <c r="E686" s="121" t="s">
        <v>1</v>
      </c>
      <c r="F686" s="124">
        <v>42245.589583333334</v>
      </c>
      <c r="G686" s="130">
        <f t="shared" si="31"/>
        <v>6.6666666665696539E-2</v>
      </c>
      <c r="H686" s="131" t="str">
        <f t="shared" si="32"/>
        <v>ACCEPTABLE</v>
      </c>
      <c r="J686" s="124">
        <v>42245.666666666664</v>
      </c>
      <c r="K686" s="124">
        <v>42245.677083333336</v>
      </c>
      <c r="L686" s="120">
        <f t="shared" si="33"/>
        <v>1.0416666671517305E-2</v>
      </c>
      <c r="M686" s="123" t="s">
        <v>159</v>
      </c>
      <c r="N686" s="121" t="s">
        <v>546</v>
      </c>
    </row>
    <row r="687" spans="1:14" ht="27" customHeight="1" x14ac:dyDescent="0.35">
      <c r="A687" s="78">
        <v>19154</v>
      </c>
      <c r="B687" s="78">
        <v>319</v>
      </c>
      <c r="C687" s="121" t="s">
        <v>258</v>
      </c>
      <c r="D687" s="124">
        <v>42245.673611111109</v>
      </c>
      <c r="E687" s="121" t="s">
        <v>0</v>
      </c>
      <c r="F687" s="124">
        <v>42245.589583333334</v>
      </c>
      <c r="G687" s="130">
        <f t="shared" si="31"/>
        <v>8.4027777775190771E-2</v>
      </c>
      <c r="H687" s="131" t="str">
        <f t="shared" si="32"/>
        <v>ACCEPTABLE</v>
      </c>
      <c r="J687" s="124">
        <v>42245.694444444445</v>
      </c>
      <c r="K687" s="124">
        <v>42245.709027777775</v>
      </c>
      <c r="L687" s="120">
        <f t="shared" si="33"/>
        <v>1.4583333329937886E-2</v>
      </c>
      <c r="M687" s="123" t="s">
        <v>0</v>
      </c>
      <c r="N687" s="121" t="s">
        <v>22</v>
      </c>
    </row>
    <row r="688" spans="1:14" ht="27" customHeight="1" x14ac:dyDescent="0.35">
      <c r="A688" s="78">
        <v>19154</v>
      </c>
      <c r="B688" s="78">
        <v>320</v>
      </c>
      <c r="C688" s="121" t="s">
        <v>258</v>
      </c>
      <c r="D688" s="124">
        <v>42245.694444444445</v>
      </c>
      <c r="E688" s="121" t="s">
        <v>1</v>
      </c>
      <c r="F688" s="124">
        <v>42245.589583333334</v>
      </c>
      <c r="G688" s="130">
        <f t="shared" si="31"/>
        <v>0.10486111111094942</v>
      </c>
      <c r="H688" s="131" t="str">
        <f t="shared" si="32"/>
        <v>ACCEPTABLE</v>
      </c>
      <c r="J688" s="124">
        <v>42245.717361111114</v>
      </c>
      <c r="K688" s="124">
        <v>42245.729166666664</v>
      </c>
      <c r="L688" s="120">
        <f t="shared" si="33"/>
        <v>1.1805555550381541E-2</v>
      </c>
      <c r="M688" s="123" t="s">
        <v>159</v>
      </c>
      <c r="N688" s="121" t="s">
        <v>547</v>
      </c>
    </row>
    <row r="689" spans="1:14" ht="27" customHeight="1" x14ac:dyDescent="0.35">
      <c r="D689" s="124"/>
      <c r="F689" s="124"/>
      <c r="G689" s="130" t="str">
        <f t="shared" si="31"/>
        <v/>
      </c>
      <c r="H689" s="131" t="str">
        <f t="shared" si="32"/>
        <v/>
      </c>
      <c r="J689" s="124">
        <v>42246.455555555556</v>
      </c>
      <c r="K689" s="124">
        <v>42246.461805555555</v>
      </c>
      <c r="L689" s="120">
        <f t="shared" si="33"/>
        <v>6.2499999985448085E-3</v>
      </c>
      <c r="M689" s="123" t="s">
        <v>0</v>
      </c>
      <c r="N689" s="121" t="s">
        <v>548</v>
      </c>
    </row>
    <row r="690" spans="1:14" ht="27" customHeight="1" x14ac:dyDescent="0.35">
      <c r="A690" s="78">
        <v>19153</v>
      </c>
      <c r="B690" s="78">
        <v>322</v>
      </c>
      <c r="C690" s="121" t="s">
        <v>471</v>
      </c>
      <c r="D690" s="124">
        <v>42246.472222222219</v>
      </c>
      <c r="E690" s="121" t="s">
        <v>1</v>
      </c>
      <c r="F690" s="124">
        <v>42246.464583333334</v>
      </c>
      <c r="G690" s="130">
        <f t="shared" si="31"/>
        <v>7.6388888846850023E-3</v>
      </c>
      <c r="H690" s="131" t="str">
        <f t="shared" si="32"/>
        <v>TOO LATE</v>
      </c>
      <c r="J690" s="124">
        <v>42246.487500000003</v>
      </c>
      <c r="K690" s="124">
        <v>42246.499305555553</v>
      </c>
      <c r="L690" s="120">
        <f t="shared" si="33"/>
        <v>1.1805555550381541E-2</v>
      </c>
      <c r="M690" s="123" t="s">
        <v>159</v>
      </c>
      <c r="N690" s="121" t="s">
        <v>549</v>
      </c>
    </row>
    <row r="691" spans="1:14" ht="27" customHeight="1" x14ac:dyDescent="0.35">
      <c r="A691" s="78">
        <v>19154</v>
      </c>
      <c r="B691" s="78">
        <v>323</v>
      </c>
      <c r="C691" s="121" t="s">
        <v>471</v>
      </c>
      <c r="D691" s="124">
        <v>42246.520833333336</v>
      </c>
      <c r="E691" s="121" t="s">
        <v>0</v>
      </c>
      <c r="F691" s="124">
        <v>42246.464583333334</v>
      </c>
      <c r="G691" s="130">
        <f t="shared" si="31"/>
        <v>5.6250000001455192E-2</v>
      </c>
      <c r="H691" s="131" t="str">
        <f t="shared" si="32"/>
        <v>ACCEPTABLE</v>
      </c>
      <c r="J691" s="124">
        <v>42246.53402777778</v>
      </c>
      <c r="K691" s="124">
        <v>42246.554861111108</v>
      </c>
      <c r="L691" s="120">
        <f t="shared" si="33"/>
        <v>2.0833333328482695E-2</v>
      </c>
      <c r="M691" s="123" t="s">
        <v>0</v>
      </c>
      <c r="N691" s="121" t="s">
        <v>550</v>
      </c>
    </row>
    <row r="692" spans="1:14" ht="27" customHeight="1" x14ac:dyDescent="0.35">
      <c r="A692" s="78">
        <v>19154</v>
      </c>
      <c r="B692" s="78">
        <v>324</v>
      </c>
      <c r="C692" s="121" t="s">
        <v>85</v>
      </c>
      <c r="D692" s="124">
        <v>42246.5625</v>
      </c>
      <c r="E692" s="121" t="s">
        <v>1</v>
      </c>
      <c r="F692" s="124">
        <v>42246.464583333334</v>
      </c>
      <c r="G692" s="130">
        <f t="shared" si="31"/>
        <v>9.7916666665696539E-2</v>
      </c>
      <c r="H692" s="131" t="str">
        <f t="shared" si="32"/>
        <v>ACCEPTABLE</v>
      </c>
      <c r="J692" s="124">
        <v>42246.579861111109</v>
      </c>
      <c r="K692" s="124">
        <v>42246.590277777781</v>
      </c>
      <c r="L692" s="120">
        <f t="shared" si="33"/>
        <v>1.0416666671517305E-2</v>
      </c>
      <c r="M692" s="123" t="s">
        <v>159</v>
      </c>
      <c r="N692" s="121" t="s">
        <v>551</v>
      </c>
    </row>
    <row r="693" spans="1:14" ht="27" customHeight="1" x14ac:dyDescent="0.35">
      <c r="A693" s="78">
        <v>19155</v>
      </c>
      <c r="B693" s="78">
        <v>325</v>
      </c>
      <c r="C693" s="121" t="s">
        <v>258</v>
      </c>
      <c r="D693" s="124">
        <v>42246.701388888891</v>
      </c>
      <c r="E693" s="121" t="s">
        <v>0</v>
      </c>
      <c r="F693" s="124">
        <v>42246.464583333334</v>
      </c>
      <c r="G693" s="130">
        <f t="shared" si="31"/>
        <v>0.23680555555620231</v>
      </c>
      <c r="H693" s="131" t="str">
        <f t="shared" si="32"/>
        <v>ACCEPTABLE</v>
      </c>
      <c r="J693" s="124">
        <v>42246.692361111112</v>
      </c>
      <c r="K693" s="124">
        <v>42246.704861111109</v>
      </c>
      <c r="L693" s="120">
        <f t="shared" si="33"/>
        <v>1.2499999997089617E-2</v>
      </c>
      <c r="M693" s="123" t="s">
        <v>0</v>
      </c>
      <c r="N693" s="121" t="s">
        <v>552</v>
      </c>
    </row>
    <row r="694" spans="1:14" ht="27" customHeight="1" x14ac:dyDescent="0.35">
      <c r="A694" s="78">
        <v>19155</v>
      </c>
      <c r="B694" s="78">
        <v>326</v>
      </c>
      <c r="C694" s="121" t="s">
        <v>4</v>
      </c>
      <c r="D694" s="124">
        <v>42246.729166666664</v>
      </c>
      <c r="E694" s="121" t="s">
        <v>1</v>
      </c>
      <c r="F694" s="124">
        <v>42246.464583333334</v>
      </c>
      <c r="G694" s="130">
        <f t="shared" si="31"/>
        <v>0.26458333332993789</v>
      </c>
      <c r="H694" s="131" t="str">
        <f t="shared" si="32"/>
        <v>ACCEPTABLE</v>
      </c>
      <c r="J694" s="124">
        <v>42246.730555555558</v>
      </c>
      <c r="K694" s="124">
        <v>42246.742361111108</v>
      </c>
      <c r="L694" s="120">
        <f t="shared" si="33"/>
        <v>1.1805555550381541E-2</v>
      </c>
      <c r="M694" s="123" t="s">
        <v>159</v>
      </c>
      <c r="N694" s="121" t="s">
        <v>553</v>
      </c>
    </row>
    <row r="695" spans="1:14" ht="27" customHeight="1" x14ac:dyDescent="0.35">
      <c r="A695" s="78">
        <v>19154</v>
      </c>
      <c r="B695" s="78">
        <v>327</v>
      </c>
      <c r="C695" s="121" t="s">
        <v>85</v>
      </c>
      <c r="D695" s="102">
        <v>42247.263888888891</v>
      </c>
      <c r="E695" s="121" t="s">
        <v>0</v>
      </c>
      <c r="F695" s="124">
        <v>42246.850694444445</v>
      </c>
      <c r="G695" s="130">
        <f t="shared" si="31"/>
        <v>0.41319444444525288</v>
      </c>
      <c r="H695" s="131" t="str">
        <f t="shared" si="32"/>
        <v>ACCEPTABLE</v>
      </c>
      <c r="J695" s="124">
        <v>42247.298611111109</v>
      </c>
      <c r="K695" s="124">
        <v>42247.309027777781</v>
      </c>
      <c r="L695" s="120">
        <f t="shared" si="33"/>
        <v>1.0416666671517305E-2</v>
      </c>
      <c r="M695" s="105" t="s">
        <v>0</v>
      </c>
      <c r="N695" s="72" t="s">
        <v>548</v>
      </c>
    </row>
    <row r="696" spans="1:14" ht="27" customHeight="1" x14ac:dyDescent="0.35">
      <c r="A696" s="78">
        <v>19154</v>
      </c>
      <c r="B696" s="78">
        <v>328</v>
      </c>
      <c r="C696" s="121" t="s">
        <v>471</v>
      </c>
      <c r="D696" s="102">
        <v>42247.288194444445</v>
      </c>
      <c r="E696" s="121" t="s">
        <v>1</v>
      </c>
      <c r="F696" s="124">
        <v>42246.850694444445</v>
      </c>
      <c r="G696" s="130">
        <f t="shared" ref="G696:G759" si="34">IF(D696="","",D696-F696)</f>
        <v>0.4375</v>
      </c>
      <c r="H696" s="131" t="str">
        <f t="shared" ref="H696:H759" si="35">IF(D696-F696&lt;0,"TOO LATE",IF(G696="","",IF(OR(DAY(D696-F696)&gt;1,AND(HOUR(D696-F696)&gt;HOUR("0:59"),(SIGN(D696-F696)=1))),"ACCEPTABLE","TOO LATE")))</f>
        <v>ACCEPTABLE</v>
      </c>
      <c r="J696" s="124">
        <v>42247.326388888891</v>
      </c>
      <c r="K696" s="124">
        <v>42247.340277777781</v>
      </c>
      <c r="L696" s="120">
        <f t="shared" si="33"/>
        <v>1.3888888890505768E-2</v>
      </c>
      <c r="M696" s="122" t="s">
        <v>159</v>
      </c>
      <c r="N696" s="122" t="s">
        <v>554</v>
      </c>
    </row>
    <row r="697" spans="1:14" ht="27" customHeight="1" x14ac:dyDescent="0.35">
      <c r="A697" s="78">
        <v>19155</v>
      </c>
      <c r="B697" s="78">
        <v>329</v>
      </c>
      <c r="C697" s="121" t="s">
        <v>258</v>
      </c>
      <c r="D697" s="124">
        <v>42247.347222222219</v>
      </c>
      <c r="E697" s="121" t="s">
        <v>1</v>
      </c>
      <c r="F697" s="124">
        <v>42247.290972222225</v>
      </c>
      <c r="G697" s="130">
        <f t="shared" si="34"/>
        <v>5.6249999994179234E-2</v>
      </c>
      <c r="H697" s="131" t="str">
        <f t="shared" si="35"/>
        <v>ACCEPTABLE</v>
      </c>
      <c r="J697" s="124">
        <v>42247.354166666664</v>
      </c>
      <c r="K697" s="124">
        <v>42247.364583333336</v>
      </c>
      <c r="L697" s="120">
        <f t="shared" si="33"/>
        <v>1.0416666671517305E-2</v>
      </c>
      <c r="M697" s="123" t="s">
        <v>159</v>
      </c>
      <c r="N697" s="121" t="s">
        <v>552</v>
      </c>
    </row>
    <row r="698" spans="1:14" ht="27" customHeight="1" x14ac:dyDescent="0.35">
      <c r="A698" s="78" t="s">
        <v>476</v>
      </c>
      <c r="B698" s="78">
        <v>330</v>
      </c>
      <c r="C698" s="121" t="s">
        <v>477</v>
      </c>
      <c r="D698" s="124">
        <v>42247.375</v>
      </c>
      <c r="E698" s="121" t="s">
        <v>0</v>
      </c>
      <c r="F698" s="124">
        <v>42247.290972222225</v>
      </c>
      <c r="G698" s="130">
        <f t="shared" si="34"/>
        <v>8.4027777775190771E-2</v>
      </c>
      <c r="H698" s="131" t="str">
        <f t="shared" si="35"/>
        <v>ACCEPTABLE</v>
      </c>
      <c r="J698" s="124">
        <v>42247.385416666664</v>
      </c>
      <c r="K698" s="124">
        <v>42247.399305555555</v>
      </c>
      <c r="L698" s="120">
        <f t="shared" si="33"/>
        <v>1.3888888890505768E-2</v>
      </c>
      <c r="M698" s="105" t="s">
        <v>0</v>
      </c>
      <c r="N698" s="121" t="s">
        <v>555</v>
      </c>
    </row>
    <row r="699" spans="1:14" ht="27" customHeight="1" x14ac:dyDescent="0.35">
      <c r="A699" s="78">
        <v>19157</v>
      </c>
      <c r="B699" s="103">
        <v>331</v>
      </c>
      <c r="C699" s="121" t="s">
        <v>4</v>
      </c>
      <c r="D699" s="124">
        <v>42247.430555555555</v>
      </c>
      <c r="E699" s="121" t="s">
        <v>1</v>
      </c>
      <c r="F699" s="124">
        <v>42247.384722222225</v>
      </c>
      <c r="G699" s="130">
        <f t="shared" si="34"/>
        <v>4.5833333329937886E-2</v>
      </c>
      <c r="H699" s="131" t="str">
        <f t="shared" si="35"/>
        <v>ACCEPTABLE</v>
      </c>
      <c r="J699" s="124">
        <v>42247.421527777777</v>
      </c>
      <c r="K699" s="124">
        <v>42247.433333333334</v>
      </c>
      <c r="L699" s="120">
        <f t="shared" si="33"/>
        <v>1.1805555557657499E-2</v>
      </c>
      <c r="M699" s="123" t="s">
        <v>159</v>
      </c>
      <c r="N699" s="121" t="s">
        <v>9</v>
      </c>
    </row>
    <row r="700" spans="1:14" ht="27" customHeight="1" x14ac:dyDescent="0.35">
      <c r="A700" s="78">
        <v>19157</v>
      </c>
      <c r="B700" s="103">
        <v>332</v>
      </c>
      <c r="C700" s="121" t="s">
        <v>478</v>
      </c>
      <c r="D700" s="124">
        <v>42247.864583333336</v>
      </c>
      <c r="F700" s="124">
        <v>42247.727777777778</v>
      </c>
      <c r="G700" s="130">
        <f t="shared" si="34"/>
        <v>0.1368055555576575</v>
      </c>
      <c r="H700" s="131" t="str">
        <f t="shared" si="35"/>
        <v>ACCEPTABLE</v>
      </c>
      <c r="J700" s="124">
        <v>42247.848611111112</v>
      </c>
      <c r="K700" s="124">
        <v>42247.85833333333</v>
      </c>
      <c r="L700" s="120">
        <f t="shared" ref="L700:L763" si="36">IF(OR(K700="",J700=""), "Incomplete Data", K700-J700)</f>
        <v>9.7222222175332718E-3</v>
      </c>
      <c r="M700" s="105" t="s">
        <v>0</v>
      </c>
      <c r="N700" s="121" t="s">
        <v>18</v>
      </c>
    </row>
    <row r="701" spans="1:14" ht="27" customHeight="1" x14ac:dyDescent="0.35">
      <c r="A701" s="78">
        <v>19157</v>
      </c>
      <c r="B701" s="78">
        <v>333</v>
      </c>
      <c r="C701" s="121" t="s">
        <v>258</v>
      </c>
      <c r="D701" s="124">
        <v>42247.888888888891</v>
      </c>
      <c r="F701" s="124">
        <v>42247.727777777778</v>
      </c>
      <c r="G701" s="130">
        <f t="shared" si="34"/>
        <v>0.16111111111240461</v>
      </c>
      <c r="H701" s="131" t="str">
        <f t="shared" si="35"/>
        <v>ACCEPTABLE</v>
      </c>
      <c r="J701" s="124">
        <v>42247.890277777777</v>
      </c>
      <c r="K701" s="124">
        <v>42247.900694444441</v>
      </c>
      <c r="L701" s="120">
        <f t="shared" si="36"/>
        <v>1.0416666664241347E-2</v>
      </c>
      <c r="M701" s="123" t="s">
        <v>159</v>
      </c>
      <c r="N701" s="121" t="s">
        <v>556</v>
      </c>
    </row>
    <row r="702" spans="1:14" ht="27" customHeight="1" x14ac:dyDescent="0.35">
      <c r="A702" s="78">
        <v>19156</v>
      </c>
      <c r="B702" s="78">
        <v>334</v>
      </c>
      <c r="C702" s="121" t="s">
        <v>258</v>
      </c>
      <c r="D702" s="124">
        <v>42248.53125</v>
      </c>
      <c r="F702" s="124">
        <v>42248.366666666669</v>
      </c>
      <c r="G702" s="130">
        <f t="shared" si="34"/>
        <v>0.16458333333139308</v>
      </c>
      <c r="H702" s="131" t="str">
        <f t="shared" si="35"/>
        <v>ACCEPTABLE</v>
      </c>
      <c r="J702" s="124">
        <v>42248.529166666667</v>
      </c>
      <c r="K702" s="124">
        <v>42248.538194444445</v>
      </c>
      <c r="L702" s="120">
        <f t="shared" si="36"/>
        <v>9.0277777781011537E-3</v>
      </c>
      <c r="M702" s="105" t="s">
        <v>0</v>
      </c>
      <c r="N702" s="121" t="s">
        <v>557</v>
      </c>
    </row>
    <row r="703" spans="1:14" ht="27" customHeight="1" x14ac:dyDescent="0.35">
      <c r="A703" s="78">
        <v>19156</v>
      </c>
      <c r="B703" s="78">
        <v>335</v>
      </c>
      <c r="C703" s="121" t="s">
        <v>258</v>
      </c>
      <c r="D703" s="124">
        <v>42248.552083333336</v>
      </c>
      <c r="F703" s="124">
        <v>42248.366666666669</v>
      </c>
      <c r="G703" s="130">
        <f t="shared" si="34"/>
        <v>0.18541666666715173</v>
      </c>
      <c r="H703" s="131" t="str">
        <f t="shared" si="35"/>
        <v>ACCEPTABLE</v>
      </c>
      <c r="J703" s="124">
        <v>42248.548611111109</v>
      </c>
      <c r="K703" s="124">
        <v>42248.561111111114</v>
      </c>
      <c r="L703" s="120">
        <f t="shared" si="36"/>
        <v>1.2500000004365575E-2</v>
      </c>
      <c r="M703" s="123" t="s">
        <v>159</v>
      </c>
      <c r="N703" s="121" t="s">
        <v>557</v>
      </c>
    </row>
    <row r="704" spans="1:14" ht="27" customHeight="1" x14ac:dyDescent="0.35">
      <c r="A704" s="78">
        <v>19158</v>
      </c>
      <c r="B704" s="78">
        <v>336</v>
      </c>
      <c r="C704" s="121" t="s">
        <v>258</v>
      </c>
      <c r="D704" s="124">
        <v>42249.180555555555</v>
      </c>
      <c r="F704" s="124">
        <v>42248.727083333331</v>
      </c>
      <c r="G704" s="130">
        <f t="shared" si="34"/>
        <v>0.45347222222335404</v>
      </c>
      <c r="H704" s="131" t="str">
        <f t="shared" si="35"/>
        <v>ACCEPTABLE</v>
      </c>
      <c r="J704" s="124">
        <v>42249.175000000003</v>
      </c>
      <c r="K704" s="124">
        <v>42249.1875</v>
      </c>
      <c r="L704" s="120">
        <f t="shared" si="36"/>
        <v>1.2499999997089617E-2</v>
      </c>
      <c r="M704" s="105" t="s">
        <v>0</v>
      </c>
      <c r="N704" s="121" t="s">
        <v>617</v>
      </c>
    </row>
    <row r="705" spans="1:14" ht="27" customHeight="1" x14ac:dyDescent="0.35">
      <c r="A705" s="78">
        <v>19158</v>
      </c>
      <c r="B705" s="78">
        <v>337</v>
      </c>
      <c r="C705" s="121" t="s">
        <v>4</v>
      </c>
      <c r="D705" s="124">
        <v>42249.215277777781</v>
      </c>
      <c r="F705" s="124">
        <v>42248.727083333331</v>
      </c>
      <c r="G705" s="130">
        <f t="shared" si="34"/>
        <v>0.48819444444961846</v>
      </c>
      <c r="H705" s="131" t="str">
        <f t="shared" si="35"/>
        <v>ACCEPTABLE</v>
      </c>
      <c r="J705" s="124">
        <v>42249.21875</v>
      </c>
      <c r="K705" s="124">
        <v>42249.229166666664</v>
      </c>
      <c r="L705" s="120">
        <f t="shared" si="36"/>
        <v>1.0416666664241347E-2</v>
      </c>
      <c r="M705" s="123" t="s">
        <v>159</v>
      </c>
      <c r="N705" s="121" t="s">
        <v>18</v>
      </c>
    </row>
    <row r="706" spans="1:14" ht="27" customHeight="1" x14ac:dyDescent="0.35">
      <c r="A706" s="134"/>
      <c r="B706" s="134"/>
      <c r="C706" s="134"/>
      <c r="D706" s="135"/>
      <c r="E706" s="134"/>
      <c r="F706" s="124"/>
      <c r="G706" s="130" t="str">
        <f t="shared" si="34"/>
        <v/>
      </c>
      <c r="H706" s="131" t="str">
        <f t="shared" si="35"/>
        <v/>
      </c>
      <c r="J706" s="124">
        <v>42249.429166666669</v>
      </c>
      <c r="K706" s="124">
        <v>42249.439583333333</v>
      </c>
      <c r="L706" s="120">
        <f t="shared" si="36"/>
        <v>1.0416666664241347E-2</v>
      </c>
      <c r="M706" s="105" t="s">
        <v>0</v>
      </c>
      <c r="N706" s="121" t="s">
        <v>558</v>
      </c>
    </row>
    <row r="707" spans="1:14" ht="27" customHeight="1" x14ac:dyDescent="0.35">
      <c r="A707" s="134"/>
      <c r="B707" s="134"/>
      <c r="C707" s="134"/>
      <c r="D707" s="135"/>
      <c r="E707" s="134"/>
      <c r="F707" s="124"/>
      <c r="G707" s="130" t="str">
        <f t="shared" si="34"/>
        <v/>
      </c>
      <c r="H707" s="131" t="str">
        <f t="shared" si="35"/>
        <v/>
      </c>
      <c r="J707" s="124">
        <v>42249.46875</v>
      </c>
      <c r="K707" s="124">
        <v>42249.479166666664</v>
      </c>
      <c r="L707" s="120">
        <f t="shared" si="36"/>
        <v>1.0416666664241347E-2</v>
      </c>
      <c r="M707" s="123" t="s">
        <v>159</v>
      </c>
      <c r="N707" s="121" t="s">
        <v>558</v>
      </c>
    </row>
    <row r="708" spans="1:14" ht="27" customHeight="1" x14ac:dyDescent="0.35">
      <c r="A708" s="134">
        <v>19159</v>
      </c>
      <c r="B708" s="134">
        <v>338</v>
      </c>
      <c r="C708" s="134" t="s">
        <v>84</v>
      </c>
      <c r="D708" s="135">
        <v>42249.729166666664</v>
      </c>
      <c r="E708" s="134" t="s">
        <v>0</v>
      </c>
      <c r="F708" s="124">
        <v>42249.624305555553</v>
      </c>
      <c r="G708" s="130">
        <f t="shared" si="34"/>
        <v>0.10486111111094942</v>
      </c>
      <c r="H708" s="131" t="str">
        <f t="shared" si="35"/>
        <v>ACCEPTABLE</v>
      </c>
      <c r="J708" s="124">
        <v>42249.732638888891</v>
      </c>
      <c r="K708" s="124">
        <v>42249.748611111114</v>
      </c>
      <c r="L708" s="120">
        <f t="shared" si="36"/>
        <v>1.5972222223354038E-2</v>
      </c>
      <c r="M708" s="105" t="s">
        <v>0</v>
      </c>
      <c r="N708" s="121" t="s">
        <v>559</v>
      </c>
    </row>
    <row r="709" spans="1:14" ht="27" customHeight="1" x14ac:dyDescent="0.35">
      <c r="A709" s="134">
        <v>19159</v>
      </c>
      <c r="B709" s="134">
        <v>339</v>
      </c>
      <c r="C709" s="134" t="s">
        <v>85</v>
      </c>
      <c r="D709" s="135">
        <v>42249.763888888891</v>
      </c>
      <c r="E709" s="134" t="s">
        <v>1</v>
      </c>
      <c r="F709" s="124">
        <v>42249.624305555553</v>
      </c>
      <c r="G709" s="130">
        <f t="shared" si="34"/>
        <v>0.13958333333721384</v>
      </c>
      <c r="H709" s="131" t="str">
        <f t="shared" si="35"/>
        <v>ACCEPTABLE</v>
      </c>
      <c r="J709" s="124">
        <v>42249.76666666667</v>
      </c>
      <c r="K709" s="124">
        <v>42249.783333333333</v>
      </c>
      <c r="L709" s="120">
        <f t="shared" si="36"/>
        <v>1.6666666662786156E-2</v>
      </c>
      <c r="M709" s="123" t="s">
        <v>159</v>
      </c>
      <c r="N709" s="121" t="s">
        <v>560</v>
      </c>
    </row>
    <row r="710" spans="1:14" ht="27" customHeight="1" x14ac:dyDescent="0.35">
      <c r="A710" s="134">
        <v>19160</v>
      </c>
      <c r="B710" s="134">
        <v>340</v>
      </c>
      <c r="C710" s="134" t="s">
        <v>258</v>
      </c>
      <c r="D710" s="135">
        <v>42249.895833333336</v>
      </c>
      <c r="E710" s="134" t="s">
        <v>0</v>
      </c>
      <c r="F710" s="124">
        <v>42249.624305555553</v>
      </c>
      <c r="G710" s="130">
        <f t="shared" si="34"/>
        <v>0.27152777778246673</v>
      </c>
      <c r="H710" s="131" t="str">
        <f t="shared" si="35"/>
        <v>ACCEPTABLE</v>
      </c>
      <c r="J710" s="124">
        <v>42249.888888888891</v>
      </c>
      <c r="K710" s="124">
        <v>42249.900694444441</v>
      </c>
      <c r="L710" s="120">
        <f t="shared" si="36"/>
        <v>1.1805555550381541E-2</v>
      </c>
      <c r="M710" s="105" t="s">
        <v>0</v>
      </c>
      <c r="N710" s="121" t="s">
        <v>561</v>
      </c>
    </row>
    <row r="711" spans="1:14" ht="27" customHeight="1" x14ac:dyDescent="0.35">
      <c r="A711" s="134">
        <v>19160</v>
      </c>
      <c r="B711" s="134">
        <v>341</v>
      </c>
      <c r="C711" s="134" t="s">
        <v>4</v>
      </c>
      <c r="D711" s="135">
        <v>42249.930555555555</v>
      </c>
      <c r="E711" s="134" t="s">
        <v>1</v>
      </c>
      <c r="F711" s="124">
        <v>42249.624305555553</v>
      </c>
      <c r="G711" s="130">
        <f t="shared" si="34"/>
        <v>0.30625000000145519</v>
      </c>
      <c r="H711" s="131" t="str">
        <f t="shared" si="35"/>
        <v>ACCEPTABLE</v>
      </c>
      <c r="J711" s="124">
        <v>42249.9375</v>
      </c>
      <c r="K711" s="124">
        <v>42249.946527777778</v>
      </c>
      <c r="L711" s="120">
        <f t="shared" si="36"/>
        <v>9.0277777781011537E-3</v>
      </c>
      <c r="M711" s="123" t="s">
        <v>159</v>
      </c>
      <c r="N711" s="121" t="s">
        <v>174</v>
      </c>
    </row>
    <row r="712" spans="1:14" ht="27" customHeight="1" x14ac:dyDescent="0.35">
      <c r="A712" s="134">
        <v>19158</v>
      </c>
      <c r="B712" s="134">
        <v>342</v>
      </c>
      <c r="C712" s="134" t="s">
        <v>4</v>
      </c>
      <c r="D712" s="135">
        <v>42250.194444444445</v>
      </c>
      <c r="E712" s="134" t="s">
        <v>0</v>
      </c>
      <c r="F712" s="124">
        <v>42249.624305555553</v>
      </c>
      <c r="G712" s="130">
        <f t="shared" si="34"/>
        <v>0.57013888889196096</v>
      </c>
      <c r="H712" s="131" t="str">
        <f t="shared" si="35"/>
        <v>ACCEPTABLE</v>
      </c>
      <c r="J712" s="124"/>
      <c r="K712" s="124"/>
      <c r="L712" s="120" t="str">
        <f t="shared" si="36"/>
        <v>Incomplete Data</v>
      </c>
      <c r="M712" s="105"/>
    </row>
    <row r="713" spans="1:14" ht="27" customHeight="1" x14ac:dyDescent="0.35">
      <c r="A713" s="134">
        <v>19158</v>
      </c>
      <c r="B713" s="134">
        <v>343</v>
      </c>
      <c r="C713" s="134" t="s">
        <v>258</v>
      </c>
      <c r="D713" s="135">
        <v>42250.222222222219</v>
      </c>
      <c r="E713" s="134" t="s">
        <v>1</v>
      </c>
      <c r="F713" s="124">
        <v>42249.624305555553</v>
      </c>
      <c r="G713" s="130">
        <f t="shared" si="34"/>
        <v>0.59791666666569654</v>
      </c>
      <c r="H713" s="131" t="str">
        <f t="shared" si="35"/>
        <v>ACCEPTABLE</v>
      </c>
      <c r="J713" s="124"/>
      <c r="K713" s="124"/>
      <c r="L713" s="120" t="str">
        <f t="shared" si="36"/>
        <v>Incomplete Data</v>
      </c>
    </row>
    <row r="714" spans="1:14" ht="27" customHeight="1" x14ac:dyDescent="0.35">
      <c r="A714" s="134">
        <v>19160</v>
      </c>
      <c r="B714" s="134">
        <v>344</v>
      </c>
      <c r="C714" s="134" t="s">
        <v>4</v>
      </c>
      <c r="D714" s="135">
        <v>42250.319444444445</v>
      </c>
      <c r="E714" s="134" t="s">
        <v>0</v>
      </c>
      <c r="F714" s="124">
        <v>42249.624305555553</v>
      </c>
      <c r="G714" s="130">
        <f t="shared" si="34"/>
        <v>0.69513888889196096</v>
      </c>
      <c r="H714" s="131" t="str">
        <f t="shared" si="35"/>
        <v>ACCEPTABLE</v>
      </c>
      <c r="J714" s="124">
        <v>42250.300694444442</v>
      </c>
      <c r="K714" s="124">
        <v>42250.309027777781</v>
      </c>
      <c r="L714" s="120">
        <f t="shared" si="36"/>
        <v>8.3333333386690356E-3</v>
      </c>
      <c r="M714" s="105" t="s">
        <v>0</v>
      </c>
      <c r="N714" s="121" t="s">
        <v>18</v>
      </c>
    </row>
    <row r="715" spans="1:14" ht="27" customHeight="1" x14ac:dyDescent="0.35">
      <c r="A715" s="134">
        <v>19160</v>
      </c>
      <c r="B715" s="134">
        <v>345</v>
      </c>
      <c r="C715" s="134" t="s">
        <v>258</v>
      </c>
      <c r="D715" s="135">
        <v>42250.347222222219</v>
      </c>
      <c r="E715" s="134" t="s">
        <v>1</v>
      </c>
      <c r="F715" s="124">
        <v>42249.624305555553</v>
      </c>
      <c r="G715" s="130">
        <f t="shared" si="34"/>
        <v>0.72291666666569654</v>
      </c>
      <c r="H715" s="131" t="str">
        <f t="shared" si="35"/>
        <v>ACCEPTABLE</v>
      </c>
      <c r="J715" s="124">
        <v>42250.334722222222</v>
      </c>
      <c r="K715" s="124">
        <v>42250.349305555559</v>
      </c>
      <c r="L715" s="120">
        <f t="shared" si="36"/>
        <v>1.4583333337213844E-2</v>
      </c>
      <c r="M715" s="123" t="s">
        <v>159</v>
      </c>
      <c r="N715" s="121" t="s">
        <v>562</v>
      </c>
    </row>
    <row r="716" spans="1:14" ht="27" customHeight="1" x14ac:dyDescent="0.35">
      <c r="A716" s="134">
        <v>19158</v>
      </c>
      <c r="B716" s="134">
        <v>342</v>
      </c>
      <c r="C716" s="134" t="s">
        <v>4</v>
      </c>
      <c r="D716" s="136">
        <v>42250.295138888891</v>
      </c>
      <c r="E716" s="134" t="s">
        <v>0</v>
      </c>
      <c r="F716" s="124">
        <v>42250.245833333334</v>
      </c>
      <c r="G716" s="130">
        <f t="shared" si="34"/>
        <v>4.9305555556202307E-2</v>
      </c>
      <c r="H716" s="131" t="str">
        <f t="shared" si="35"/>
        <v>ACCEPTABLE</v>
      </c>
      <c r="J716" s="124"/>
      <c r="K716" s="124"/>
      <c r="L716" s="120" t="str">
        <f t="shared" si="36"/>
        <v>Incomplete Data</v>
      </c>
      <c r="M716" s="105"/>
    </row>
    <row r="717" spans="1:14" ht="27" customHeight="1" x14ac:dyDescent="0.35">
      <c r="A717" s="134">
        <v>19158</v>
      </c>
      <c r="B717" s="134">
        <v>343</v>
      </c>
      <c r="C717" s="134" t="s">
        <v>258</v>
      </c>
      <c r="D717" s="136">
        <v>42250.3125</v>
      </c>
      <c r="E717" s="134" t="s">
        <v>1</v>
      </c>
      <c r="F717" s="124">
        <v>42250.245833333334</v>
      </c>
      <c r="G717" s="130">
        <f t="shared" si="34"/>
        <v>6.6666666665696539E-2</v>
      </c>
      <c r="H717" s="131" t="str">
        <f t="shared" si="35"/>
        <v>ACCEPTABLE</v>
      </c>
      <c r="J717" s="124"/>
      <c r="K717" s="124"/>
      <c r="L717" s="120" t="str">
        <f t="shared" si="36"/>
        <v>Incomplete Data</v>
      </c>
    </row>
    <row r="718" spans="1:14" ht="27" customHeight="1" x14ac:dyDescent="0.35">
      <c r="A718" s="134">
        <v>19160</v>
      </c>
      <c r="B718" s="134">
        <v>344</v>
      </c>
      <c r="C718" s="134" t="s">
        <v>4</v>
      </c>
      <c r="D718" s="136">
        <v>42250.46875</v>
      </c>
      <c r="E718" s="134" t="s">
        <v>0</v>
      </c>
      <c r="F718" s="124">
        <v>42250.245833333334</v>
      </c>
      <c r="G718" s="130">
        <f t="shared" si="34"/>
        <v>0.22291666666569654</v>
      </c>
      <c r="H718" s="131" t="str">
        <f t="shared" si="35"/>
        <v>ACCEPTABLE</v>
      </c>
      <c r="J718" s="124">
        <v>42250.461805555555</v>
      </c>
      <c r="K718" s="124">
        <v>42250.472222222219</v>
      </c>
      <c r="L718" s="120">
        <f t="shared" si="36"/>
        <v>1.0416666664241347E-2</v>
      </c>
      <c r="M718" s="105" t="s">
        <v>0</v>
      </c>
      <c r="N718" s="121" t="s">
        <v>174</v>
      </c>
    </row>
    <row r="719" spans="1:14" ht="27" customHeight="1" x14ac:dyDescent="0.35">
      <c r="A719" s="134">
        <v>19160</v>
      </c>
      <c r="B719" s="134">
        <v>345</v>
      </c>
      <c r="C719" s="134" t="s">
        <v>258</v>
      </c>
      <c r="D719" s="136">
        <v>42250.489583333336</v>
      </c>
      <c r="E719" s="134" t="s">
        <v>1</v>
      </c>
      <c r="F719" s="124">
        <v>42250.245833333334</v>
      </c>
      <c r="G719" s="130">
        <f t="shared" si="34"/>
        <v>0.24375000000145519</v>
      </c>
      <c r="H719" s="131" t="str">
        <f t="shared" si="35"/>
        <v>ACCEPTABLE</v>
      </c>
      <c r="J719" s="124">
        <v>42250.489583333336</v>
      </c>
      <c r="K719" s="124">
        <v>42250.501388888886</v>
      </c>
      <c r="L719" s="120">
        <f t="shared" si="36"/>
        <v>1.1805555550381541E-2</v>
      </c>
      <c r="M719" s="123" t="s">
        <v>159</v>
      </c>
      <c r="N719" s="121" t="s">
        <v>563</v>
      </c>
    </row>
    <row r="720" spans="1:14" ht="27" customHeight="1" x14ac:dyDescent="0.35">
      <c r="A720" s="134">
        <v>19161</v>
      </c>
      <c r="B720" s="134">
        <v>346</v>
      </c>
      <c r="C720" s="134" t="s">
        <v>471</v>
      </c>
      <c r="D720" s="136">
        <v>42250.552083333336</v>
      </c>
      <c r="E720" s="134" t="s">
        <v>0</v>
      </c>
      <c r="F720" s="124">
        <v>42250.245833333334</v>
      </c>
      <c r="G720" s="130">
        <f t="shared" si="34"/>
        <v>0.30625000000145519</v>
      </c>
      <c r="H720" s="131" t="str">
        <f t="shared" si="35"/>
        <v>ACCEPTABLE</v>
      </c>
      <c r="J720" s="124">
        <v>42250.548611111109</v>
      </c>
      <c r="K720" s="124">
        <v>42250.5625</v>
      </c>
      <c r="L720" s="120">
        <f t="shared" si="36"/>
        <v>1.3888888890505768E-2</v>
      </c>
      <c r="M720" s="105" t="s">
        <v>0</v>
      </c>
      <c r="N720" s="121" t="s">
        <v>564</v>
      </c>
    </row>
    <row r="721" spans="1:14" ht="27" customHeight="1" x14ac:dyDescent="0.35">
      <c r="A721" s="134">
        <v>19161</v>
      </c>
      <c r="B721" s="134">
        <v>347</v>
      </c>
      <c r="C721" s="134" t="s">
        <v>85</v>
      </c>
      <c r="D721" s="136">
        <v>42250.586805555555</v>
      </c>
      <c r="E721" s="134" t="s">
        <v>1</v>
      </c>
      <c r="F721" s="124">
        <v>42250.245833333334</v>
      </c>
      <c r="G721" s="130">
        <f t="shared" si="34"/>
        <v>0.34097222222044365</v>
      </c>
      <c r="H721" s="131" t="str">
        <f t="shared" si="35"/>
        <v>ACCEPTABLE</v>
      </c>
      <c r="J721" s="124"/>
      <c r="K721" s="124"/>
      <c r="L721" s="120" t="str">
        <f t="shared" si="36"/>
        <v>Incomplete Data</v>
      </c>
    </row>
    <row r="722" spans="1:14" ht="27" customHeight="1" x14ac:dyDescent="0.35">
      <c r="A722" s="134">
        <v>19159</v>
      </c>
      <c r="B722" s="134">
        <v>348</v>
      </c>
      <c r="C722" s="134" t="s">
        <v>85</v>
      </c>
      <c r="D722" s="136">
        <v>42250.677083333336</v>
      </c>
      <c r="E722" s="134" t="s">
        <v>0</v>
      </c>
      <c r="F722" s="124">
        <v>42250.555555555555</v>
      </c>
      <c r="G722" s="130">
        <f t="shared" si="34"/>
        <v>0.12152777778101154</v>
      </c>
      <c r="H722" s="131" t="str">
        <f t="shared" si="35"/>
        <v>ACCEPTABLE</v>
      </c>
      <c r="J722" s="124"/>
      <c r="K722" s="124"/>
      <c r="L722" s="120" t="str">
        <f t="shared" si="36"/>
        <v>Incomplete Data</v>
      </c>
      <c r="M722" s="105"/>
    </row>
    <row r="723" spans="1:14" ht="27" customHeight="1" x14ac:dyDescent="0.35">
      <c r="A723" s="134">
        <v>19159</v>
      </c>
      <c r="B723" s="134">
        <v>349</v>
      </c>
      <c r="C723" s="134" t="s">
        <v>471</v>
      </c>
      <c r="D723" s="136">
        <v>42250.701388888891</v>
      </c>
      <c r="E723" s="134" t="s">
        <v>1</v>
      </c>
      <c r="F723" s="136">
        <v>42250.555555555555</v>
      </c>
      <c r="G723" s="130">
        <f t="shared" si="34"/>
        <v>0.14583333333575865</v>
      </c>
      <c r="H723" s="131" t="str">
        <f t="shared" si="35"/>
        <v>ACCEPTABLE</v>
      </c>
      <c r="J723" s="124">
        <v>42250.708333333336</v>
      </c>
      <c r="K723" s="124">
        <v>42250.723611111112</v>
      </c>
      <c r="L723" s="120">
        <f t="shared" si="36"/>
        <v>1.5277777776645962E-2</v>
      </c>
      <c r="M723" s="123" t="s">
        <v>159</v>
      </c>
      <c r="N723" s="121" t="s">
        <v>565</v>
      </c>
    </row>
    <row r="724" spans="1:14" ht="27" customHeight="1" x14ac:dyDescent="0.35">
      <c r="A724" s="134">
        <v>19162</v>
      </c>
      <c r="B724" s="134">
        <v>350</v>
      </c>
      <c r="C724" s="134" t="s">
        <v>258</v>
      </c>
      <c r="D724" s="136">
        <v>42250.75</v>
      </c>
      <c r="E724" s="134" t="s">
        <v>0</v>
      </c>
      <c r="F724" s="136">
        <v>42250.555555555555</v>
      </c>
      <c r="G724" s="130">
        <f t="shared" si="34"/>
        <v>0.19444444444525288</v>
      </c>
      <c r="H724" s="131" t="str">
        <f t="shared" si="35"/>
        <v>ACCEPTABLE</v>
      </c>
      <c r="J724" s="124">
        <v>42250.743055555555</v>
      </c>
      <c r="K724" s="124">
        <v>42250.755555555559</v>
      </c>
      <c r="L724" s="120">
        <f t="shared" si="36"/>
        <v>1.2500000004365575E-2</v>
      </c>
      <c r="M724" s="105" t="s">
        <v>0</v>
      </c>
      <c r="N724" s="121" t="s">
        <v>566</v>
      </c>
    </row>
    <row r="725" spans="1:14" ht="27" customHeight="1" x14ac:dyDescent="0.35">
      <c r="A725" s="134">
        <v>19162</v>
      </c>
      <c r="B725" s="134">
        <v>351</v>
      </c>
      <c r="C725" s="134" t="s">
        <v>258</v>
      </c>
      <c r="D725" s="136">
        <v>42250.777777777781</v>
      </c>
      <c r="E725" s="134" t="s">
        <v>1</v>
      </c>
      <c r="F725" s="136">
        <v>42250.555555555555</v>
      </c>
      <c r="G725" s="130">
        <f t="shared" si="34"/>
        <v>0.22222222222626442</v>
      </c>
      <c r="H725" s="131" t="str">
        <f t="shared" si="35"/>
        <v>ACCEPTABLE</v>
      </c>
      <c r="J725" s="124">
        <v>42250.770833333336</v>
      </c>
      <c r="K725" s="124">
        <v>42250.77847222222</v>
      </c>
      <c r="L725" s="120">
        <f t="shared" si="36"/>
        <v>7.6388888846850023E-3</v>
      </c>
      <c r="M725" s="123" t="s">
        <v>159</v>
      </c>
      <c r="N725" s="121" t="s">
        <v>566</v>
      </c>
    </row>
    <row r="726" spans="1:14" ht="27" customHeight="1" x14ac:dyDescent="0.35">
      <c r="A726" s="134">
        <v>19161</v>
      </c>
      <c r="B726" s="134">
        <v>352</v>
      </c>
      <c r="C726" s="134" t="s">
        <v>85</v>
      </c>
      <c r="D726" s="136">
        <v>42251.631944444445</v>
      </c>
      <c r="E726" s="134" t="s">
        <v>0</v>
      </c>
      <c r="F726" s="136">
        <v>42251.506249999999</v>
      </c>
      <c r="G726" s="130">
        <f t="shared" si="34"/>
        <v>0.12569444444670808</v>
      </c>
      <c r="H726" s="131" t="str">
        <f t="shared" si="35"/>
        <v>ACCEPTABLE</v>
      </c>
      <c r="J726" s="124">
        <v>42251.628472222219</v>
      </c>
      <c r="K726" s="124">
        <v>42251.638888888891</v>
      </c>
      <c r="L726" s="120">
        <f t="shared" si="36"/>
        <v>1.0416666671517305E-2</v>
      </c>
      <c r="M726" s="123" t="s">
        <v>0</v>
      </c>
      <c r="N726" s="121" t="s">
        <v>579</v>
      </c>
    </row>
    <row r="727" spans="1:14" ht="27" customHeight="1" x14ac:dyDescent="0.35">
      <c r="A727" s="134">
        <v>19161</v>
      </c>
      <c r="B727" s="134">
        <v>353</v>
      </c>
      <c r="C727" s="134" t="s">
        <v>471</v>
      </c>
      <c r="D727" s="136">
        <v>42251.659722222219</v>
      </c>
      <c r="E727" s="134" t="s">
        <v>1</v>
      </c>
      <c r="F727" s="136">
        <v>42251.506249999999</v>
      </c>
      <c r="G727" s="130">
        <f t="shared" si="34"/>
        <v>0.15347222222044365</v>
      </c>
      <c r="H727" s="131" t="str">
        <f t="shared" si="35"/>
        <v>ACCEPTABLE</v>
      </c>
      <c r="J727" s="124">
        <v>42251.71875</v>
      </c>
      <c r="K727" s="124">
        <v>42251.729861111111</v>
      </c>
      <c r="L727" s="120">
        <f t="shared" si="36"/>
        <v>1.1111111110949423E-2</v>
      </c>
      <c r="M727" s="123" t="s">
        <v>1</v>
      </c>
      <c r="N727" s="121" t="s">
        <v>580</v>
      </c>
    </row>
    <row r="728" spans="1:14" ht="27" customHeight="1" x14ac:dyDescent="0.35">
      <c r="A728" s="134"/>
      <c r="B728" s="134"/>
      <c r="C728" s="134"/>
      <c r="D728" s="136"/>
      <c r="E728" s="134"/>
      <c r="F728" s="136"/>
      <c r="G728" s="130" t="str">
        <f t="shared" si="34"/>
        <v/>
      </c>
      <c r="H728" s="131" t="str">
        <f t="shared" si="35"/>
        <v/>
      </c>
      <c r="J728" s="104"/>
      <c r="L728" s="120" t="str">
        <f t="shared" si="36"/>
        <v>Incomplete Data</v>
      </c>
    </row>
    <row r="729" spans="1:14" ht="27" customHeight="1" x14ac:dyDescent="0.35">
      <c r="A729" s="134">
        <v>19163</v>
      </c>
      <c r="B729" s="134">
        <v>354</v>
      </c>
      <c r="C729" s="134" t="s">
        <v>471</v>
      </c>
      <c r="D729" s="136">
        <v>42252.729166666664</v>
      </c>
      <c r="E729" s="134" t="s">
        <v>0</v>
      </c>
      <c r="F729" s="136">
        <v>42252.472916666666</v>
      </c>
      <c r="G729" s="130">
        <f t="shared" si="34"/>
        <v>0.25624999999854481</v>
      </c>
      <c r="H729" s="131" t="str">
        <f t="shared" si="35"/>
        <v>ACCEPTABLE</v>
      </c>
      <c r="J729" s="124">
        <v>42252.746527777781</v>
      </c>
      <c r="K729" s="124">
        <v>42252.759027777778</v>
      </c>
      <c r="L729" s="120">
        <f t="shared" si="36"/>
        <v>1.2499999997089617E-2</v>
      </c>
      <c r="M729" s="123" t="s">
        <v>0</v>
      </c>
      <c r="N729" s="121" t="s">
        <v>581</v>
      </c>
    </row>
    <row r="730" spans="1:14" ht="27" customHeight="1" x14ac:dyDescent="0.35">
      <c r="A730" s="78">
        <v>19163</v>
      </c>
      <c r="B730" s="78">
        <v>355</v>
      </c>
      <c r="C730" s="121" t="s">
        <v>85</v>
      </c>
      <c r="D730" s="124">
        <v>42252.770833333336</v>
      </c>
      <c r="E730" s="121" t="s">
        <v>1</v>
      </c>
      <c r="F730" s="136">
        <v>42252.472916666666</v>
      </c>
      <c r="G730" s="130">
        <f t="shared" si="34"/>
        <v>0.29791666667006211</v>
      </c>
      <c r="H730" s="131" t="str">
        <f t="shared" si="35"/>
        <v>ACCEPTABLE</v>
      </c>
      <c r="J730" s="124">
        <v>42252.779861111114</v>
      </c>
      <c r="K730" s="124">
        <v>42252.791666666664</v>
      </c>
      <c r="L730" s="120">
        <f t="shared" si="36"/>
        <v>1.1805555550381541E-2</v>
      </c>
      <c r="M730" s="123" t="s">
        <v>1</v>
      </c>
      <c r="N730" s="121" t="s">
        <v>582</v>
      </c>
    </row>
    <row r="731" spans="1:14" ht="27" customHeight="1" x14ac:dyDescent="0.35">
      <c r="A731" s="78">
        <v>19163</v>
      </c>
      <c r="B731" s="78">
        <v>356</v>
      </c>
      <c r="C731" s="121" t="s">
        <v>85</v>
      </c>
      <c r="D731" s="124">
        <v>42253.486111111109</v>
      </c>
      <c r="E731" s="121" t="s">
        <v>0</v>
      </c>
      <c r="F731" s="124">
        <v>42253.372916666667</v>
      </c>
      <c r="G731" s="130">
        <f t="shared" si="34"/>
        <v>0.1131944444423425</v>
      </c>
      <c r="H731" s="131" t="str">
        <f t="shared" si="35"/>
        <v>ACCEPTABLE</v>
      </c>
      <c r="J731" s="124">
        <v>42253.486111111109</v>
      </c>
      <c r="K731" s="124">
        <v>42253.494444444441</v>
      </c>
      <c r="L731" s="120">
        <f t="shared" si="36"/>
        <v>8.333333331393078E-3</v>
      </c>
      <c r="M731" s="123" t="s">
        <v>0</v>
      </c>
      <c r="N731" s="121" t="s">
        <v>528</v>
      </c>
    </row>
    <row r="732" spans="1:14" ht="27" customHeight="1" x14ac:dyDescent="0.35">
      <c r="A732" s="78">
        <v>19163</v>
      </c>
      <c r="B732" s="78">
        <v>357</v>
      </c>
      <c r="C732" s="121" t="s">
        <v>471</v>
      </c>
      <c r="D732" s="124">
        <v>42253.520833333336</v>
      </c>
      <c r="E732" s="121" t="s">
        <v>1</v>
      </c>
      <c r="F732" s="124">
        <v>42253.372916666667</v>
      </c>
      <c r="G732" s="130">
        <f t="shared" si="34"/>
        <v>0.14791666666860692</v>
      </c>
      <c r="H732" s="131" t="str">
        <f t="shared" si="35"/>
        <v>ACCEPTABLE</v>
      </c>
      <c r="J732" s="124">
        <v>42253.520138888889</v>
      </c>
      <c r="K732" s="124">
        <v>42253.53402777778</v>
      </c>
      <c r="L732" s="120">
        <f t="shared" si="36"/>
        <v>1.3888888890505768E-2</v>
      </c>
      <c r="M732" s="123" t="s">
        <v>1</v>
      </c>
      <c r="N732" s="121" t="s">
        <v>583</v>
      </c>
    </row>
    <row r="733" spans="1:14" ht="27" customHeight="1" x14ac:dyDescent="0.35">
      <c r="A733" s="78">
        <v>19164</v>
      </c>
      <c r="B733" s="78">
        <v>358</v>
      </c>
      <c r="C733" s="121" t="s">
        <v>471</v>
      </c>
      <c r="D733" s="124">
        <v>42254.34375</v>
      </c>
      <c r="E733" s="121" t="s">
        <v>0</v>
      </c>
      <c r="F733" s="124">
        <v>42253.744444444441</v>
      </c>
      <c r="G733" s="130">
        <f t="shared" si="34"/>
        <v>0.59930555555911269</v>
      </c>
      <c r="H733" s="131" t="str">
        <f t="shared" si="35"/>
        <v>ACCEPTABLE</v>
      </c>
      <c r="J733" s="124">
        <v>42254.34375</v>
      </c>
      <c r="K733" s="124">
        <v>42254.357638888891</v>
      </c>
      <c r="L733" s="120">
        <f t="shared" si="36"/>
        <v>1.3888888890505768E-2</v>
      </c>
      <c r="M733" s="123" t="s">
        <v>0</v>
      </c>
      <c r="N733" s="121" t="s">
        <v>584</v>
      </c>
    </row>
    <row r="734" spans="1:14" ht="27" customHeight="1" x14ac:dyDescent="0.35">
      <c r="A734" s="78">
        <v>19164</v>
      </c>
      <c r="B734" s="78">
        <v>359</v>
      </c>
      <c r="C734" s="121" t="s">
        <v>85</v>
      </c>
      <c r="D734" s="124">
        <v>42254.385416666664</v>
      </c>
      <c r="E734" s="121" t="s">
        <v>1</v>
      </c>
      <c r="F734" s="124">
        <v>42253.744444444441</v>
      </c>
      <c r="G734" s="130">
        <f t="shared" si="34"/>
        <v>0.64097222222335404</v>
      </c>
      <c r="H734" s="131" t="str">
        <f t="shared" si="35"/>
        <v>ACCEPTABLE</v>
      </c>
      <c r="J734" s="124">
        <v>42254.388888888891</v>
      </c>
      <c r="K734" s="124">
        <v>42254.395833333336</v>
      </c>
      <c r="L734" s="120">
        <f t="shared" si="36"/>
        <v>6.9444444452528842E-3</v>
      </c>
      <c r="M734" s="123" t="s">
        <v>1</v>
      </c>
      <c r="N734" s="121" t="s">
        <v>585</v>
      </c>
    </row>
    <row r="735" spans="1:14" ht="27" customHeight="1" x14ac:dyDescent="0.35">
      <c r="A735" s="134">
        <v>19165</v>
      </c>
      <c r="B735" s="134">
        <v>360</v>
      </c>
      <c r="C735" s="134" t="s">
        <v>258</v>
      </c>
      <c r="D735" s="136">
        <v>42255.055555555555</v>
      </c>
      <c r="E735" s="134" t="s">
        <v>0</v>
      </c>
      <c r="F735" s="136">
        <v>42254.634722222225</v>
      </c>
      <c r="G735" s="130">
        <f t="shared" si="34"/>
        <v>0.42083333332993789</v>
      </c>
      <c r="H735" s="131" t="str">
        <f t="shared" si="35"/>
        <v>ACCEPTABLE</v>
      </c>
      <c r="J735" s="124">
        <v>42255.0625</v>
      </c>
      <c r="K735" s="124">
        <v>42255.074999999997</v>
      </c>
      <c r="L735" s="120">
        <f t="shared" si="36"/>
        <v>1.2499999997089617E-2</v>
      </c>
      <c r="M735" s="123" t="s">
        <v>0</v>
      </c>
      <c r="N735" s="121" t="s">
        <v>586</v>
      </c>
    </row>
    <row r="736" spans="1:14" ht="27" customHeight="1" x14ac:dyDescent="0.35">
      <c r="A736" s="134">
        <v>19165</v>
      </c>
      <c r="B736" s="134">
        <v>361</v>
      </c>
      <c r="C736" s="134" t="s">
        <v>4</v>
      </c>
      <c r="D736" s="136">
        <v>42255.090277777781</v>
      </c>
      <c r="E736" s="134" t="s">
        <v>1</v>
      </c>
      <c r="F736" s="136">
        <v>42254.634722222225</v>
      </c>
      <c r="G736" s="130">
        <f t="shared" si="34"/>
        <v>0.45555555555620231</v>
      </c>
      <c r="H736" s="131" t="str">
        <f t="shared" si="35"/>
        <v>ACCEPTABLE</v>
      </c>
      <c r="J736" s="124">
        <v>42255.111111111109</v>
      </c>
      <c r="K736" s="124">
        <v>42255.121527777781</v>
      </c>
      <c r="L736" s="120">
        <f t="shared" si="36"/>
        <v>1.0416666671517305E-2</v>
      </c>
      <c r="M736" s="123" t="s">
        <v>1</v>
      </c>
      <c r="N736" s="121" t="s">
        <v>587</v>
      </c>
    </row>
    <row r="737" spans="1:14" ht="27" customHeight="1" x14ac:dyDescent="0.35">
      <c r="A737" s="134">
        <v>19166</v>
      </c>
      <c r="B737" s="134">
        <v>362</v>
      </c>
      <c r="C737" s="134" t="s">
        <v>258</v>
      </c>
      <c r="D737" s="136">
        <v>42255.1875</v>
      </c>
      <c r="E737" s="134" t="s">
        <v>0</v>
      </c>
      <c r="F737" s="136">
        <v>42254.634722222225</v>
      </c>
      <c r="G737" s="130">
        <f t="shared" si="34"/>
        <v>0.55277777777519077</v>
      </c>
      <c r="H737" s="131" t="str">
        <f t="shared" si="35"/>
        <v>ACCEPTABLE</v>
      </c>
      <c r="J737" s="124">
        <v>42255.145833333336</v>
      </c>
      <c r="K737" s="124">
        <v>42255.158333333333</v>
      </c>
      <c r="L737" s="120">
        <f t="shared" si="36"/>
        <v>1.2499999997089617E-2</v>
      </c>
      <c r="M737" s="123" t="s">
        <v>0</v>
      </c>
      <c r="N737" s="121" t="s">
        <v>588</v>
      </c>
    </row>
    <row r="738" spans="1:14" ht="27" customHeight="1" x14ac:dyDescent="0.35">
      <c r="A738" s="134">
        <v>19166</v>
      </c>
      <c r="B738" s="134">
        <v>363</v>
      </c>
      <c r="C738" s="134" t="s">
        <v>258</v>
      </c>
      <c r="D738" s="136">
        <v>42255.208333333336</v>
      </c>
      <c r="E738" s="134" t="s">
        <v>1</v>
      </c>
      <c r="F738" s="136">
        <v>42254.634722222225</v>
      </c>
      <c r="G738" s="130">
        <f t="shared" si="34"/>
        <v>0.57361111111094942</v>
      </c>
      <c r="H738" s="131" t="str">
        <f t="shared" si="35"/>
        <v>ACCEPTABLE</v>
      </c>
      <c r="J738" s="124">
        <v>42255.171527777777</v>
      </c>
      <c r="K738" s="104">
        <v>42255.184027777781</v>
      </c>
      <c r="L738" s="120">
        <f t="shared" si="36"/>
        <v>1.2500000004365575E-2</v>
      </c>
      <c r="M738" s="123" t="s">
        <v>1</v>
      </c>
      <c r="N738" s="121" t="s">
        <v>588</v>
      </c>
    </row>
    <row r="739" spans="1:14" ht="27" customHeight="1" x14ac:dyDescent="0.35">
      <c r="A739" s="134">
        <v>19164</v>
      </c>
      <c r="B739" s="134">
        <v>364</v>
      </c>
      <c r="C739" s="134" t="s">
        <v>83</v>
      </c>
      <c r="D739" s="135">
        <v>42255.520833333336</v>
      </c>
      <c r="E739" s="134" t="s">
        <v>0</v>
      </c>
      <c r="F739" s="136">
        <v>42255.40625</v>
      </c>
      <c r="G739" s="130">
        <f t="shared" si="34"/>
        <v>0.11458333333575865</v>
      </c>
      <c r="H739" s="131" t="str">
        <f t="shared" si="35"/>
        <v>ACCEPTABLE</v>
      </c>
      <c r="J739" s="124">
        <v>42255.520833333336</v>
      </c>
      <c r="K739" s="124">
        <v>42255.53125</v>
      </c>
      <c r="L739" s="120">
        <f t="shared" si="36"/>
        <v>1.0416666664241347E-2</v>
      </c>
      <c r="M739" s="123" t="s">
        <v>0</v>
      </c>
      <c r="N739" s="121" t="s">
        <v>589</v>
      </c>
    </row>
    <row r="740" spans="1:14" ht="27" customHeight="1" x14ac:dyDescent="0.35">
      <c r="A740" s="134">
        <v>19164</v>
      </c>
      <c r="B740" s="134">
        <v>365</v>
      </c>
      <c r="C740" s="134" t="s">
        <v>83</v>
      </c>
      <c r="D740" s="135">
        <v>42255.583333333336</v>
      </c>
      <c r="E740" s="134" t="s">
        <v>1</v>
      </c>
      <c r="F740" s="136">
        <v>42255.40625</v>
      </c>
      <c r="G740" s="130">
        <f t="shared" si="34"/>
        <v>0.17708333333575865</v>
      </c>
      <c r="H740" s="131" t="str">
        <f t="shared" si="35"/>
        <v>ACCEPTABLE</v>
      </c>
      <c r="J740" s="124">
        <v>42255.588888888888</v>
      </c>
      <c r="K740" s="124">
        <v>42255.601388888892</v>
      </c>
      <c r="L740" s="120">
        <f t="shared" si="36"/>
        <v>1.2500000004365575E-2</v>
      </c>
      <c r="M740" s="123" t="s">
        <v>0</v>
      </c>
      <c r="N740" s="121" t="s">
        <v>590</v>
      </c>
    </row>
    <row r="741" spans="1:14" ht="27" customHeight="1" x14ac:dyDescent="0.35">
      <c r="A741" s="134">
        <v>19167</v>
      </c>
      <c r="B741" s="134">
        <v>366</v>
      </c>
      <c r="C741" s="134" t="s">
        <v>258</v>
      </c>
      <c r="D741" s="135">
        <v>42255.604166666664</v>
      </c>
      <c r="E741" s="134" t="s">
        <v>0</v>
      </c>
      <c r="F741" s="135">
        <v>42255.40625</v>
      </c>
      <c r="G741" s="130">
        <f t="shared" si="34"/>
        <v>0.19791666666424135</v>
      </c>
      <c r="H741" s="131" t="str">
        <f t="shared" si="35"/>
        <v>ACCEPTABLE</v>
      </c>
      <c r="J741" s="124">
        <v>42255.609027777777</v>
      </c>
      <c r="K741" s="124">
        <v>42255.620138888888</v>
      </c>
      <c r="L741" s="120">
        <f t="shared" si="36"/>
        <v>1.1111111110949423E-2</v>
      </c>
      <c r="M741" s="123" t="s">
        <v>1</v>
      </c>
      <c r="N741" s="121" t="s">
        <v>9</v>
      </c>
    </row>
    <row r="742" spans="1:14" ht="27" customHeight="1" x14ac:dyDescent="0.35">
      <c r="A742" s="134">
        <v>19167</v>
      </c>
      <c r="B742" s="134">
        <v>367</v>
      </c>
      <c r="C742" s="134" t="s">
        <v>4</v>
      </c>
      <c r="D742" s="135">
        <v>42255.645833333336</v>
      </c>
      <c r="E742" s="134" t="s">
        <v>1</v>
      </c>
      <c r="F742" s="135">
        <v>42255.40625</v>
      </c>
      <c r="G742" s="130">
        <f t="shared" si="34"/>
        <v>0.23958333333575865</v>
      </c>
      <c r="H742" s="131" t="str">
        <f t="shared" si="35"/>
        <v>ACCEPTABLE</v>
      </c>
      <c r="J742" s="124">
        <v>42255.630555555559</v>
      </c>
      <c r="K742" s="124">
        <v>42255.640277777777</v>
      </c>
      <c r="L742" s="120">
        <f t="shared" si="36"/>
        <v>9.7222222175332718E-3</v>
      </c>
      <c r="M742" s="123" t="s">
        <v>0</v>
      </c>
      <c r="N742" s="121" t="s">
        <v>587</v>
      </c>
    </row>
    <row r="743" spans="1:14" ht="27" customHeight="1" x14ac:dyDescent="0.35">
      <c r="A743" s="134">
        <v>19167</v>
      </c>
      <c r="B743" s="134">
        <v>368</v>
      </c>
      <c r="C743" s="134" t="s">
        <v>4</v>
      </c>
      <c r="D743" s="135">
        <v>42255.770833333336</v>
      </c>
      <c r="E743" s="134" t="s">
        <v>1</v>
      </c>
      <c r="F743" s="135">
        <v>42255.724999999999</v>
      </c>
      <c r="G743" s="130">
        <f t="shared" si="34"/>
        <v>4.5833333337213844E-2</v>
      </c>
      <c r="H743" s="131" t="str">
        <f t="shared" si="35"/>
        <v>ACCEPTABLE</v>
      </c>
      <c r="J743" s="124">
        <v>42255.767361111109</v>
      </c>
      <c r="K743" s="124">
        <v>42255.777777777781</v>
      </c>
      <c r="L743" s="120">
        <f t="shared" si="36"/>
        <v>1.0416666671517305E-2</v>
      </c>
      <c r="M743" s="123" t="s">
        <v>1</v>
      </c>
      <c r="N743" s="121" t="s">
        <v>164</v>
      </c>
    </row>
    <row r="744" spans="1:14" ht="27" customHeight="1" x14ac:dyDescent="0.35">
      <c r="A744" s="134">
        <v>19167</v>
      </c>
      <c r="B744" s="134">
        <v>369</v>
      </c>
      <c r="C744" s="134" t="s">
        <v>4</v>
      </c>
      <c r="D744" s="135">
        <v>42255.958333333336</v>
      </c>
      <c r="E744" s="134" t="s">
        <v>0</v>
      </c>
      <c r="F744" s="135">
        <v>42255.724999999999</v>
      </c>
      <c r="G744" s="130">
        <f t="shared" si="34"/>
        <v>0.23333333333721384</v>
      </c>
      <c r="H744" s="131" t="str">
        <f t="shared" si="35"/>
        <v>ACCEPTABLE</v>
      </c>
      <c r="J744" s="124">
        <v>42255.954861111109</v>
      </c>
      <c r="K744" s="124">
        <v>42255.965277777781</v>
      </c>
      <c r="L744" s="120">
        <f t="shared" si="36"/>
        <v>1.0416666671517305E-2</v>
      </c>
      <c r="M744" s="123" t="s">
        <v>0</v>
      </c>
      <c r="N744" s="121" t="s">
        <v>164</v>
      </c>
    </row>
    <row r="745" spans="1:14" ht="27" customHeight="1" x14ac:dyDescent="0.35">
      <c r="A745" s="134">
        <v>19167</v>
      </c>
      <c r="B745" s="134">
        <v>370</v>
      </c>
      <c r="C745" s="134" t="s">
        <v>4</v>
      </c>
      <c r="D745" s="135">
        <v>42256.027777777781</v>
      </c>
      <c r="E745" s="134" t="s">
        <v>0</v>
      </c>
      <c r="F745" s="135">
        <v>42255.724999999999</v>
      </c>
      <c r="G745" s="130">
        <f t="shared" si="34"/>
        <v>0.30277777778246673</v>
      </c>
      <c r="H745" s="131" t="str">
        <f t="shared" si="35"/>
        <v>ACCEPTABLE</v>
      </c>
      <c r="J745" s="124">
        <v>42256.020833333336</v>
      </c>
      <c r="K745" s="124">
        <v>42256.032638888886</v>
      </c>
      <c r="L745" s="120">
        <f t="shared" si="36"/>
        <v>1.1805555550381541E-2</v>
      </c>
      <c r="M745" s="123" t="s">
        <v>0</v>
      </c>
      <c r="N745" s="121" t="s">
        <v>18</v>
      </c>
    </row>
    <row r="746" spans="1:14" ht="27" customHeight="1" x14ac:dyDescent="0.35">
      <c r="A746" s="134">
        <v>19167</v>
      </c>
      <c r="B746" s="134">
        <v>371</v>
      </c>
      <c r="C746" s="134" t="s">
        <v>3</v>
      </c>
      <c r="D746" s="135">
        <v>42256.0625</v>
      </c>
      <c r="E746" s="134" t="s">
        <v>1</v>
      </c>
      <c r="F746" s="135">
        <v>42255.724999999999</v>
      </c>
      <c r="G746" s="130">
        <f t="shared" si="34"/>
        <v>0.33750000000145519</v>
      </c>
      <c r="H746" s="131" t="str">
        <f t="shared" si="35"/>
        <v>ACCEPTABLE</v>
      </c>
      <c r="J746" s="124">
        <v>42256.054166666669</v>
      </c>
      <c r="K746" s="124">
        <v>42256.06527777778</v>
      </c>
      <c r="L746" s="120">
        <f t="shared" si="36"/>
        <v>1.1111111110949423E-2</v>
      </c>
      <c r="M746" s="123" t="s">
        <v>1</v>
      </c>
      <c r="N746" s="121" t="s">
        <v>591</v>
      </c>
    </row>
    <row r="747" spans="1:14" ht="27" customHeight="1" x14ac:dyDescent="0.35">
      <c r="A747" s="134">
        <v>19164</v>
      </c>
      <c r="B747" s="134">
        <v>372</v>
      </c>
      <c r="C747" s="134" t="s">
        <v>85</v>
      </c>
      <c r="D747" s="135">
        <v>42256.222222222219</v>
      </c>
      <c r="E747" s="134" t="s">
        <v>0</v>
      </c>
      <c r="F747" s="135">
        <v>42256.047222222223</v>
      </c>
      <c r="G747" s="130">
        <f t="shared" si="34"/>
        <v>0.17499999999563443</v>
      </c>
      <c r="H747" s="131" t="str">
        <f t="shared" si="35"/>
        <v>ACCEPTABLE</v>
      </c>
      <c r="J747" s="124">
        <v>42256.220833333333</v>
      </c>
      <c r="K747" s="124">
        <v>42256.23333333333</v>
      </c>
      <c r="L747" s="120">
        <f t="shared" si="36"/>
        <v>1.2499999997089617E-2</v>
      </c>
      <c r="M747" s="123" t="s">
        <v>0</v>
      </c>
      <c r="N747" s="121" t="s">
        <v>592</v>
      </c>
    </row>
    <row r="748" spans="1:14" ht="27" customHeight="1" x14ac:dyDescent="0.35">
      <c r="A748" s="134">
        <v>19164</v>
      </c>
      <c r="B748" s="134">
        <v>373</v>
      </c>
      <c r="C748" s="134" t="s">
        <v>471</v>
      </c>
      <c r="D748" s="135">
        <v>42256.256944444445</v>
      </c>
      <c r="E748" s="134" t="s">
        <v>1</v>
      </c>
      <c r="F748" s="135">
        <v>42256.047222222223</v>
      </c>
      <c r="G748" s="130">
        <f t="shared" si="34"/>
        <v>0.20972222222189885</v>
      </c>
      <c r="H748" s="131" t="str">
        <f t="shared" si="35"/>
        <v>ACCEPTABLE</v>
      </c>
      <c r="J748" s="124">
        <v>42256.25277777778</v>
      </c>
      <c r="K748" s="124">
        <v>42256.263888888891</v>
      </c>
      <c r="L748" s="120">
        <f t="shared" si="36"/>
        <v>1.1111111110949423E-2</v>
      </c>
      <c r="M748" s="123" t="s">
        <v>1</v>
      </c>
      <c r="N748" s="121" t="s">
        <v>593</v>
      </c>
    </row>
    <row r="749" spans="1:14" ht="27" customHeight="1" x14ac:dyDescent="0.35">
      <c r="A749" s="134">
        <v>19168</v>
      </c>
      <c r="B749" s="134">
        <v>374</v>
      </c>
      <c r="C749" s="134" t="s">
        <v>594</v>
      </c>
      <c r="D749" s="135">
        <v>42256.295138888891</v>
      </c>
      <c r="E749" s="134" t="s">
        <v>0</v>
      </c>
      <c r="F749" s="135">
        <v>42256.047222222223</v>
      </c>
      <c r="G749" s="130">
        <f t="shared" si="34"/>
        <v>0.24791666666715173</v>
      </c>
      <c r="H749" s="131" t="str">
        <f t="shared" si="35"/>
        <v>ACCEPTABLE</v>
      </c>
      <c r="J749" s="124">
        <v>42256.302083333336</v>
      </c>
      <c r="K749" s="124">
        <v>42256.314583333333</v>
      </c>
      <c r="L749" s="120">
        <f t="shared" si="36"/>
        <v>1.2499999997089617E-2</v>
      </c>
      <c r="M749" s="123" t="s">
        <v>0</v>
      </c>
      <c r="N749" s="121" t="s">
        <v>491</v>
      </c>
    </row>
    <row r="750" spans="1:14" ht="27" customHeight="1" x14ac:dyDescent="0.35">
      <c r="A750" s="134">
        <v>19168</v>
      </c>
      <c r="B750" s="134">
        <v>375</v>
      </c>
      <c r="C750" s="134" t="s">
        <v>3</v>
      </c>
      <c r="D750" s="135">
        <v>42256.315972222219</v>
      </c>
      <c r="E750" s="134" t="s">
        <v>1</v>
      </c>
      <c r="F750" s="135">
        <v>42256.047222222223</v>
      </c>
      <c r="G750" s="130">
        <f t="shared" si="34"/>
        <v>0.26874999999563443</v>
      </c>
      <c r="H750" s="131" t="str">
        <f t="shared" si="35"/>
        <v>ACCEPTABLE</v>
      </c>
      <c r="J750" s="124">
        <v>42256.326388888891</v>
      </c>
      <c r="K750" s="124">
        <v>42256.344444444447</v>
      </c>
      <c r="L750" s="120">
        <f t="shared" si="36"/>
        <v>1.8055555556202307E-2</v>
      </c>
      <c r="M750" s="123" t="s">
        <v>1</v>
      </c>
      <c r="N750" s="121" t="s">
        <v>491</v>
      </c>
    </row>
    <row r="751" spans="1:14" ht="27" customHeight="1" x14ac:dyDescent="0.35">
      <c r="A751" s="134">
        <v>19165</v>
      </c>
      <c r="B751" s="134">
        <v>376</v>
      </c>
      <c r="C751" s="134" t="s">
        <v>3</v>
      </c>
      <c r="D751" s="135">
        <v>42256.329861111109</v>
      </c>
      <c r="E751" s="134" t="s">
        <v>1</v>
      </c>
      <c r="F751" s="135">
        <v>42256.047222222223</v>
      </c>
      <c r="G751" s="130">
        <f t="shared" si="34"/>
        <v>0.28263888888614019</v>
      </c>
      <c r="H751" s="131" t="str">
        <f t="shared" si="35"/>
        <v>ACCEPTABLE</v>
      </c>
      <c r="J751" s="124">
        <v>42256.357638888891</v>
      </c>
      <c r="K751" s="124">
        <v>42256.368055555555</v>
      </c>
      <c r="L751" s="120">
        <f t="shared" si="36"/>
        <v>1.0416666664241347E-2</v>
      </c>
      <c r="M751" s="123" t="s">
        <v>1</v>
      </c>
      <c r="N751" s="121" t="s">
        <v>595</v>
      </c>
    </row>
    <row r="752" spans="1:14" ht="27" customHeight="1" x14ac:dyDescent="0.35">
      <c r="A752" s="134">
        <v>19169</v>
      </c>
      <c r="B752" s="134">
        <v>377</v>
      </c>
      <c r="C752" s="134" t="s">
        <v>383</v>
      </c>
      <c r="D752" s="135">
        <v>42256.354166666664</v>
      </c>
      <c r="E752" s="134" t="s">
        <v>0</v>
      </c>
      <c r="F752" s="135">
        <v>42256.047222222223</v>
      </c>
      <c r="G752" s="130">
        <f t="shared" si="34"/>
        <v>0.30694444444088731</v>
      </c>
      <c r="H752" s="131" t="str">
        <f t="shared" si="35"/>
        <v>ACCEPTABLE</v>
      </c>
      <c r="J752" s="124">
        <v>42256.392361111109</v>
      </c>
      <c r="K752" s="124">
        <v>42256.40625</v>
      </c>
      <c r="L752" s="120">
        <f t="shared" si="36"/>
        <v>1.3888888890505768E-2</v>
      </c>
      <c r="M752" s="123" t="s">
        <v>0</v>
      </c>
      <c r="N752" s="121" t="s">
        <v>596</v>
      </c>
    </row>
    <row r="753" spans="1:14" ht="27" customHeight="1" x14ac:dyDescent="0.35">
      <c r="A753" s="134">
        <v>19170</v>
      </c>
      <c r="B753" s="134">
        <v>378</v>
      </c>
      <c r="C753" s="134" t="s">
        <v>3</v>
      </c>
      <c r="D753" s="135">
        <v>42256.375</v>
      </c>
      <c r="E753" s="134" t="s">
        <v>0</v>
      </c>
      <c r="F753" s="135">
        <v>42256.047222222223</v>
      </c>
      <c r="G753" s="130">
        <f t="shared" si="34"/>
        <v>0.32777777777664596</v>
      </c>
      <c r="H753" s="131" t="str">
        <f t="shared" si="35"/>
        <v>ACCEPTABLE</v>
      </c>
      <c r="J753" s="124">
        <v>42256.430555555555</v>
      </c>
      <c r="K753" s="124">
        <v>42256.441666666666</v>
      </c>
      <c r="L753" s="120">
        <f t="shared" si="36"/>
        <v>1.1111111110949423E-2</v>
      </c>
      <c r="M753" s="123" t="s">
        <v>1</v>
      </c>
      <c r="N753" s="121" t="s">
        <v>587</v>
      </c>
    </row>
    <row r="754" spans="1:14" ht="27" customHeight="1" x14ac:dyDescent="0.35">
      <c r="A754" s="134">
        <v>19170</v>
      </c>
      <c r="B754" s="134">
        <v>379</v>
      </c>
      <c r="C754" s="134" t="s">
        <v>4</v>
      </c>
      <c r="D754" s="135">
        <v>42256.409722222219</v>
      </c>
      <c r="E754" s="134" t="s">
        <v>1</v>
      </c>
      <c r="F754" s="106">
        <v>42256.047222222223</v>
      </c>
      <c r="G754" s="130">
        <f t="shared" si="34"/>
        <v>0.36249999999563443</v>
      </c>
      <c r="H754" s="131" t="str">
        <f t="shared" si="35"/>
        <v>ACCEPTABLE</v>
      </c>
      <c r="J754" s="124">
        <v>42256.496527777781</v>
      </c>
      <c r="K754" s="124">
        <v>42256.506944444445</v>
      </c>
      <c r="L754" s="120">
        <f t="shared" si="36"/>
        <v>1.0416666664241347E-2</v>
      </c>
      <c r="M754" s="123" t="s">
        <v>1</v>
      </c>
      <c r="N754" s="121" t="s">
        <v>597</v>
      </c>
    </row>
    <row r="755" spans="1:14" ht="27" customHeight="1" x14ac:dyDescent="0.35">
      <c r="A755" s="134"/>
      <c r="B755" s="134"/>
      <c r="C755" s="134"/>
      <c r="D755" s="135"/>
      <c r="E755" s="134"/>
      <c r="G755" s="130" t="str">
        <f t="shared" si="34"/>
        <v/>
      </c>
      <c r="H755" s="131" t="str">
        <f t="shared" si="35"/>
        <v/>
      </c>
      <c r="J755" s="124"/>
      <c r="L755" s="120" t="str">
        <f t="shared" si="36"/>
        <v>Incomplete Data</v>
      </c>
    </row>
    <row r="756" spans="1:14" ht="27" customHeight="1" x14ac:dyDescent="0.35">
      <c r="A756" s="134">
        <v>19170</v>
      </c>
      <c r="B756" s="134">
        <v>380</v>
      </c>
      <c r="C756" s="134" t="s">
        <v>4</v>
      </c>
      <c r="D756" s="135">
        <v>42256.708333333336</v>
      </c>
      <c r="E756" s="134" t="s">
        <v>0</v>
      </c>
      <c r="F756" s="106">
        <v>42256.613888888889</v>
      </c>
      <c r="G756" s="130">
        <f t="shared" si="34"/>
        <v>9.4444444446708076E-2</v>
      </c>
      <c r="H756" s="131" t="str">
        <f t="shared" si="35"/>
        <v>ACCEPTABLE</v>
      </c>
      <c r="J756" s="124">
        <v>42256.709027777775</v>
      </c>
      <c r="K756" s="124">
        <v>42256.71875</v>
      </c>
      <c r="L756" s="120">
        <f t="shared" si="36"/>
        <v>9.7222222248092294E-3</v>
      </c>
      <c r="M756" s="123" t="s">
        <v>0</v>
      </c>
      <c r="N756" s="121" t="s">
        <v>259</v>
      </c>
    </row>
    <row r="757" spans="1:14" ht="27" customHeight="1" x14ac:dyDescent="0.35">
      <c r="A757" s="134">
        <v>19170</v>
      </c>
      <c r="B757" s="134">
        <v>381</v>
      </c>
      <c r="C757" s="134" t="s">
        <v>4</v>
      </c>
      <c r="D757" s="135">
        <v>42257.173611111109</v>
      </c>
      <c r="E757" s="134" t="s">
        <v>0</v>
      </c>
      <c r="F757" s="106">
        <v>42256.613888888889</v>
      </c>
      <c r="G757" s="130">
        <f t="shared" si="34"/>
        <v>0.55972222222044365</v>
      </c>
      <c r="H757" s="131" t="str">
        <f t="shared" si="35"/>
        <v>ACCEPTABLE</v>
      </c>
      <c r="J757" s="124">
        <v>42257.201388888891</v>
      </c>
      <c r="K757" s="124">
        <v>42257.213194444441</v>
      </c>
      <c r="L757" s="120">
        <f t="shared" si="36"/>
        <v>1.1805555550381541E-2</v>
      </c>
      <c r="M757" s="123" t="s">
        <v>0</v>
      </c>
      <c r="N757" s="121" t="s">
        <v>587</v>
      </c>
    </row>
    <row r="758" spans="1:14" ht="27" customHeight="1" x14ac:dyDescent="0.35">
      <c r="A758" s="134">
        <v>19170</v>
      </c>
      <c r="B758" s="134">
        <v>382</v>
      </c>
      <c r="C758" s="134" t="s">
        <v>3</v>
      </c>
      <c r="D758" s="135">
        <v>42257.201388888891</v>
      </c>
      <c r="E758" s="134" t="s">
        <v>1</v>
      </c>
      <c r="F758" s="135">
        <v>42256.613888888889</v>
      </c>
      <c r="G758" s="130">
        <f t="shared" si="34"/>
        <v>0.58750000000145519</v>
      </c>
      <c r="H758" s="131" t="str">
        <f t="shared" si="35"/>
        <v>ACCEPTABLE</v>
      </c>
      <c r="I758" s="134"/>
      <c r="J758" s="124">
        <v>42257.227777777778</v>
      </c>
      <c r="K758" s="124">
        <v>42257.236805555556</v>
      </c>
      <c r="L758" s="120">
        <f t="shared" si="36"/>
        <v>9.0277777781011537E-3</v>
      </c>
      <c r="M758" s="123" t="s">
        <v>1</v>
      </c>
      <c r="N758" s="121" t="s">
        <v>598</v>
      </c>
    </row>
    <row r="759" spans="1:14" ht="27" customHeight="1" x14ac:dyDescent="0.35">
      <c r="A759" s="134">
        <v>19171</v>
      </c>
      <c r="B759" s="134">
        <v>383</v>
      </c>
      <c r="C759" s="134" t="s">
        <v>471</v>
      </c>
      <c r="D759" s="135">
        <v>42258.375</v>
      </c>
      <c r="E759" s="134" t="s">
        <v>0</v>
      </c>
      <c r="F759" s="135">
        <v>42258.240972222222</v>
      </c>
      <c r="G759" s="130">
        <f t="shared" si="34"/>
        <v>0.13402777777810115</v>
      </c>
      <c r="H759" s="131" t="str">
        <f t="shared" si="35"/>
        <v>ACCEPTABLE</v>
      </c>
      <c r="I759" s="134"/>
      <c r="J759" s="124">
        <v>42258.375</v>
      </c>
      <c r="K759" s="124">
        <v>42258.387499999997</v>
      </c>
      <c r="L759" s="120">
        <f t="shared" si="36"/>
        <v>1.2499999997089617E-2</v>
      </c>
      <c r="M759" s="123" t="s">
        <v>0</v>
      </c>
      <c r="N759" s="121" t="s">
        <v>599</v>
      </c>
    </row>
    <row r="760" spans="1:14" ht="27" customHeight="1" x14ac:dyDescent="0.35">
      <c r="A760" s="134">
        <v>19171</v>
      </c>
      <c r="B760" s="134">
        <v>384</v>
      </c>
      <c r="C760" s="134" t="s">
        <v>85</v>
      </c>
      <c r="D760" s="135">
        <v>42258.416666666664</v>
      </c>
      <c r="E760" s="134" t="s">
        <v>1</v>
      </c>
      <c r="F760" s="135">
        <v>42258.240972222222</v>
      </c>
      <c r="G760" s="130">
        <f t="shared" ref="G760:G823" si="37">IF(D760="","",D760-F760)</f>
        <v>0.1756944444423425</v>
      </c>
      <c r="H760" s="131" t="str">
        <f t="shared" ref="H760:H823" si="38">IF(D760-F760&lt;0,"TOO LATE",IF(G760="","",IF(OR(DAY(D760-F760)&gt;1,AND(HOUR(D760-F760)&gt;HOUR("0:59"),(SIGN(D760-F760)=1))),"ACCEPTABLE","TOO LATE")))</f>
        <v>ACCEPTABLE</v>
      </c>
      <c r="I760" s="134"/>
      <c r="J760" s="124">
        <v>42258.409722222219</v>
      </c>
      <c r="K760" s="124">
        <v>42258.423611111109</v>
      </c>
      <c r="L760" s="120">
        <f t="shared" si="36"/>
        <v>1.3888888890505768E-2</v>
      </c>
      <c r="M760" s="123" t="s">
        <v>1</v>
      </c>
      <c r="N760" s="121" t="s">
        <v>600</v>
      </c>
    </row>
    <row r="761" spans="1:14" ht="27" customHeight="1" x14ac:dyDescent="0.35">
      <c r="A761" s="134">
        <v>19172</v>
      </c>
      <c r="B761" s="134">
        <v>385</v>
      </c>
      <c r="C761" s="134" t="s">
        <v>601</v>
      </c>
      <c r="D761" s="135">
        <v>42258.46875</v>
      </c>
      <c r="E761" s="134" t="s">
        <v>0</v>
      </c>
      <c r="F761" s="135">
        <v>42258.240972222222</v>
      </c>
      <c r="G761" s="130">
        <f t="shared" si="37"/>
        <v>0.22777777777810115</v>
      </c>
      <c r="H761" s="131" t="str">
        <f t="shared" si="38"/>
        <v>ACCEPTABLE</v>
      </c>
      <c r="I761" s="134"/>
      <c r="J761" s="124">
        <v>42258.486111111109</v>
      </c>
      <c r="K761" s="124">
        <v>42258.490277777775</v>
      </c>
      <c r="L761" s="120">
        <f t="shared" si="36"/>
        <v>4.166666665696539E-3</v>
      </c>
      <c r="M761" s="123" t="s">
        <v>0</v>
      </c>
      <c r="N761" s="121" t="s">
        <v>558</v>
      </c>
    </row>
    <row r="762" spans="1:14" ht="27" customHeight="1" x14ac:dyDescent="0.35">
      <c r="A762" s="134">
        <v>19172</v>
      </c>
      <c r="B762" s="134">
        <v>386</v>
      </c>
      <c r="C762" s="134" t="s">
        <v>601</v>
      </c>
      <c r="D762" s="135">
        <v>42258.489583333336</v>
      </c>
      <c r="E762" s="134" t="s">
        <v>1</v>
      </c>
      <c r="F762" s="135">
        <v>42258.240972222222</v>
      </c>
      <c r="G762" s="130">
        <f t="shared" si="37"/>
        <v>0.24861111111385981</v>
      </c>
      <c r="H762" s="131" t="str">
        <f t="shared" si="38"/>
        <v>ACCEPTABLE</v>
      </c>
      <c r="I762" s="134"/>
      <c r="J762" s="124">
        <v>42258.506944444445</v>
      </c>
      <c r="K762" s="124">
        <v>42258.511805555558</v>
      </c>
      <c r="L762" s="120">
        <f t="shared" si="36"/>
        <v>4.8611111124046147E-3</v>
      </c>
      <c r="M762" s="123" t="s">
        <v>1</v>
      </c>
      <c r="N762" s="121" t="s">
        <v>558</v>
      </c>
    </row>
    <row r="763" spans="1:14" ht="27" customHeight="1" x14ac:dyDescent="0.35">
      <c r="A763" s="134">
        <v>19173</v>
      </c>
      <c r="B763" s="134">
        <v>387</v>
      </c>
      <c r="C763" s="134" t="s">
        <v>383</v>
      </c>
      <c r="D763" s="136">
        <v>42259.3125</v>
      </c>
      <c r="E763" s="134" t="s">
        <v>1</v>
      </c>
      <c r="F763" s="135">
        <v>42258.677777777775</v>
      </c>
      <c r="G763" s="130">
        <f t="shared" si="37"/>
        <v>0.63472222222480923</v>
      </c>
      <c r="H763" s="131" t="str">
        <f t="shared" si="38"/>
        <v>ACCEPTABLE</v>
      </c>
      <c r="I763" s="134"/>
      <c r="J763" s="124">
        <v>42259.295138888891</v>
      </c>
      <c r="K763" s="124">
        <v>42259.304861111108</v>
      </c>
      <c r="L763" s="120">
        <f t="shared" si="36"/>
        <v>9.7222222175332718E-3</v>
      </c>
      <c r="M763" s="123" t="s">
        <v>1</v>
      </c>
      <c r="N763" s="121" t="s">
        <v>602</v>
      </c>
    </row>
    <row r="764" spans="1:14" ht="27" customHeight="1" x14ac:dyDescent="0.35">
      <c r="A764" s="134">
        <v>19173</v>
      </c>
      <c r="B764" s="134">
        <v>388</v>
      </c>
      <c r="C764" s="134" t="s">
        <v>383</v>
      </c>
      <c r="D764" s="136">
        <v>42259.4375</v>
      </c>
      <c r="E764" s="134" t="s">
        <v>0</v>
      </c>
      <c r="F764" s="135">
        <v>42258.677777777775</v>
      </c>
      <c r="G764" s="130">
        <f t="shared" si="37"/>
        <v>0.75972222222480923</v>
      </c>
      <c r="H764" s="131" t="str">
        <f t="shared" si="38"/>
        <v>ACCEPTABLE</v>
      </c>
      <c r="I764" s="134"/>
      <c r="J764" s="124">
        <v>42259.436805555553</v>
      </c>
      <c r="K764" s="124">
        <v>42259.440972222219</v>
      </c>
      <c r="L764" s="120">
        <f t="shared" ref="L764:L827" si="39">IF(OR(K764="",J764=""), "Incomplete Data", K764-J764)</f>
        <v>4.166666665696539E-3</v>
      </c>
      <c r="M764" s="123" t="s">
        <v>0</v>
      </c>
      <c r="N764" s="121" t="s">
        <v>177</v>
      </c>
    </row>
    <row r="765" spans="1:14" ht="27" customHeight="1" x14ac:dyDescent="0.35">
      <c r="A765" s="134">
        <v>19174</v>
      </c>
      <c r="B765" s="134">
        <v>389</v>
      </c>
      <c r="C765" s="134" t="s">
        <v>3</v>
      </c>
      <c r="D765" s="136">
        <v>42259.999305555553</v>
      </c>
      <c r="E765" s="134" t="s">
        <v>0</v>
      </c>
      <c r="F765" s="136">
        <v>42259.898611111108</v>
      </c>
      <c r="G765" s="130">
        <f t="shared" si="37"/>
        <v>0.10069444444525288</v>
      </c>
      <c r="H765" s="131" t="str">
        <f t="shared" si="38"/>
        <v>ACCEPTABLE</v>
      </c>
      <c r="I765" s="134"/>
      <c r="J765" s="124">
        <v>42260.003472222219</v>
      </c>
      <c r="K765" s="124">
        <v>42260.015972222223</v>
      </c>
      <c r="L765" s="120">
        <f t="shared" si="39"/>
        <v>1.2500000004365575E-2</v>
      </c>
      <c r="M765" s="123" t="s">
        <v>0</v>
      </c>
      <c r="N765" s="121" t="s">
        <v>603</v>
      </c>
    </row>
    <row r="766" spans="1:14" ht="27" customHeight="1" x14ac:dyDescent="0.35">
      <c r="A766" s="78">
        <v>19174</v>
      </c>
      <c r="B766" s="78">
        <v>390</v>
      </c>
      <c r="C766" s="121" t="s">
        <v>3</v>
      </c>
      <c r="D766" s="124">
        <v>42260.020833333336</v>
      </c>
      <c r="E766" s="121" t="s">
        <v>1</v>
      </c>
      <c r="F766" s="136">
        <v>42259.898611111108</v>
      </c>
      <c r="G766" s="130">
        <f t="shared" si="37"/>
        <v>0.12222222222771961</v>
      </c>
      <c r="H766" s="131" t="str">
        <f t="shared" si="38"/>
        <v>ACCEPTABLE</v>
      </c>
      <c r="J766" s="104">
        <v>42260.03125</v>
      </c>
      <c r="K766" s="124">
        <v>42260.042361111111</v>
      </c>
      <c r="L766" s="120">
        <f t="shared" si="39"/>
        <v>1.1111111110949423E-2</v>
      </c>
      <c r="M766" s="123" t="s">
        <v>1</v>
      </c>
      <c r="N766" s="121" t="s">
        <v>603</v>
      </c>
    </row>
    <row r="767" spans="1:14" ht="27" customHeight="1" x14ac:dyDescent="0.35">
      <c r="A767" s="78">
        <v>19171</v>
      </c>
      <c r="B767" s="78">
        <v>391</v>
      </c>
      <c r="C767" s="121" t="s">
        <v>85</v>
      </c>
      <c r="D767" s="124">
        <v>42260.583333333336</v>
      </c>
      <c r="E767" s="121" t="s">
        <v>0</v>
      </c>
      <c r="F767" s="124">
        <v>42260.441666666666</v>
      </c>
      <c r="G767" s="130">
        <f t="shared" si="37"/>
        <v>0.14166666667006211</v>
      </c>
      <c r="H767" s="131" t="str">
        <f t="shared" si="38"/>
        <v>ACCEPTABLE</v>
      </c>
      <c r="J767" s="124">
        <v>42260.538194444445</v>
      </c>
      <c r="K767" s="124">
        <v>42260.545138888891</v>
      </c>
      <c r="L767" s="120">
        <f t="shared" si="39"/>
        <v>6.9444444452528842E-3</v>
      </c>
      <c r="M767" s="123" t="s">
        <v>0</v>
      </c>
      <c r="N767" s="121" t="s">
        <v>604</v>
      </c>
    </row>
    <row r="768" spans="1:14" ht="27" customHeight="1" x14ac:dyDescent="0.35">
      <c r="D768" s="124"/>
      <c r="F768" s="124"/>
      <c r="G768" s="130" t="str">
        <f t="shared" si="37"/>
        <v/>
      </c>
      <c r="H768" s="131" t="str">
        <f t="shared" si="38"/>
        <v/>
      </c>
      <c r="J768" s="124">
        <v>42260.56527777778</v>
      </c>
      <c r="K768" s="124">
        <v>42260.574999999997</v>
      </c>
      <c r="L768" s="120">
        <f t="shared" si="39"/>
        <v>9.7222222175332718E-3</v>
      </c>
      <c r="M768" s="123" t="s">
        <v>0</v>
      </c>
      <c r="N768" s="121" t="s">
        <v>18</v>
      </c>
    </row>
    <row r="769" spans="1:14" ht="27" customHeight="1" x14ac:dyDescent="0.35">
      <c r="A769" s="78">
        <v>19171</v>
      </c>
      <c r="B769" s="78">
        <v>392</v>
      </c>
      <c r="C769" s="121" t="s">
        <v>471</v>
      </c>
      <c r="D769" s="124">
        <v>42260.604166666664</v>
      </c>
      <c r="E769" s="121" t="s">
        <v>1</v>
      </c>
      <c r="F769" s="124">
        <v>42260.441666666666</v>
      </c>
      <c r="G769" s="130">
        <f t="shared" si="37"/>
        <v>0.16249999999854481</v>
      </c>
      <c r="H769" s="131" t="str">
        <f t="shared" si="38"/>
        <v>ACCEPTABLE</v>
      </c>
      <c r="J769" s="124">
        <v>42260.597222222219</v>
      </c>
      <c r="K769" s="124">
        <v>42260.609722222223</v>
      </c>
      <c r="L769" s="120">
        <f t="shared" si="39"/>
        <v>1.2500000004365575E-2</v>
      </c>
      <c r="M769" s="123" t="s">
        <v>1</v>
      </c>
      <c r="N769" s="121" t="s">
        <v>605</v>
      </c>
    </row>
    <row r="770" spans="1:14" ht="27" customHeight="1" x14ac:dyDescent="0.35">
      <c r="A770" s="78">
        <v>19175</v>
      </c>
      <c r="B770" s="78">
        <v>393</v>
      </c>
      <c r="C770" s="121" t="s">
        <v>3</v>
      </c>
      <c r="D770" s="124">
        <v>42260.625</v>
      </c>
      <c r="E770" s="121" t="s">
        <v>0</v>
      </c>
      <c r="F770" s="124">
        <v>42260.441666666666</v>
      </c>
      <c r="G770" s="130">
        <f t="shared" si="37"/>
        <v>0.18333333333430346</v>
      </c>
      <c r="H770" s="131" t="str">
        <f t="shared" si="38"/>
        <v>ACCEPTABLE</v>
      </c>
      <c r="J770" s="124">
        <v>42260.629861111112</v>
      </c>
      <c r="K770" s="124">
        <v>42260.63958333333</v>
      </c>
      <c r="L770" s="120">
        <f t="shared" si="39"/>
        <v>9.7222222175332718E-3</v>
      </c>
      <c r="M770" s="123" t="s">
        <v>0</v>
      </c>
      <c r="N770" s="121" t="s">
        <v>606</v>
      </c>
    </row>
    <row r="771" spans="1:14" ht="27" customHeight="1" x14ac:dyDescent="0.35">
      <c r="A771" s="78">
        <v>19175</v>
      </c>
      <c r="B771" s="78">
        <v>394</v>
      </c>
      <c r="C771" s="121" t="s">
        <v>4</v>
      </c>
      <c r="D771" s="124">
        <v>42260.65625</v>
      </c>
      <c r="E771" s="121" t="s">
        <v>1</v>
      </c>
      <c r="F771" s="124">
        <v>42260.441666666666</v>
      </c>
      <c r="G771" s="130">
        <f t="shared" si="37"/>
        <v>0.21458333333430346</v>
      </c>
      <c r="H771" s="131" t="str">
        <f t="shared" si="38"/>
        <v>ACCEPTABLE</v>
      </c>
      <c r="J771" s="124">
        <v>42260.672222222223</v>
      </c>
      <c r="K771" s="124">
        <v>42260.681944444441</v>
      </c>
      <c r="L771" s="120">
        <f t="shared" si="39"/>
        <v>9.7222222175332718E-3</v>
      </c>
      <c r="M771" s="123" t="s">
        <v>1</v>
      </c>
      <c r="N771" s="121" t="s">
        <v>9</v>
      </c>
    </row>
    <row r="772" spans="1:14" ht="27" customHeight="1" x14ac:dyDescent="0.35">
      <c r="A772" s="78">
        <v>19175</v>
      </c>
      <c r="B772" s="78">
        <v>395</v>
      </c>
      <c r="C772" s="121" t="s">
        <v>4</v>
      </c>
      <c r="D772" s="106">
        <v>42260.947916666664</v>
      </c>
      <c r="E772" s="121" t="s">
        <v>0</v>
      </c>
      <c r="F772" s="106">
        <v>42260.711111111108</v>
      </c>
      <c r="G772" s="130">
        <f t="shared" si="37"/>
        <v>0.23680555555620231</v>
      </c>
      <c r="H772" s="131" t="str">
        <f t="shared" si="38"/>
        <v>ACCEPTABLE</v>
      </c>
      <c r="J772" s="124">
        <v>42261.01458333333</v>
      </c>
      <c r="K772" s="124">
        <v>42261.020833333336</v>
      </c>
      <c r="L772" s="120">
        <f t="shared" si="39"/>
        <v>6.2500000058207661E-3</v>
      </c>
      <c r="M772" s="123" t="s">
        <v>0</v>
      </c>
      <c r="N772" s="121" t="s">
        <v>587</v>
      </c>
    </row>
    <row r="773" spans="1:14" ht="27" customHeight="1" x14ac:dyDescent="0.35">
      <c r="A773" s="78">
        <v>19175</v>
      </c>
      <c r="B773" s="78">
        <v>396</v>
      </c>
      <c r="C773" s="121" t="s">
        <v>4</v>
      </c>
      <c r="D773" s="106">
        <v>42260.993055555555</v>
      </c>
      <c r="E773" s="121" t="s">
        <v>1</v>
      </c>
      <c r="F773" s="106">
        <v>42260.711111111108</v>
      </c>
      <c r="G773" s="130">
        <f t="shared" si="37"/>
        <v>0.28194444444670808</v>
      </c>
      <c r="H773" s="131" t="str">
        <f t="shared" si="38"/>
        <v>ACCEPTABLE</v>
      </c>
      <c r="J773" s="124">
        <v>42261.097916666666</v>
      </c>
      <c r="K773" s="124">
        <v>42261.104166666664</v>
      </c>
      <c r="L773" s="120">
        <f t="shared" si="39"/>
        <v>6.2499999985448085E-3</v>
      </c>
      <c r="M773" s="123" t="s">
        <v>1</v>
      </c>
      <c r="N773" s="121" t="s">
        <v>587</v>
      </c>
    </row>
    <row r="774" spans="1:14" ht="27" customHeight="1" x14ac:dyDescent="0.35">
      <c r="A774" s="134">
        <v>19176</v>
      </c>
      <c r="B774" s="134">
        <v>397</v>
      </c>
      <c r="C774" s="134" t="s">
        <v>383</v>
      </c>
      <c r="D774" s="135">
        <v>42261.46875</v>
      </c>
      <c r="E774" s="134" t="s">
        <v>1</v>
      </c>
      <c r="F774" s="106">
        <v>42261.296527777777</v>
      </c>
      <c r="G774" s="130">
        <f t="shared" si="37"/>
        <v>0.17222222222335404</v>
      </c>
      <c r="H774" s="131" t="str">
        <f t="shared" si="38"/>
        <v>ACCEPTABLE</v>
      </c>
      <c r="J774" s="124">
        <v>42261.458333333336</v>
      </c>
      <c r="K774" s="124">
        <v>42261.46875</v>
      </c>
      <c r="L774" s="120">
        <f t="shared" si="39"/>
        <v>1.0416666664241347E-2</v>
      </c>
      <c r="M774" s="123" t="s">
        <v>1</v>
      </c>
      <c r="N774" s="121" t="s">
        <v>177</v>
      </c>
    </row>
    <row r="775" spans="1:14" ht="27" customHeight="1" x14ac:dyDescent="0.35">
      <c r="A775" s="134">
        <v>19177</v>
      </c>
      <c r="B775" s="134">
        <v>398</v>
      </c>
      <c r="C775" s="134" t="s">
        <v>3</v>
      </c>
      <c r="D775" s="135">
        <v>42261.659722222219</v>
      </c>
      <c r="E775" s="134" t="s">
        <v>0</v>
      </c>
      <c r="F775" s="106">
        <v>42261.597916666666</v>
      </c>
      <c r="G775" s="130">
        <f t="shared" si="37"/>
        <v>6.1805555553291924E-2</v>
      </c>
      <c r="H775" s="131" t="str">
        <f t="shared" si="38"/>
        <v>ACCEPTABLE</v>
      </c>
      <c r="J775" s="124">
        <v>42261.631944444445</v>
      </c>
      <c r="K775" s="124">
        <v>42261.643750000003</v>
      </c>
      <c r="L775" s="120">
        <f t="shared" si="39"/>
        <v>1.1805555557657499E-2</v>
      </c>
      <c r="M775" s="123" t="s">
        <v>0</v>
      </c>
      <c r="N775" s="121" t="s">
        <v>493</v>
      </c>
    </row>
    <row r="776" spans="1:14" ht="27" customHeight="1" x14ac:dyDescent="0.35">
      <c r="A776" s="134">
        <v>19177</v>
      </c>
      <c r="B776" s="134">
        <v>399</v>
      </c>
      <c r="C776" s="134" t="s">
        <v>4</v>
      </c>
      <c r="D776" s="135">
        <v>42261.6875</v>
      </c>
      <c r="E776" s="134" t="s">
        <v>1</v>
      </c>
      <c r="F776" s="106">
        <v>42261.597916666666</v>
      </c>
      <c r="G776" s="130">
        <f t="shared" si="37"/>
        <v>8.9583333334303461E-2</v>
      </c>
      <c r="H776" s="131" t="str">
        <f t="shared" si="38"/>
        <v>ACCEPTABLE</v>
      </c>
      <c r="J776" s="124">
        <v>42261.675000000003</v>
      </c>
      <c r="K776" s="124">
        <v>42261.68472222222</v>
      </c>
      <c r="L776" s="120">
        <f t="shared" si="39"/>
        <v>9.7222222175332718E-3</v>
      </c>
      <c r="M776" s="123" t="s">
        <v>0</v>
      </c>
      <c r="N776" s="121" t="s">
        <v>607</v>
      </c>
    </row>
    <row r="777" spans="1:14" ht="27" customHeight="1" x14ac:dyDescent="0.35">
      <c r="A777" s="134">
        <v>19177</v>
      </c>
      <c r="B777" s="134">
        <v>400</v>
      </c>
      <c r="C777" s="134" t="s">
        <v>157</v>
      </c>
      <c r="D777" s="135">
        <v>42262.322916666664</v>
      </c>
      <c r="E777" s="134" t="s">
        <v>0</v>
      </c>
      <c r="F777" s="135">
        <v>42262.186111111114</v>
      </c>
      <c r="G777" s="130">
        <f t="shared" si="37"/>
        <v>0.13680555555038154</v>
      </c>
      <c r="H777" s="131" t="str">
        <f t="shared" si="38"/>
        <v>ACCEPTABLE</v>
      </c>
      <c r="J777" s="124">
        <v>42262.32708333333</v>
      </c>
      <c r="K777" s="124">
        <v>42262.333333333336</v>
      </c>
      <c r="L777" s="120">
        <f t="shared" si="39"/>
        <v>6.2500000058207661E-3</v>
      </c>
      <c r="M777" s="123" t="s">
        <v>0</v>
      </c>
      <c r="N777" s="121" t="s">
        <v>587</v>
      </c>
    </row>
    <row r="778" spans="1:14" ht="27" customHeight="1" x14ac:dyDescent="0.35">
      <c r="A778" s="134">
        <v>19177</v>
      </c>
      <c r="B778" s="134">
        <v>401</v>
      </c>
      <c r="C778" s="134" t="s">
        <v>3</v>
      </c>
      <c r="D778" s="135">
        <v>42262.347222222219</v>
      </c>
      <c r="E778" s="134" t="s">
        <v>1</v>
      </c>
      <c r="F778" s="135">
        <v>42262.186111111114</v>
      </c>
      <c r="G778" s="130">
        <f t="shared" si="37"/>
        <v>0.16111111110512866</v>
      </c>
      <c r="H778" s="131" t="str">
        <f t="shared" si="38"/>
        <v>ACCEPTABLE</v>
      </c>
      <c r="J778" s="124">
        <v>42262.356944444444</v>
      </c>
      <c r="K778" s="124">
        <v>42262.367361111108</v>
      </c>
      <c r="L778" s="120">
        <f t="shared" si="39"/>
        <v>1.0416666664241347E-2</v>
      </c>
      <c r="M778" s="123" t="s">
        <v>1</v>
      </c>
      <c r="N778" s="121" t="s">
        <v>608</v>
      </c>
    </row>
    <row r="779" spans="1:14" ht="27" customHeight="1" x14ac:dyDescent="0.35">
      <c r="A779" s="134">
        <v>19178</v>
      </c>
      <c r="B779" s="134">
        <v>402</v>
      </c>
      <c r="C779" s="134" t="s">
        <v>471</v>
      </c>
      <c r="D779" s="135">
        <v>42262.447916666664</v>
      </c>
      <c r="E779" s="134" t="s">
        <v>0</v>
      </c>
      <c r="F779" s="135">
        <v>42262.186111111114</v>
      </c>
      <c r="G779" s="130">
        <f t="shared" si="37"/>
        <v>0.26180555555038154</v>
      </c>
      <c r="H779" s="131" t="str">
        <f t="shared" si="38"/>
        <v>ACCEPTABLE</v>
      </c>
      <c r="J779" s="124">
        <v>42262.444444444445</v>
      </c>
      <c r="K779" s="124">
        <v>42262.456250000003</v>
      </c>
      <c r="L779" s="120">
        <f t="shared" si="39"/>
        <v>1.1805555557657499E-2</v>
      </c>
      <c r="M779" s="123" t="s">
        <v>0</v>
      </c>
      <c r="N779" s="121" t="s">
        <v>609</v>
      </c>
    </row>
    <row r="780" spans="1:14" ht="27" customHeight="1" x14ac:dyDescent="0.35">
      <c r="A780" s="134">
        <v>19178</v>
      </c>
      <c r="B780" s="134">
        <v>403</v>
      </c>
      <c r="C780" s="134" t="s">
        <v>85</v>
      </c>
      <c r="D780" s="135">
        <v>42262.489583333336</v>
      </c>
      <c r="E780" s="134" t="s">
        <v>1</v>
      </c>
      <c r="F780" s="135">
        <v>42262.186111111114</v>
      </c>
      <c r="G780" s="130">
        <f t="shared" si="37"/>
        <v>0.30347222222189885</v>
      </c>
      <c r="H780" s="131" t="str">
        <f t="shared" si="38"/>
        <v>ACCEPTABLE</v>
      </c>
      <c r="J780" s="104">
        <v>42262.482638888891</v>
      </c>
      <c r="K780" s="124">
        <v>42262.491666666669</v>
      </c>
      <c r="L780" s="120">
        <f t="shared" si="39"/>
        <v>9.0277777781011537E-3</v>
      </c>
      <c r="M780" s="123" t="s">
        <v>1</v>
      </c>
      <c r="N780" s="121" t="s">
        <v>162</v>
      </c>
    </row>
    <row r="781" spans="1:14" ht="27" customHeight="1" x14ac:dyDescent="0.35">
      <c r="A781" s="134">
        <v>19175</v>
      </c>
      <c r="B781" s="134">
        <v>404</v>
      </c>
      <c r="C781" s="134" t="s">
        <v>157</v>
      </c>
      <c r="D781" s="135">
        <v>42262.552083333336</v>
      </c>
      <c r="E781" s="134" t="s">
        <v>0</v>
      </c>
      <c r="F781" s="135">
        <v>42262.186111111114</v>
      </c>
      <c r="G781" s="130">
        <f t="shared" si="37"/>
        <v>0.36597222222189885</v>
      </c>
      <c r="H781" s="131" t="str">
        <f t="shared" si="38"/>
        <v>ACCEPTABLE</v>
      </c>
      <c r="J781" s="124"/>
      <c r="K781" s="124"/>
      <c r="L781" s="120" t="str">
        <f t="shared" si="39"/>
        <v>Incomplete Data</v>
      </c>
    </row>
    <row r="782" spans="1:14" ht="27" customHeight="1" x14ac:dyDescent="0.35">
      <c r="A782" s="134">
        <v>19175</v>
      </c>
      <c r="B782" s="134">
        <v>405</v>
      </c>
      <c r="C782" s="134" t="s">
        <v>3</v>
      </c>
      <c r="D782" s="135">
        <v>42262.583333333336</v>
      </c>
      <c r="E782" s="134" t="s">
        <v>1</v>
      </c>
      <c r="F782" s="135">
        <v>42262.406944444447</v>
      </c>
      <c r="G782" s="130">
        <f t="shared" si="37"/>
        <v>0.17638888888905058</v>
      </c>
      <c r="H782" s="131" t="str">
        <f t="shared" si="38"/>
        <v>ACCEPTABLE</v>
      </c>
      <c r="J782" s="124">
        <v>42262.59097222222</v>
      </c>
      <c r="K782" s="124">
        <v>42262.602083333331</v>
      </c>
      <c r="L782" s="120">
        <f t="shared" si="39"/>
        <v>1.1111111110949423E-2</v>
      </c>
      <c r="M782" s="123" t="s">
        <v>1</v>
      </c>
      <c r="N782" s="121" t="s">
        <v>514</v>
      </c>
    </row>
    <row r="783" spans="1:14" ht="27" customHeight="1" x14ac:dyDescent="0.35">
      <c r="A783" s="134">
        <v>19178</v>
      </c>
      <c r="B783" s="134">
        <v>406</v>
      </c>
      <c r="C783" s="134" t="s">
        <v>85</v>
      </c>
      <c r="D783" s="135">
        <v>42263.510416666664</v>
      </c>
      <c r="E783" s="134" t="s">
        <v>0</v>
      </c>
      <c r="F783" s="135">
        <v>42263.259722222225</v>
      </c>
      <c r="G783" s="130">
        <f t="shared" si="37"/>
        <v>0.25069444443943212</v>
      </c>
      <c r="H783" s="131" t="str">
        <f t="shared" si="38"/>
        <v>ACCEPTABLE</v>
      </c>
      <c r="J783" s="124">
        <v>42263.504166666666</v>
      </c>
      <c r="K783" s="124">
        <v>42263.511111111111</v>
      </c>
      <c r="L783" s="120">
        <f t="shared" si="39"/>
        <v>6.9444444452528842E-3</v>
      </c>
      <c r="M783" s="123" t="s">
        <v>0</v>
      </c>
      <c r="N783" s="121" t="s">
        <v>610</v>
      </c>
    </row>
    <row r="784" spans="1:14" ht="27" customHeight="1" x14ac:dyDescent="0.35">
      <c r="A784" s="134">
        <v>19178</v>
      </c>
      <c r="B784" s="134">
        <v>407</v>
      </c>
      <c r="C784" s="134" t="s">
        <v>471</v>
      </c>
      <c r="D784" s="135">
        <v>42263.53125</v>
      </c>
      <c r="E784" s="134" t="s">
        <v>1</v>
      </c>
      <c r="F784" s="135">
        <v>42263.259722222225</v>
      </c>
      <c r="G784" s="130">
        <f t="shared" si="37"/>
        <v>0.27152777777519077</v>
      </c>
      <c r="H784" s="131" t="str">
        <f t="shared" si="38"/>
        <v>ACCEPTABLE</v>
      </c>
      <c r="J784" s="124">
        <v>42263.536111111112</v>
      </c>
      <c r="K784" s="124">
        <v>42263.549305555556</v>
      </c>
      <c r="L784" s="120">
        <f t="shared" si="39"/>
        <v>1.3194444443797693E-2</v>
      </c>
      <c r="M784" s="123" t="s">
        <v>1</v>
      </c>
      <c r="N784" s="121" t="s">
        <v>611</v>
      </c>
    </row>
    <row r="785" spans="1:14" ht="27" customHeight="1" x14ac:dyDescent="0.35">
      <c r="A785" s="134"/>
      <c r="B785" s="134"/>
      <c r="C785" s="134"/>
      <c r="D785" s="135"/>
      <c r="E785" s="134"/>
      <c r="F785" s="136"/>
      <c r="G785" s="130" t="str">
        <f t="shared" si="37"/>
        <v/>
      </c>
      <c r="H785" s="131" t="str">
        <f t="shared" si="38"/>
        <v/>
      </c>
      <c r="J785" s="124">
        <v>42263.612500000003</v>
      </c>
      <c r="K785" s="124">
        <v>42263.617361111108</v>
      </c>
      <c r="L785" s="120">
        <f t="shared" si="39"/>
        <v>4.8611111051286571E-3</v>
      </c>
      <c r="N785" s="121" t="s">
        <v>149</v>
      </c>
    </row>
    <row r="786" spans="1:14" ht="27" customHeight="1" x14ac:dyDescent="0.35">
      <c r="A786" s="134">
        <v>19179</v>
      </c>
      <c r="B786" s="134">
        <v>408</v>
      </c>
      <c r="C786" s="134" t="s">
        <v>3</v>
      </c>
      <c r="D786" s="135">
        <v>42263.809027777781</v>
      </c>
      <c r="E786" s="134" t="s">
        <v>0</v>
      </c>
      <c r="F786" s="136">
        <v>42263.71875</v>
      </c>
      <c r="G786" s="130">
        <f t="shared" si="37"/>
        <v>9.0277777781011537E-2</v>
      </c>
      <c r="H786" s="131" t="str">
        <f t="shared" si="38"/>
        <v>ACCEPTABLE</v>
      </c>
      <c r="J786" s="124">
        <v>42263.79791666667</v>
      </c>
      <c r="K786" s="124">
        <v>42263.813194444447</v>
      </c>
      <c r="L786" s="120">
        <f t="shared" si="39"/>
        <v>1.5277777776645962E-2</v>
      </c>
      <c r="M786" s="123" t="s">
        <v>0</v>
      </c>
      <c r="N786" s="121" t="s">
        <v>612</v>
      </c>
    </row>
    <row r="787" spans="1:14" ht="27" customHeight="1" x14ac:dyDescent="0.35">
      <c r="A787" s="134">
        <v>19179</v>
      </c>
      <c r="B787" s="134">
        <v>409</v>
      </c>
      <c r="C787" s="134" t="s">
        <v>3</v>
      </c>
      <c r="D787" s="135">
        <v>42263.833333333336</v>
      </c>
      <c r="E787" s="134" t="s">
        <v>1</v>
      </c>
      <c r="F787" s="136">
        <v>42263.71875</v>
      </c>
      <c r="G787" s="130">
        <f t="shared" si="37"/>
        <v>0.11458333333575865</v>
      </c>
      <c r="H787" s="131" t="str">
        <f t="shared" si="38"/>
        <v>ACCEPTABLE</v>
      </c>
      <c r="J787" s="124">
        <v>42263.826388888891</v>
      </c>
      <c r="K787" s="124">
        <v>42263.836111111108</v>
      </c>
      <c r="L787" s="120">
        <f t="shared" si="39"/>
        <v>9.7222222175332718E-3</v>
      </c>
      <c r="M787" s="123" t="s">
        <v>1</v>
      </c>
      <c r="N787" s="121" t="s">
        <v>612</v>
      </c>
    </row>
    <row r="788" spans="1:14" ht="27" customHeight="1" x14ac:dyDescent="0.35">
      <c r="G788" s="130" t="str">
        <f t="shared" si="37"/>
        <v/>
      </c>
      <c r="H788" s="131" t="str">
        <f t="shared" si="38"/>
        <v/>
      </c>
      <c r="J788" s="124">
        <v>42263.852777777778</v>
      </c>
      <c r="K788" s="124">
        <v>42263.864583333336</v>
      </c>
      <c r="L788" s="120">
        <f t="shared" si="39"/>
        <v>1.1805555557657499E-2</v>
      </c>
      <c r="N788" s="121" t="s">
        <v>149</v>
      </c>
    </row>
    <row r="789" spans="1:14" ht="27" customHeight="1" x14ac:dyDescent="0.35">
      <c r="G789" s="130" t="str">
        <f t="shared" si="37"/>
        <v/>
      </c>
      <c r="H789" s="131" t="str">
        <f t="shared" si="38"/>
        <v/>
      </c>
      <c r="J789" s="124">
        <v>42264.436111111114</v>
      </c>
      <c r="K789" s="124">
        <v>42264.447222222225</v>
      </c>
      <c r="L789" s="120">
        <f t="shared" si="39"/>
        <v>1.1111111110949423E-2</v>
      </c>
      <c r="N789" s="121" t="s">
        <v>149</v>
      </c>
    </row>
    <row r="790" spans="1:14" ht="27" customHeight="1" x14ac:dyDescent="0.35">
      <c r="G790" s="130" t="str">
        <f t="shared" si="37"/>
        <v/>
      </c>
      <c r="H790" s="131" t="str">
        <f t="shared" si="38"/>
        <v/>
      </c>
      <c r="J790" s="124">
        <v>42264.558333333334</v>
      </c>
      <c r="K790" s="124">
        <v>42264.5625</v>
      </c>
      <c r="L790" s="120">
        <f t="shared" si="39"/>
        <v>4.166666665696539E-3</v>
      </c>
      <c r="N790" s="121" t="s">
        <v>149</v>
      </c>
    </row>
    <row r="791" spans="1:14" ht="27" customHeight="1" x14ac:dyDescent="0.35">
      <c r="A791" s="78">
        <v>19180</v>
      </c>
      <c r="B791" s="78">
        <v>410</v>
      </c>
      <c r="C791" s="121" t="s">
        <v>3</v>
      </c>
      <c r="D791" s="106">
        <v>42265.520833333336</v>
      </c>
      <c r="E791" s="121" t="s">
        <v>0</v>
      </c>
      <c r="F791" s="124">
        <v>42265.397222222222</v>
      </c>
      <c r="G791" s="130">
        <f t="shared" si="37"/>
        <v>0.12361111111385981</v>
      </c>
      <c r="H791" s="131" t="str">
        <f t="shared" si="38"/>
        <v>ACCEPTABLE</v>
      </c>
      <c r="J791" s="124">
        <v>42265.513888888891</v>
      </c>
      <c r="K791" s="124">
        <v>42265.538888888892</v>
      </c>
      <c r="L791" s="120">
        <f t="shared" si="39"/>
        <v>2.5000000001455192E-2</v>
      </c>
      <c r="M791" s="123" t="s">
        <v>0</v>
      </c>
      <c r="N791" s="121" t="s">
        <v>521</v>
      </c>
    </row>
    <row r="792" spans="1:14" ht="27" customHeight="1" x14ac:dyDescent="0.35">
      <c r="A792" s="78">
        <v>19180</v>
      </c>
      <c r="B792" s="78">
        <v>411</v>
      </c>
      <c r="C792" s="121" t="s">
        <v>4</v>
      </c>
      <c r="D792" s="124">
        <v>42265.5625</v>
      </c>
      <c r="E792" s="121" t="s">
        <v>1</v>
      </c>
      <c r="F792" s="124">
        <v>42265.397222222222</v>
      </c>
      <c r="G792" s="130">
        <f t="shared" si="37"/>
        <v>0.16527777777810115</v>
      </c>
      <c r="H792" s="131" t="str">
        <f t="shared" si="38"/>
        <v>ACCEPTABLE</v>
      </c>
      <c r="J792" s="124">
        <v>42265.570833333331</v>
      </c>
      <c r="K792" s="124">
        <v>42265.574999999997</v>
      </c>
      <c r="L792" s="120">
        <f t="shared" si="39"/>
        <v>4.166666665696539E-3</v>
      </c>
      <c r="M792" s="123" t="s">
        <v>1</v>
      </c>
      <c r="N792" s="121" t="s">
        <v>9</v>
      </c>
    </row>
    <row r="793" spans="1:14" ht="27" customHeight="1" x14ac:dyDescent="0.35">
      <c r="A793" s="78">
        <v>19181</v>
      </c>
      <c r="B793" s="78">
        <v>412</v>
      </c>
      <c r="C793" s="121" t="s">
        <v>3</v>
      </c>
      <c r="D793" s="124">
        <v>42265.777777777781</v>
      </c>
      <c r="E793" s="121" t="s">
        <v>0</v>
      </c>
      <c r="F793" s="124">
        <v>42265.73541666667</v>
      </c>
      <c r="G793" s="130">
        <f t="shared" si="37"/>
        <v>4.2361111110949423E-2</v>
      </c>
      <c r="H793" s="131" t="str">
        <f t="shared" si="38"/>
        <v>ACCEPTABLE</v>
      </c>
      <c r="J793" s="124">
        <v>42265.773611111108</v>
      </c>
      <c r="K793" s="124">
        <v>42265.786805555559</v>
      </c>
      <c r="L793" s="120">
        <f t="shared" si="39"/>
        <v>1.319444445107365E-2</v>
      </c>
      <c r="M793" s="123" t="s">
        <v>0</v>
      </c>
      <c r="N793" s="121" t="s">
        <v>613</v>
      </c>
    </row>
    <row r="794" spans="1:14" ht="27" customHeight="1" x14ac:dyDescent="0.35">
      <c r="A794" s="78">
        <v>19181</v>
      </c>
      <c r="B794" s="78">
        <v>413</v>
      </c>
      <c r="C794" s="121" t="s">
        <v>4</v>
      </c>
      <c r="D794" s="124">
        <v>42265.8125</v>
      </c>
      <c r="E794" s="121" t="s">
        <v>1</v>
      </c>
      <c r="F794" s="124">
        <v>42265.73541666667</v>
      </c>
      <c r="G794" s="130">
        <f t="shared" si="37"/>
        <v>7.7083333329937886E-2</v>
      </c>
      <c r="H794" s="131" t="str">
        <f t="shared" si="38"/>
        <v>ACCEPTABLE</v>
      </c>
      <c r="J794" s="124">
        <v>42265.821527777778</v>
      </c>
      <c r="K794" s="124">
        <v>42265.830555555556</v>
      </c>
      <c r="L794" s="120">
        <f t="shared" si="39"/>
        <v>9.0277777781011537E-3</v>
      </c>
      <c r="M794" s="123" t="s">
        <v>1</v>
      </c>
      <c r="N794" s="121" t="s">
        <v>614</v>
      </c>
    </row>
    <row r="795" spans="1:14" ht="27" customHeight="1" x14ac:dyDescent="0.35">
      <c r="A795" s="78">
        <v>19185</v>
      </c>
      <c r="B795" s="78">
        <v>414</v>
      </c>
      <c r="C795" s="121" t="s">
        <v>3</v>
      </c>
      <c r="D795" s="124">
        <v>42266.104166666664</v>
      </c>
      <c r="E795" s="121" t="s">
        <v>0</v>
      </c>
      <c r="F795" s="124">
        <v>42265.645138888889</v>
      </c>
      <c r="G795" s="130">
        <f t="shared" si="37"/>
        <v>0.45902777777519077</v>
      </c>
      <c r="H795" s="131" t="str">
        <f t="shared" si="38"/>
        <v>ACCEPTABLE</v>
      </c>
      <c r="J795" s="124">
        <v>42266.106249999997</v>
      </c>
      <c r="K795" s="124">
        <v>42266.116666666669</v>
      </c>
      <c r="L795" s="120">
        <f t="shared" si="39"/>
        <v>1.0416666671517305E-2</v>
      </c>
      <c r="M795" s="123" t="s">
        <v>0</v>
      </c>
      <c r="N795" s="121" t="s">
        <v>615</v>
      </c>
    </row>
    <row r="796" spans="1:14" ht="27" customHeight="1" x14ac:dyDescent="0.35">
      <c r="A796" s="78">
        <v>19185</v>
      </c>
      <c r="B796" s="78">
        <v>415</v>
      </c>
      <c r="C796" s="121" t="s">
        <v>4</v>
      </c>
      <c r="D796" s="124">
        <v>42266.145833333336</v>
      </c>
      <c r="E796" s="121" t="s">
        <v>1</v>
      </c>
      <c r="F796" s="124">
        <v>42265.645138888889</v>
      </c>
      <c r="G796" s="130">
        <f t="shared" si="37"/>
        <v>0.50069444444670808</v>
      </c>
      <c r="H796" s="131" t="str">
        <f t="shared" si="38"/>
        <v>ACCEPTABLE</v>
      </c>
      <c r="J796" s="124">
        <v>42266.147916666669</v>
      </c>
      <c r="K796" s="124">
        <v>42266.15625</v>
      </c>
      <c r="L796" s="120">
        <f t="shared" si="39"/>
        <v>8.333333331393078E-3</v>
      </c>
      <c r="M796" s="123" t="s">
        <v>1</v>
      </c>
      <c r="N796" s="121" t="s">
        <v>18</v>
      </c>
    </row>
    <row r="797" spans="1:14" ht="27" customHeight="1" x14ac:dyDescent="0.35">
      <c r="A797" s="78">
        <v>19180</v>
      </c>
      <c r="B797" s="78">
        <v>416</v>
      </c>
      <c r="C797" s="121" t="s">
        <v>4</v>
      </c>
      <c r="D797" s="124">
        <v>42266.319444444445</v>
      </c>
      <c r="E797" s="121" t="s">
        <v>0</v>
      </c>
      <c r="F797" s="124">
        <v>42266.120138888888</v>
      </c>
      <c r="G797" s="130">
        <f t="shared" si="37"/>
        <v>0.1993055555576575</v>
      </c>
      <c r="H797" s="131" t="str">
        <f t="shared" si="38"/>
        <v>ACCEPTABLE</v>
      </c>
      <c r="J797" s="124">
        <v>42266.322222222225</v>
      </c>
      <c r="K797" s="124">
        <v>42266.331944444442</v>
      </c>
      <c r="L797" s="120">
        <f t="shared" si="39"/>
        <v>9.7222222175332718E-3</v>
      </c>
      <c r="M797" s="123" t="s">
        <v>0</v>
      </c>
      <c r="N797" s="121" t="s">
        <v>18</v>
      </c>
    </row>
    <row r="798" spans="1:14" ht="27" customHeight="1" x14ac:dyDescent="0.35">
      <c r="A798" s="78">
        <v>19180</v>
      </c>
      <c r="B798" s="78">
        <v>417</v>
      </c>
      <c r="C798" s="121" t="s">
        <v>3</v>
      </c>
      <c r="D798" s="124">
        <v>42266.34375</v>
      </c>
      <c r="E798" s="121" t="s">
        <v>1</v>
      </c>
      <c r="F798" s="124">
        <v>42266.120138888888</v>
      </c>
      <c r="G798" s="130">
        <f t="shared" si="37"/>
        <v>0.22361111111240461</v>
      </c>
      <c r="H798" s="131" t="str">
        <f t="shared" si="38"/>
        <v>ACCEPTABLE</v>
      </c>
      <c r="J798" s="124">
        <v>42266.355555555558</v>
      </c>
      <c r="K798" s="124">
        <v>42266.366666666669</v>
      </c>
      <c r="L798" s="120">
        <f t="shared" si="39"/>
        <v>1.1111111110949423E-2</v>
      </c>
      <c r="M798" s="123" t="s">
        <v>1</v>
      </c>
      <c r="N798" s="121" t="s">
        <v>616</v>
      </c>
    </row>
    <row r="799" spans="1:14" ht="27" customHeight="1" x14ac:dyDescent="0.35">
      <c r="A799" s="78">
        <v>19183</v>
      </c>
      <c r="B799" s="78">
        <v>418</v>
      </c>
      <c r="C799" s="121" t="s">
        <v>3</v>
      </c>
      <c r="D799" s="124">
        <v>42266.388888888891</v>
      </c>
      <c r="E799" s="121" t="s">
        <v>0</v>
      </c>
      <c r="F799" s="124">
        <v>42266.120138888888</v>
      </c>
      <c r="G799" s="130">
        <f t="shared" si="37"/>
        <v>0.26875000000291038</v>
      </c>
      <c r="H799" s="131" t="str">
        <f t="shared" si="38"/>
        <v>ACCEPTABLE</v>
      </c>
      <c r="J799" s="124">
        <v>42266.392361111109</v>
      </c>
      <c r="K799" s="124">
        <v>42266.401388888888</v>
      </c>
      <c r="L799" s="120">
        <f t="shared" si="39"/>
        <v>9.0277777781011537E-3</v>
      </c>
      <c r="M799" s="123" t="s">
        <v>0</v>
      </c>
      <c r="N799" s="121" t="s">
        <v>617</v>
      </c>
    </row>
    <row r="800" spans="1:14" ht="27" customHeight="1" x14ac:dyDescent="0.35">
      <c r="A800" s="78">
        <v>19181</v>
      </c>
      <c r="B800" s="78">
        <v>419</v>
      </c>
      <c r="C800" s="121" t="s">
        <v>3</v>
      </c>
      <c r="D800" s="124">
        <v>42266.430555555555</v>
      </c>
      <c r="E800" s="121" t="s">
        <v>1</v>
      </c>
      <c r="F800" s="124">
        <v>42266.120138888888</v>
      </c>
      <c r="G800" s="130">
        <f t="shared" si="37"/>
        <v>0.31041666666715173</v>
      </c>
      <c r="H800" s="131" t="str">
        <f t="shared" si="38"/>
        <v>ACCEPTABLE</v>
      </c>
      <c r="J800" s="124">
        <v>42266.444444444445</v>
      </c>
      <c r="K800" s="124">
        <v>42266.45416666667</v>
      </c>
      <c r="L800" s="120">
        <f t="shared" si="39"/>
        <v>9.7222222248092294E-3</v>
      </c>
      <c r="M800" s="123" t="s">
        <v>1</v>
      </c>
      <c r="N800" s="121" t="s">
        <v>618</v>
      </c>
    </row>
    <row r="801" spans="1:14" ht="27" customHeight="1" x14ac:dyDescent="0.35">
      <c r="A801" s="78">
        <v>19184</v>
      </c>
      <c r="B801" s="78">
        <v>421</v>
      </c>
      <c r="C801" s="121" t="s">
        <v>471</v>
      </c>
      <c r="D801" s="124">
        <v>42266.583333333336</v>
      </c>
      <c r="E801" s="121" t="s">
        <v>0</v>
      </c>
      <c r="F801" s="124">
        <v>42266.425694444442</v>
      </c>
      <c r="G801" s="130">
        <f t="shared" si="37"/>
        <v>0.15763888889341615</v>
      </c>
      <c r="H801" s="131" t="str">
        <f t="shared" si="38"/>
        <v>ACCEPTABLE</v>
      </c>
      <c r="J801" s="124">
        <v>42266.581944444442</v>
      </c>
      <c r="K801" s="124">
        <v>42266.594444444447</v>
      </c>
      <c r="L801" s="120">
        <f t="shared" si="39"/>
        <v>1.2500000004365575E-2</v>
      </c>
      <c r="M801" s="123" t="s">
        <v>0</v>
      </c>
      <c r="N801" s="121" t="s">
        <v>619</v>
      </c>
    </row>
    <row r="802" spans="1:14" ht="27" customHeight="1" x14ac:dyDescent="0.35">
      <c r="A802" s="78">
        <v>19185</v>
      </c>
      <c r="B802" s="78">
        <v>422</v>
      </c>
      <c r="C802" s="121" t="s">
        <v>3</v>
      </c>
      <c r="D802" s="124">
        <v>42266.604166666664</v>
      </c>
      <c r="E802" s="121" t="s">
        <v>1</v>
      </c>
      <c r="F802" s="124">
        <v>42266.425694444442</v>
      </c>
      <c r="G802" s="130">
        <f t="shared" si="37"/>
        <v>0.17847222222189885</v>
      </c>
      <c r="H802" s="131" t="str">
        <f t="shared" si="38"/>
        <v>ACCEPTABLE</v>
      </c>
      <c r="J802" s="124"/>
      <c r="L802" s="120" t="str">
        <f t="shared" si="39"/>
        <v>Incomplete Data</v>
      </c>
    </row>
    <row r="803" spans="1:14" ht="27" customHeight="1" x14ac:dyDescent="0.35">
      <c r="A803" s="78">
        <v>19184</v>
      </c>
      <c r="B803" s="78">
        <v>423</v>
      </c>
      <c r="C803" s="121" t="s">
        <v>83</v>
      </c>
      <c r="D803" s="124">
        <v>42266.625</v>
      </c>
      <c r="E803" s="121" t="s">
        <v>1</v>
      </c>
      <c r="F803" s="124">
        <v>42266.425694444442</v>
      </c>
      <c r="G803" s="130">
        <f t="shared" si="37"/>
        <v>0.1993055555576575</v>
      </c>
      <c r="H803" s="131" t="str">
        <f t="shared" si="38"/>
        <v>ACCEPTABLE</v>
      </c>
      <c r="J803" s="124">
        <v>42266.613194444442</v>
      </c>
      <c r="K803" s="124">
        <v>42266.624305555553</v>
      </c>
      <c r="L803" s="120">
        <f t="shared" si="39"/>
        <v>1.1111111110949423E-2</v>
      </c>
      <c r="M803" s="123" t="s">
        <v>1</v>
      </c>
      <c r="N803" s="121" t="s">
        <v>620</v>
      </c>
    </row>
    <row r="804" spans="1:14" ht="27" customHeight="1" x14ac:dyDescent="0.35">
      <c r="A804" s="78">
        <v>19186</v>
      </c>
      <c r="B804" s="78">
        <v>424</v>
      </c>
      <c r="C804" s="121" t="s">
        <v>471</v>
      </c>
      <c r="D804" s="124">
        <v>42266.666666666664</v>
      </c>
      <c r="E804" s="121" t="s">
        <v>0</v>
      </c>
      <c r="F804" s="124">
        <v>42266.425694444442</v>
      </c>
      <c r="G804" s="130">
        <f t="shared" si="37"/>
        <v>0.24097222222189885</v>
      </c>
      <c r="H804" s="131" t="str">
        <f t="shared" si="38"/>
        <v>ACCEPTABLE</v>
      </c>
      <c r="J804" s="124">
        <v>42266.666666666664</v>
      </c>
      <c r="K804" s="124">
        <v>42266.677777777775</v>
      </c>
      <c r="L804" s="120">
        <f t="shared" si="39"/>
        <v>1.1111111110949423E-2</v>
      </c>
      <c r="M804" s="123" t="s">
        <v>0</v>
      </c>
      <c r="N804" s="121" t="s">
        <v>621</v>
      </c>
    </row>
    <row r="805" spans="1:14" ht="27" customHeight="1" x14ac:dyDescent="0.35">
      <c r="A805" s="78">
        <v>19186</v>
      </c>
      <c r="B805" s="78">
        <v>425</v>
      </c>
      <c r="C805" s="121" t="s">
        <v>85</v>
      </c>
      <c r="D805" s="124">
        <v>42266.708333333336</v>
      </c>
      <c r="E805" s="121" t="s">
        <v>1</v>
      </c>
      <c r="F805" s="124">
        <v>42266.425694444442</v>
      </c>
      <c r="G805" s="130">
        <f t="shared" si="37"/>
        <v>0.28263888889341615</v>
      </c>
      <c r="H805" s="131" t="str">
        <f t="shared" si="38"/>
        <v>ACCEPTABLE</v>
      </c>
      <c r="J805" s="124">
        <v>42266.707638888889</v>
      </c>
      <c r="K805" s="124">
        <v>42266.71597222222</v>
      </c>
      <c r="L805" s="120">
        <f t="shared" si="39"/>
        <v>8.333333331393078E-3</v>
      </c>
      <c r="M805" s="123" t="s">
        <v>1</v>
      </c>
      <c r="N805" s="121" t="s">
        <v>513</v>
      </c>
    </row>
    <row r="806" spans="1:14" ht="27" customHeight="1" x14ac:dyDescent="0.35">
      <c r="A806" s="78">
        <v>19182</v>
      </c>
      <c r="B806" s="78">
        <v>426</v>
      </c>
      <c r="C806" s="121" t="s">
        <v>3</v>
      </c>
      <c r="D806" s="124">
        <v>42266.791666666664</v>
      </c>
      <c r="E806" s="121" t="s">
        <v>0</v>
      </c>
      <c r="F806" s="124">
        <v>42266.643055555556</v>
      </c>
      <c r="G806" s="130">
        <f t="shared" si="37"/>
        <v>0.14861111110803904</v>
      </c>
      <c r="H806" s="131" t="str">
        <f t="shared" si="38"/>
        <v>ACCEPTABLE</v>
      </c>
      <c r="J806" s="104">
        <v>42266.806944444441</v>
      </c>
      <c r="K806" s="124">
        <v>42266.820833333331</v>
      </c>
      <c r="L806" s="120">
        <f t="shared" si="39"/>
        <v>1.3888888890505768E-2</v>
      </c>
      <c r="M806" s="123" t="s">
        <v>0</v>
      </c>
      <c r="N806" s="121" t="s">
        <v>622</v>
      </c>
    </row>
    <row r="807" spans="1:14" ht="27" customHeight="1" x14ac:dyDescent="0.35">
      <c r="A807" s="78">
        <v>19182</v>
      </c>
      <c r="B807" s="78">
        <v>427</v>
      </c>
      <c r="C807" s="121" t="s">
        <v>3</v>
      </c>
      <c r="D807" s="124">
        <v>42266.8125</v>
      </c>
      <c r="E807" s="121" t="s">
        <v>1</v>
      </c>
      <c r="F807" s="124">
        <v>42266.643055555556</v>
      </c>
      <c r="G807" s="130">
        <f t="shared" si="37"/>
        <v>0.16944444444379769</v>
      </c>
      <c r="H807" s="131" t="str">
        <f t="shared" si="38"/>
        <v>ACCEPTABLE</v>
      </c>
      <c r="J807" s="124">
        <v>42266.836805555555</v>
      </c>
      <c r="K807" s="124">
        <v>42266.849305555559</v>
      </c>
      <c r="L807" s="120">
        <f t="shared" si="39"/>
        <v>1.2500000004365575E-2</v>
      </c>
      <c r="M807" s="123" t="s">
        <v>1</v>
      </c>
      <c r="N807" s="121" t="s">
        <v>622</v>
      </c>
    </row>
    <row r="808" spans="1:14" ht="27" customHeight="1" x14ac:dyDescent="0.35">
      <c r="A808" s="78">
        <v>19183</v>
      </c>
      <c r="B808" s="78">
        <v>428</v>
      </c>
      <c r="C808" s="121" t="s">
        <v>4</v>
      </c>
      <c r="D808" s="124">
        <v>42267.527777777781</v>
      </c>
      <c r="E808" s="121" t="s">
        <v>0</v>
      </c>
      <c r="F808" s="124">
        <v>42267.347916666666</v>
      </c>
      <c r="G808" s="130">
        <f t="shared" si="37"/>
        <v>0.179861111115315</v>
      </c>
      <c r="H808" s="131" t="str">
        <f t="shared" si="38"/>
        <v>ACCEPTABLE</v>
      </c>
      <c r="J808" s="124">
        <v>42267.53125</v>
      </c>
      <c r="K808" s="124">
        <v>42267.540277777778</v>
      </c>
      <c r="L808" s="120">
        <f t="shared" si="39"/>
        <v>9.0277777781011537E-3</v>
      </c>
      <c r="M808" s="123" t="s">
        <v>0</v>
      </c>
      <c r="N808" s="121" t="s">
        <v>623</v>
      </c>
    </row>
    <row r="809" spans="1:14" ht="27" customHeight="1" x14ac:dyDescent="0.35">
      <c r="A809" s="78">
        <v>19183</v>
      </c>
      <c r="B809" s="78">
        <v>429</v>
      </c>
      <c r="C809" s="121" t="s">
        <v>3</v>
      </c>
      <c r="D809" s="106">
        <v>42267.552083333336</v>
      </c>
      <c r="E809" s="121" t="s">
        <v>1</v>
      </c>
      <c r="F809" s="124">
        <v>42267.347916666666</v>
      </c>
      <c r="G809" s="130">
        <f t="shared" si="37"/>
        <v>0.20416666667006211</v>
      </c>
      <c r="H809" s="131" t="str">
        <f t="shared" si="38"/>
        <v>ACCEPTABLE</v>
      </c>
      <c r="J809" s="124">
        <v>42267.571527777778</v>
      </c>
      <c r="K809" s="124">
        <v>42267.583333333336</v>
      </c>
      <c r="L809" s="120">
        <f t="shared" si="39"/>
        <v>1.1805555557657499E-2</v>
      </c>
      <c r="M809" s="123" t="s">
        <v>1</v>
      </c>
      <c r="N809" s="121" t="s">
        <v>624</v>
      </c>
    </row>
    <row r="810" spans="1:14" ht="27" customHeight="1" x14ac:dyDescent="0.35">
      <c r="A810" s="78">
        <v>19184</v>
      </c>
      <c r="B810" s="78">
        <v>430</v>
      </c>
      <c r="C810" s="121" t="s">
        <v>83</v>
      </c>
      <c r="D810" s="106">
        <v>42267.590277777781</v>
      </c>
      <c r="E810" s="121" t="s">
        <v>0</v>
      </c>
      <c r="F810" s="124">
        <v>42267.254861111112</v>
      </c>
      <c r="G810" s="130">
        <f t="shared" si="37"/>
        <v>0.33541666666860692</v>
      </c>
      <c r="H810" s="131" t="str">
        <f t="shared" si="38"/>
        <v>ACCEPTABLE</v>
      </c>
      <c r="J810" s="124">
        <v>42267.59375</v>
      </c>
      <c r="K810" s="124">
        <v>42267.604166666664</v>
      </c>
      <c r="L810" s="120">
        <f t="shared" si="39"/>
        <v>1.0416666664241347E-2</v>
      </c>
      <c r="M810" s="123" t="s">
        <v>0</v>
      </c>
      <c r="N810" s="121" t="s">
        <v>625</v>
      </c>
    </row>
    <row r="811" spans="1:14" ht="27" customHeight="1" x14ac:dyDescent="0.35">
      <c r="A811" s="78">
        <v>19184</v>
      </c>
      <c r="B811" s="78">
        <v>431</v>
      </c>
      <c r="C811" s="121" t="s">
        <v>83</v>
      </c>
      <c r="D811" s="106">
        <v>42267.631944444445</v>
      </c>
      <c r="E811" s="121" t="s">
        <v>1</v>
      </c>
      <c r="F811" s="124">
        <v>42267.254861111112</v>
      </c>
      <c r="G811" s="130">
        <f t="shared" si="37"/>
        <v>0.37708333333284827</v>
      </c>
      <c r="H811" s="131" t="str">
        <f t="shared" si="38"/>
        <v>ACCEPTABLE</v>
      </c>
      <c r="J811" s="124"/>
      <c r="L811" s="120" t="str">
        <f t="shared" si="39"/>
        <v>Incomplete Data</v>
      </c>
    </row>
    <row r="812" spans="1:14" ht="27" customHeight="1" x14ac:dyDescent="0.35">
      <c r="A812" s="78">
        <v>19186</v>
      </c>
      <c r="B812" s="78">
        <v>432</v>
      </c>
      <c r="C812" s="121" t="s">
        <v>85</v>
      </c>
      <c r="D812" s="106">
        <v>42267.739583333336</v>
      </c>
      <c r="E812" s="121" t="s">
        <v>0</v>
      </c>
      <c r="F812" s="124">
        <v>42267.634722222225</v>
      </c>
      <c r="G812" s="130">
        <f t="shared" si="37"/>
        <v>0.10486111111094942</v>
      </c>
      <c r="H812" s="131" t="str">
        <f t="shared" si="38"/>
        <v>ACCEPTABLE</v>
      </c>
      <c r="L812" s="120" t="str">
        <f t="shared" si="39"/>
        <v>Incomplete Data</v>
      </c>
    </row>
    <row r="813" spans="1:14" ht="27" customHeight="1" x14ac:dyDescent="0.35">
      <c r="A813" s="78">
        <v>19186</v>
      </c>
      <c r="B813" s="78">
        <v>433</v>
      </c>
      <c r="C813" s="121" t="s">
        <v>471</v>
      </c>
      <c r="D813" s="106">
        <v>42267.763888888891</v>
      </c>
      <c r="E813" s="121" t="s">
        <v>1</v>
      </c>
      <c r="F813" s="106">
        <v>42267.634722222225</v>
      </c>
      <c r="G813" s="130">
        <f t="shared" si="37"/>
        <v>0.12916666666569654</v>
      </c>
      <c r="H813" s="131" t="str">
        <f t="shared" si="38"/>
        <v>ACCEPTABLE</v>
      </c>
      <c r="J813" s="124">
        <v>42267.756944444445</v>
      </c>
      <c r="K813" s="124">
        <v>42267.768750000003</v>
      </c>
      <c r="L813" s="120">
        <f t="shared" si="39"/>
        <v>1.1805555557657499E-2</v>
      </c>
      <c r="M813" s="123" t="s">
        <v>1</v>
      </c>
      <c r="N813" s="121" t="s">
        <v>626</v>
      </c>
    </row>
    <row r="814" spans="1:14" ht="27" customHeight="1" x14ac:dyDescent="0.35">
      <c r="A814" s="78">
        <v>19184</v>
      </c>
      <c r="B814" s="78">
        <v>434</v>
      </c>
      <c r="C814" s="121" t="s">
        <v>85</v>
      </c>
      <c r="D814" s="106">
        <v>42268.239583333336</v>
      </c>
      <c r="E814" s="121" t="s">
        <v>0</v>
      </c>
      <c r="F814" s="106">
        <v>42267.634722222225</v>
      </c>
      <c r="G814" s="130">
        <f t="shared" si="37"/>
        <v>0.60486111111094942</v>
      </c>
      <c r="H814" s="131" t="str">
        <f t="shared" si="38"/>
        <v>ACCEPTABLE</v>
      </c>
      <c r="J814" s="124">
        <v>42268.239583333336</v>
      </c>
      <c r="K814" s="124">
        <v>42268.246527777781</v>
      </c>
      <c r="L814" s="120">
        <f t="shared" si="39"/>
        <v>6.9444444452528842E-3</v>
      </c>
      <c r="M814" s="123" t="s">
        <v>0</v>
      </c>
      <c r="N814" s="121" t="s">
        <v>610</v>
      </c>
    </row>
    <row r="815" spans="1:14" ht="27" customHeight="1" x14ac:dyDescent="0.35">
      <c r="A815" s="78">
        <v>19184</v>
      </c>
      <c r="B815" s="78">
        <v>435</v>
      </c>
      <c r="C815" s="121" t="s">
        <v>471</v>
      </c>
      <c r="D815" s="106">
        <v>42268.263888888891</v>
      </c>
      <c r="E815" s="121" t="s">
        <v>1</v>
      </c>
      <c r="F815" s="106">
        <v>42267.634722222225</v>
      </c>
      <c r="G815" s="130">
        <f t="shared" si="37"/>
        <v>0.62916666666569654</v>
      </c>
      <c r="H815" s="131" t="str">
        <f t="shared" si="38"/>
        <v>ACCEPTABLE</v>
      </c>
      <c r="J815" s="124">
        <v>42268.270833333336</v>
      </c>
      <c r="K815" s="124">
        <v>42268.283333333333</v>
      </c>
      <c r="L815" s="120">
        <f t="shared" si="39"/>
        <v>1.2499999997089617E-2</v>
      </c>
      <c r="M815" s="123" t="s">
        <v>1</v>
      </c>
      <c r="N815" s="121" t="s">
        <v>627</v>
      </c>
    </row>
    <row r="816" spans="1:14" ht="27" customHeight="1" x14ac:dyDescent="0.35">
      <c r="A816" s="134">
        <v>19187</v>
      </c>
      <c r="B816" s="134">
        <v>436</v>
      </c>
      <c r="C816" s="134" t="s">
        <v>383</v>
      </c>
      <c r="D816" s="135">
        <v>42268.291666666664</v>
      </c>
      <c r="E816" s="134" t="s">
        <v>0</v>
      </c>
      <c r="F816" s="135">
        <v>42267.911805555559</v>
      </c>
      <c r="G816" s="130">
        <f t="shared" si="37"/>
        <v>0.37986111110512866</v>
      </c>
      <c r="H816" s="131" t="str">
        <f t="shared" si="38"/>
        <v>ACCEPTABLE</v>
      </c>
      <c r="J816" s="124">
        <v>42268.3125</v>
      </c>
      <c r="K816" s="124">
        <v>42268.322916666664</v>
      </c>
      <c r="L816" s="120">
        <f t="shared" si="39"/>
        <v>1.0416666664241347E-2</v>
      </c>
      <c r="M816" s="123" t="s">
        <v>0</v>
      </c>
      <c r="N816" s="121" t="s">
        <v>628</v>
      </c>
    </row>
    <row r="817" spans="1:14" ht="27" customHeight="1" x14ac:dyDescent="0.35">
      <c r="A817" s="134">
        <v>19187</v>
      </c>
      <c r="B817" s="134">
        <v>437</v>
      </c>
      <c r="C817" s="134" t="s">
        <v>383</v>
      </c>
      <c r="D817" s="135">
        <v>42268.322916666664</v>
      </c>
      <c r="E817" s="134" t="s">
        <v>1</v>
      </c>
      <c r="F817" s="135">
        <v>42267.911805555559</v>
      </c>
      <c r="G817" s="130">
        <f t="shared" si="37"/>
        <v>0.41111111110512866</v>
      </c>
      <c r="H817" s="131" t="str">
        <f t="shared" si="38"/>
        <v>ACCEPTABLE</v>
      </c>
      <c r="I817" s="134"/>
      <c r="J817" s="124">
        <v>42268.336805555555</v>
      </c>
      <c r="K817" s="124">
        <v>42268.34375</v>
      </c>
      <c r="L817" s="120">
        <f t="shared" si="39"/>
        <v>6.9444444452528842E-3</v>
      </c>
      <c r="M817" s="123" t="s">
        <v>1</v>
      </c>
      <c r="N817" s="121" t="s">
        <v>177</v>
      </c>
    </row>
    <row r="818" spans="1:14" ht="27" customHeight="1" x14ac:dyDescent="0.35">
      <c r="A818" s="134">
        <v>19187</v>
      </c>
      <c r="B818" s="134">
        <v>438</v>
      </c>
      <c r="C818" s="134" t="s">
        <v>383</v>
      </c>
      <c r="D818" s="135">
        <v>42269.291666666664</v>
      </c>
      <c r="E818" s="134" t="s">
        <v>0</v>
      </c>
      <c r="F818" s="135">
        <v>42269.23333333333</v>
      </c>
      <c r="G818" s="130">
        <f t="shared" si="37"/>
        <v>5.8333333334303461E-2</v>
      </c>
      <c r="H818" s="131" t="str">
        <f t="shared" si="38"/>
        <v>ACCEPTABLE</v>
      </c>
      <c r="I818" s="134"/>
      <c r="J818" s="124">
        <v>42269.29791666667</v>
      </c>
      <c r="K818" s="124">
        <v>42269.302777777775</v>
      </c>
      <c r="L818" s="120">
        <f t="shared" si="39"/>
        <v>4.8611111051286571E-3</v>
      </c>
      <c r="M818" s="123" t="s">
        <v>0</v>
      </c>
      <c r="N818" s="121" t="s">
        <v>629</v>
      </c>
    </row>
    <row r="819" spans="1:14" ht="27" customHeight="1" x14ac:dyDescent="0.35">
      <c r="A819" s="134"/>
      <c r="B819" s="134"/>
      <c r="C819" s="134"/>
      <c r="D819" s="135"/>
      <c r="E819" s="134"/>
      <c r="F819" s="135"/>
      <c r="G819" s="130" t="str">
        <f t="shared" si="37"/>
        <v/>
      </c>
      <c r="H819" s="131" t="str">
        <f t="shared" si="38"/>
        <v/>
      </c>
      <c r="I819" s="134"/>
      <c r="J819" s="104">
        <v>42269.345833333333</v>
      </c>
      <c r="K819" s="124">
        <v>42269.354861111111</v>
      </c>
      <c r="L819" s="120">
        <f t="shared" si="39"/>
        <v>9.0277777781011537E-3</v>
      </c>
      <c r="M819" s="123" t="s">
        <v>1</v>
      </c>
      <c r="N819" s="121" t="s">
        <v>177</v>
      </c>
    </row>
    <row r="820" spans="1:14" ht="27" customHeight="1" x14ac:dyDescent="0.35">
      <c r="A820" s="134">
        <v>19188</v>
      </c>
      <c r="B820" s="134">
        <v>439</v>
      </c>
      <c r="C820" s="134" t="s">
        <v>3</v>
      </c>
      <c r="D820" s="135">
        <v>42270.201388888891</v>
      </c>
      <c r="E820" s="134" t="s">
        <v>0</v>
      </c>
      <c r="F820" s="135">
        <v>42270.094444444447</v>
      </c>
      <c r="G820" s="130">
        <f t="shared" si="37"/>
        <v>0.10694444444379769</v>
      </c>
      <c r="H820" s="131" t="str">
        <f t="shared" si="38"/>
        <v>ACCEPTABLE</v>
      </c>
      <c r="I820" s="134"/>
      <c r="J820" s="124">
        <v>42270.184027777781</v>
      </c>
      <c r="K820" s="124">
        <v>42270.2</v>
      </c>
      <c r="L820" s="120">
        <f t="shared" si="39"/>
        <v>1.597222221607808E-2</v>
      </c>
      <c r="M820" s="123" t="s">
        <v>0</v>
      </c>
      <c r="N820" s="121" t="s">
        <v>630</v>
      </c>
    </row>
    <row r="821" spans="1:14" ht="27" customHeight="1" x14ac:dyDescent="0.35">
      <c r="A821" s="134">
        <v>19188</v>
      </c>
      <c r="B821" s="134">
        <v>440</v>
      </c>
      <c r="C821" s="134" t="s">
        <v>3</v>
      </c>
      <c r="D821" s="135">
        <v>42270.222222222219</v>
      </c>
      <c r="E821" s="134" t="s">
        <v>1</v>
      </c>
      <c r="F821" s="135">
        <v>42270.094444444447</v>
      </c>
      <c r="G821" s="130">
        <f t="shared" si="37"/>
        <v>0.12777777777228039</v>
      </c>
      <c r="H821" s="131" t="str">
        <f t="shared" si="38"/>
        <v>ACCEPTABLE</v>
      </c>
      <c r="I821" s="134"/>
      <c r="J821" s="124">
        <v>42270.21875</v>
      </c>
      <c r="K821" s="124">
        <v>42270.232638888891</v>
      </c>
      <c r="L821" s="120">
        <f t="shared" si="39"/>
        <v>1.3888888890505768E-2</v>
      </c>
      <c r="M821" s="123" t="s">
        <v>1</v>
      </c>
      <c r="N821" s="121" t="s">
        <v>630</v>
      </c>
    </row>
    <row r="822" spans="1:14" ht="27" customHeight="1" x14ac:dyDescent="0.35">
      <c r="A822" s="134"/>
      <c r="B822" s="134"/>
      <c r="C822" s="134"/>
      <c r="D822" s="135"/>
      <c r="E822" s="134"/>
      <c r="F822" s="135"/>
      <c r="G822" s="130" t="str">
        <f t="shared" si="37"/>
        <v/>
      </c>
      <c r="H822" s="131" t="str">
        <f t="shared" si="38"/>
        <v/>
      </c>
      <c r="I822" s="134"/>
      <c r="J822" s="124">
        <v>42270.566666666666</v>
      </c>
      <c r="K822" s="124">
        <v>42270.571527777778</v>
      </c>
      <c r="L822" s="120">
        <f t="shared" si="39"/>
        <v>4.8611111124046147E-3</v>
      </c>
      <c r="N822" s="121" t="s">
        <v>149</v>
      </c>
    </row>
    <row r="823" spans="1:14" ht="27" customHeight="1" x14ac:dyDescent="0.35">
      <c r="A823" s="134">
        <v>19189</v>
      </c>
      <c r="B823" s="134">
        <v>441</v>
      </c>
      <c r="C823" s="134" t="s">
        <v>3</v>
      </c>
      <c r="D823" s="135">
        <v>42270.791666666664</v>
      </c>
      <c r="E823" s="134" t="s">
        <v>0</v>
      </c>
      <c r="F823" s="135">
        <v>42270.648611111108</v>
      </c>
      <c r="G823" s="130">
        <f t="shared" si="37"/>
        <v>0.14305555555620231</v>
      </c>
      <c r="H823" s="131" t="str">
        <f t="shared" si="38"/>
        <v>ACCEPTABLE</v>
      </c>
      <c r="I823" s="134"/>
      <c r="J823" s="124">
        <v>42270.767361111109</v>
      </c>
      <c r="K823" s="124">
        <v>42270.777777777781</v>
      </c>
      <c r="L823" s="120">
        <f t="shared" si="39"/>
        <v>1.0416666671517305E-2</v>
      </c>
      <c r="M823" s="123" t="s">
        <v>0</v>
      </c>
      <c r="N823" s="121" t="s">
        <v>631</v>
      </c>
    </row>
    <row r="824" spans="1:14" ht="27" customHeight="1" x14ac:dyDescent="0.35">
      <c r="A824" s="134">
        <v>19189</v>
      </c>
      <c r="B824" s="134">
        <v>442</v>
      </c>
      <c r="C824" s="134" t="s">
        <v>3</v>
      </c>
      <c r="D824" s="135">
        <v>42270.8125</v>
      </c>
      <c r="E824" s="134" t="s">
        <v>1</v>
      </c>
      <c r="F824" s="135">
        <v>42270.648611111108</v>
      </c>
      <c r="G824" s="130">
        <f t="shared" ref="G824:G887" si="40">IF(D824="","",D824-F824)</f>
        <v>0.16388888889196096</v>
      </c>
      <c r="H824" s="131" t="str">
        <f t="shared" ref="H824:H887" si="41">IF(D824-F824&lt;0,"TOO LATE",IF(G824="","",IF(OR(DAY(D824-F824)&gt;1,AND(HOUR(D824-F824)&gt;HOUR("0:59"),(SIGN(D824-F824)=1))),"ACCEPTABLE","TOO LATE")))</f>
        <v>ACCEPTABLE</v>
      </c>
      <c r="I824" s="134"/>
      <c r="J824" s="124">
        <v>42270.790277777778</v>
      </c>
      <c r="K824" s="124">
        <v>42270.802083333336</v>
      </c>
      <c r="L824" s="120">
        <f t="shared" si="39"/>
        <v>1.1805555557657499E-2</v>
      </c>
      <c r="M824" s="123" t="s">
        <v>1</v>
      </c>
      <c r="N824" s="121" t="s">
        <v>631</v>
      </c>
    </row>
    <row r="825" spans="1:14" ht="27" customHeight="1" x14ac:dyDescent="0.35">
      <c r="A825" s="134">
        <v>19190</v>
      </c>
      <c r="B825" s="134">
        <v>443</v>
      </c>
      <c r="C825" s="134" t="s">
        <v>471</v>
      </c>
      <c r="D825" s="135">
        <v>42271.5625</v>
      </c>
      <c r="E825" s="134" t="s">
        <v>0</v>
      </c>
      <c r="F825" s="135">
        <v>42271.209027777775</v>
      </c>
      <c r="G825" s="130">
        <f t="shared" si="40"/>
        <v>0.35347222222480923</v>
      </c>
      <c r="H825" s="131" t="str">
        <f t="shared" si="41"/>
        <v>ACCEPTABLE</v>
      </c>
      <c r="I825" s="134"/>
      <c r="J825" s="124">
        <v>42271.558333333334</v>
      </c>
      <c r="K825" s="124">
        <v>42271.568055555559</v>
      </c>
      <c r="L825" s="120">
        <f t="shared" si="39"/>
        <v>9.7222222248092294E-3</v>
      </c>
      <c r="M825" s="123" t="s">
        <v>0</v>
      </c>
      <c r="N825" s="121" t="s">
        <v>632</v>
      </c>
    </row>
    <row r="826" spans="1:14" ht="27" customHeight="1" x14ac:dyDescent="0.35">
      <c r="A826" s="134">
        <v>19190</v>
      </c>
      <c r="B826" s="134">
        <v>444</v>
      </c>
      <c r="C826" s="134" t="s">
        <v>85</v>
      </c>
      <c r="D826" s="135">
        <v>42271.597222222219</v>
      </c>
      <c r="E826" s="134" t="s">
        <v>1</v>
      </c>
      <c r="F826" s="135">
        <v>42271.209027777775</v>
      </c>
      <c r="G826" s="130">
        <f t="shared" si="40"/>
        <v>0.38819444444379769</v>
      </c>
      <c r="H826" s="131" t="str">
        <f t="shared" si="41"/>
        <v>ACCEPTABLE</v>
      </c>
      <c r="I826" s="134"/>
      <c r="J826" s="124">
        <v>42271.586805555555</v>
      </c>
      <c r="K826" s="124">
        <v>42271.599305555559</v>
      </c>
      <c r="L826" s="120">
        <f t="shared" si="39"/>
        <v>1.2500000004365575E-2</v>
      </c>
      <c r="M826" s="123" t="s">
        <v>1</v>
      </c>
      <c r="N826" s="121" t="s">
        <v>633</v>
      </c>
    </row>
    <row r="827" spans="1:14" ht="27" customHeight="1" x14ac:dyDescent="0.35">
      <c r="A827" s="134">
        <v>19191</v>
      </c>
      <c r="B827" s="134">
        <v>445</v>
      </c>
      <c r="C827" s="134" t="s">
        <v>383</v>
      </c>
      <c r="D827" s="135">
        <v>42271.614583333336</v>
      </c>
      <c r="E827" s="134" t="s">
        <v>1</v>
      </c>
      <c r="F827" s="135">
        <v>42271.542361111111</v>
      </c>
      <c r="G827" s="130">
        <f t="shared" si="40"/>
        <v>7.2222222224809229E-2</v>
      </c>
      <c r="H827" s="131" t="str">
        <f t="shared" si="41"/>
        <v>ACCEPTABLE</v>
      </c>
      <c r="I827" s="134"/>
      <c r="J827" s="124">
        <v>42271.613194444442</v>
      </c>
      <c r="K827" s="124">
        <v>42271.625</v>
      </c>
      <c r="L827" s="120">
        <f t="shared" si="39"/>
        <v>1.1805555557657499E-2</v>
      </c>
      <c r="M827" s="123" t="s">
        <v>1</v>
      </c>
      <c r="N827" s="121" t="s">
        <v>177</v>
      </c>
    </row>
    <row r="828" spans="1:14" ht="27" customHeight="1" x14ac:dyDescent="0.35">
      <c r="A828" s="134">
        <v>19190</v>
      </c>
      <c r="B828" s="134">
        <v>446</v>
      </c>
      <c r="C828" s="134" t="s">
        <v>85</v>
      </c>
      <c r="D828" s="135">
        <v>42272.236111111109</v>
      </c>
      <c r="E828" s="134" t="s">
        <v>0</v>
      </c>
      <c r="F828" s="135">
        <v>42271.625694444447</v>
      </c>
      <c r="G828" s="130">
        <f t="shared" si="40"/>
        <v>0.61041666666278616</v>
      </c>
      <c r="H828" s="131" t="str">
        <f t="shared" si="41"/>
        <v>ACCEPTABLE</v>
      </c>
      <c r="I828" s="134"/>
      <c r="J828" s="124">
        <v>42272.23333333333</v>
      </c>
      <c r="K828" s="124">
        <v>42272.243055555555</v>
      </c>
      <c r="L828" s="120">
        <f t="shared" ref="L828:L891" si="42">IF(OR(K828="",J828=""), "Incomplete Data", K828-J828)</f>
        <v>9.7222222248092294E-3</v>
      </c>
      <c r="M828" s="123" t="s">
        <v>0</v>
      </c>
      <c r="N828" s="121" t="s">
        <v>634</v>
      </c>
    </row>
    <row r="829" spans="1:14" ht="27" customHeight="1" x14ac:dyDescent="0.35">
      <c r="A829" s="134">
        <v>19190</v>
      </c>
      <c r="B829" s="134">
        <v>447</v>
      </c>
      <c r="C829" s="134" t="s">
        <v>471</v>
      </c>
      <c r="D829" s="135">
        <v>42272.260416666664</v>
      </c>
      <c r="E829" s="134" t="s">
        <v>1</v>
      </c>
      <c r="F829" s="135">
        <v>42271.625694444447</v>
      </c>
      <c r="G829" s="130">
        <f t="shared" si="40"/>
        <v>0.63472222221753327</v>
      </c>
      <c r="H829" s="131" t="str">
        <f t="shared" si="41"/>
        <v>ACCEPTABLE</v>
      </c>
      <c r="I829" s="134"/>
      <c r="J829" s="124">
        <v>42272.270833333336</v>
      </c>
      <c r="K829" s="124">
        <v>42272.284722222219</v>
      </c>
      <c r="L829" s="120">
        <f t="shared" si="42"/>
        <v>1.3888888883229811E-2</v>
      </c>
      <c r="M829" s="123" t="s">
        <v>1</v>
      </c>
      <c r="N829" s="121" t="s">
        <v>635</v>
      </c>
    </row>
    <row r="830" spans="1:14" ht="27" customHeight="1" x14ac:dyDescent="0.35">
      <c r="A830" s="134">
        <v>19193</v>
      </c>
      <c r="B830" s="134">
        <v>448</v>
      </c>
      <c r="C830" s="134" t="s">
        <v>471</v>
      </c>
      <c r="D830" s="135">
        <v>42272.375</v>
      </c>
      <c r="E830" s="134" t="s">
        <v>0</v>
      </c>
      <c r="F830" s="135">
        <v>42271.625694444447</v>
      </c>
      <c r="G830" s="130">
        <f t="shared" si="40"/>
        <v>0.74930555555329192</v>
      </c>
      <c r="H830" s="131" t="str">
        <f t="shared" si="41"/>
        <v>ACCEPTABLE</v>
      </c>
      <c r="I830" s="134"/>
      <c r="J830" s="124">
        <v>42272.381944444445</v>
      </c>
      <c r="K830" s="124">
        <v>42272.395833333336</v>
      </c>
      <c r="L830" s="120">
        <f t="shared" si="42"/>
        <v>1.3888888890505768E-2</v>
      </c>
      <c r="M830" s="123" t="s">
        <v>0</v>
      </c>
      <c r="N830" s="121" t="s">
        <v>636</v>
      </c>
    </row>
    <row r="831" spans="1:14" ht="27" customHeight="1" x14ac:dyDescent="0.35">
      <c r="A831" s="134">
        <v>19193</v>
      </c>
      <c r="B831" s="134">
        <v>449</v>
      </c>
      <c r="C831" s="134" t="s">
        <v>85</v>
      </c>
      <c r="D831" s="135">
        <v>42272.409722222219</v>
      </c>
      <c r="E831" s="134" t="s">
        <v>1</v>
      </c>
      <c r="F831" s="135">
        <v>42271.625694444447</v>
      </c>
      <c r="G831" s="130">
        <f t="shared" si="40"/>
        <v>0.78402777777228039</v>
      </c>
      <c r="H831" s="131" t="str">
        <f t="shared" si="41"/>
        <v>ACCEPTABLE</v>
      </c>
      <c r="J831" s="124">
        <v>42272.420138888891</v>
      </c>
      <c r="K831" s="124">
        <v>42272.430555555555</v>
      </c>
      <c r="L831" s="120">
        <f t="shared" si="42"/>
        <v>1.0416666664241347E-2</v>
      </c>
      <c r="M831" s="123" t="s">
        <v>1</v>
      </c>
      <c r="N831" s="121" t="s">
        <v>589</v>
      </c>
    </row>
    <row r="832" spans="1:14" ht="27" customHeight="1" x14ac:dyDescent="0.35">
      <c r="A832" s="134">
        <v>19192</v>
      </c>
      <c r="B832" s="134">
        <v>450</v>
      </c>
      <c r="C832" s="134" t="s">
        <v>3</v>
      </c>
      <c r="D832" s="135">
        <v>42272.451388888891</v>
      </c>
      <c r="E832" s="134" t="s">
        <v>0</v>
      </c>
      <c r="F832" s="135">
        <v>42272.23333333333</v>
      </c>
      <c r="G832" s="130">
        <f t="shared" si="40"/>
        <v>0.21805555556056788</v>
      </c>
      <c r="H832" s="131" t="str">
        <f t="shared" si="41"/>
        <v>ACCEPTABLE</v>
      </c>
      <c r="J832" s="124">
        <v>42272.451388888891</v>
      </c>
      <c r="K832" s="124">
        <v>42272.461805555555</v>
      </c>
      <c r="L832" s="120">
        <f t="shared" si="42"/>
        <v>1.0416666664241347E-2</v>
      </c>
      <c r="M832" s="123" t="s">
        <v>0</v>
      </c>
      <c r="N832" s="121" t="s">
        <v>514</v>
      </c>
    </row>
    <row r="833" spans="1:14" ht="27" customHeight="1" x14ac:dyDescent="0.35">
      <c r="A833" s="134">
        <v>19192</v>
      </c>
      <c r="B833" s="134">
        <v>451</v>
      </c>
      <c r="C833" s="134" t="s">
        <v>4</v>
      </c>
      <c r="D833" s="135">
        <v>42272.479166666664</v>
      </c>
      <c r="E833" s="134" t="s">
        <v>1</v>
      </c>
      <c r="F833" s="135">
        <v>42272.23333333333</v>
      </c>
      <c r="G833" s="130">
        <f t="shared" si="40"/>
        <v>0.24583333333430346</v>
      </c>
      <c r="H833" s="131" t="str">
        <f t="shared" si="41"/>
        <v>ACCEPTABLE</v>
      </c>
      <c r="J833" s="124">
        <v>42272.489583333336</v>
      </c>
      <c r="K833" s="124">
        <v>42272.5</v>
      </c>
      <c r="L833" s="120">
        <f t="shared" si="42"/>
        <v>1.0416666664241347E-2</v>
      </c>
      <c r="M833" s="123" t="s">
        <v>1</v>
      </c>
      <c r="N833" s="121" t="s">
        <v>18</v>
      </c>
    </row>
    <row r="834" spans="1:14" ht="27" customHeight="1" x14ac:dyDescent="0.35">
      <c r="A834" s="134">
        <v>19193</v>
      </c>
      <c r="B834" s="134">
        <v>452</v>
      </c>
      <c r="C834" s="134" t="s">
        <v>85</v>
      </c>
      <c r="D834" s="135">
        <v>42273.53125</v>
      </c>
      <c r="E834" s="134" t="s">
        <v>0</v>
      </c>
      <c r="F834" s="135">
        <v>42273.253472222219</v>
      </c>
      <c r="G834" s="130">
        <f t="shared" si="40"/>
        <v>0.27777777778101154</v>
      </c>
      <c r="H834" s="131" t="str">
        <f t="shared" si="41"/>
        <v>ACCEPTABLE</v>
      </c>
      <c r="J834" s="124">
        <v>42273.527777777781</v>
      </c>
      <c r="K834" s="124">
        <v>42273.538888888892</v>
      </c>
      <c r="L834" s="120">
        <f t="shared" si="42"/>
        <v>1.1111111110949423E-2</v>
      </c>
      <c r="M834" s="123" t="s">
        <v>0</v>
      </c>
      <c r="N834" s="121" t="s">
        <v>637</v>
      </c>
    </row>
    <row r="835" spans="1:14" ht="27" customHeight="1" x14ac:dyDescent="0.35">
      <c r="A835" s="134">
        <v>19193</v>
      </c>
      <c r="B835" s="134">
        <v>453</v>
      </c>
      <c r="C835" s="134" t="s">
        <v>471</v>
      </c>
      <c r="D835" s="135">
        <v>42273.552083333336</v>
      </c>
      <c r="E835" s="134" t="s">
        <v>1</v>
      </c>
      <c r="F835" s="135">
        <v>42273.253472222219</v>
      </c>
      <c r="G835" s="130">
        <f t="shared" si="40"/>
        <v>0.29861111111677019</v>
      </c>
      <c r="H835" s="131" t="str">
        <f t="shared" si="41"/>
        <v>ACCEPTABLE</v>
      </c>
      <c r="J835" s="124">
        <v>42273.552083333336</v>
      </c>
      <c r="K835" s="124">
        <v>42273.565972222219</v>
      </c>
      <c r="L835" s="120">
        <f t="shared" si="42"/>
        <v>1.3888888883229811E-2</v>
      </c>
      <c r="M835" s="123" t="s">
        <v>1</v>
      </c>
      <c r="N835" s="121" t="s">
        <v>638</v>
      </c>
    </row>
    <row r="836" spans="1:14" ht="27" customHeight="1" x14ac:dyDescent="0.35">
      <c r="A836" s="134">
        <v>19194</v>
      </c>
      <c r="B836" s="134">
        <v>454</v>
      </c>
      <c r="C836" s="134" t="s">
        <v>3</v>
      </c>
      <c r="D836" s="135">
        <v>42273.5625</v>
      </c>
      <c r="E836" s="134" t="s">
        <v>0</v>
      </c>
      <c r="F836" s="135">
        <v>42273.253472222219</v>
      </c>
      <c r="G836" s="130">
        <f t="shared" si="40"/>
        <v>0.30902777778101154</v>
      </c>
      <c r="H836" s="131" t="str">
        <f t="shared" si="41"/>
        <v>ACCEPTABLE</v>
      </c>
      <c r="J836" s="124"/>
      <c r="K836" s="124"/>
      <c r="L836" s="120" t="str">
        <f t="shared" si="42"/>
        <v>Incomplete Data</v>
      </c>
    </row>
    <row r="837" spans="1:14" ht="27" customHeight="1" x14ac:dyDescent="0.35">
      <c r="A837" s="134">
        <v>19194</v>
      </c>
      <c r="B837" s="134">
        <v>455</v>
      </c>
      <c r="C837" s="134" t="s">
        <v>4</v>
      </c>
      <c r="D837" s="135">
        <v>42273.590277777781</v>
      </c>
      <c r="E837" s="134" t="s">
        <v>1</v>
      </c>
      <c r="F837" s="135">
        <v>42273.253472222219</v>
      </c>
      <c r="G837" s="130">
        <f t="shared" si="40"/>
        <v>0.33680555556202307</v>
      </c>
      <c r="H837" s="131" t="str">
        <f t="shared" si="41"/>
        <v>ACCEPTABLE</v>
      </c>
      <c r="J837" s="124">
        <v>42273.595833333333</v>
      </c>
      <c r="K837" s="124">
        <v>42273.606249999997</v>
      </c>
      <c r="L837" s="120">
        <f t="shared" si="42"/>
        <v>1.0416666664241347E-2</v>
      </c>
      <c r="M837" s="123" t="s">
        <v>0</v>
      </c>
      <c r="N837" s="121" t="s">
        <v>639</v>
      </c>
    </row>
    <row r="838" spans="1:14" ht="27" customHeight="1" x14ac:dyDescent="0.35">
      <c r="A838" s="134">
        <v>19192</v>
      </c>
      <c r="B838" s="134">
        <v>456</v>
      </c>
      <c r="C838" s="134" t="s">
        <v>4</v>
      </c>
      <c r="D838" s="135">
        <v>42273.677083333336</v>
      </c>
      <c r="E838" s="134" t="s">
        <v>0</v>
      </c>
      <c r="F838" s="135">
        <v>42273.253472222219</v>
      </c>
      <c r="G838" s="130">
        <f t="shared" si="40"/>
        <v>0.42361111111677019</v>
      </c>
      <c r="H838" s="131" t="str">
        <f t="shared" si="41"/>
        <v>ACCEPTABLE</v>
      </c>
      <c r="J838" s="124">
        <v>42273.680555555555</v>
      </c>
      <c r="K838" s="124">
        <v>42273.692361111112</v>
      </c>
      <c r="L838" s="120">
        <f t="shared" si="42"/>
        <v>1.1805555557657499E-2</v>
      </c>
      <c r="M838" s="123" t="s">
        <v>1</v>
      </c>
      <c r="N838" s="121" t="s">
        <v>495</v>
      </c>
    </row>
    <row r="839" spans="1:14" ht="27" customHeight="1" x14ac:dyDescent="0.35">
      <c r="A839" s="134">
        <v>19192</v>
      </c>
      <c r="B839" s="134">
        <v>457</v>
      </c>
      <c r="C839" s="134" t="s">
        <v>3</v>
      </c>
      <c r="D839" s="135">
        <v>42273.697916666664</v>
      </c>
      <c r="E839" s="134" t="s">
        <v>1</v>
      </c>
      <c r="F839" s="135">
        <v>42273.253472222219</v>
      </c>
      <c r="G839" s="130">
        <f t="shared" si="40"/>
        <v>0.44444444444525288</v>
      </c>
      <c r="H839" s="131" t="str">
        <f t="shared" si="41"/>
        <v>ACCEPTABLE</v>
      </c>
      <c r="J839" s="104">
        <v>42273.760416666664</v>
      </c>
      <c r="K839" s="124">
        <v>42273.770138888889</v>
      </c>
      <c r="L839" s="120">
        <f t="shared" si="42"/>
        <v>9.7222222248092294E-3</v>
      </c>
      <c r="M839" s="123" t="s">
        <v>1</v>
      </c>
      <c r="N839" s="121" t="s">
        <v>640</v>
      </c>
    </row>
    <row r="840" spans="1:14" ht="27" customHeight="1" x14ac:dyDescent="0.35">
      <c r="A840" s="134">
        <v>19194</v>
      </c>
      <c r="B840" s="134">
        <v>458</v>
      </c>
      <c r="C840" s="134" t="s">
        <v>4</v>
      </c>
      <c r="D840" s="135">
        <v>42273.868055555555</v>
      </c>
      <c r="E840" s="134" t="s">
        <v>0</v>
      </c>
      <c r="F840" s="135">
        <v>42273.601388888892</v>
      </c>
      <c r="G840" s="130">
        <f t="shared" si="40"/>
        <v>0.26666666666278616</v>
      </c>
      <c r="H840" s="131" t="str">
        <f t="shared" si="41"/>
        <v>ACCEPTABLE</v>
      </c>
      <c r="J840" s="124">
        <v>42273.810416666667</v>
      </c>
      <c r="K840" s="124">
        <v>42273.821527777778</v>
      </c>
      <c r="L840" s="120">
        <f t="shared" si="42"/>
        <v>1.1111111110949423E-2</v>
      </c>
      <c r="M840" s="123" t="s">
        <v>0</v>
      </c>
      <c r="N840" s="121" t="s">
        <v>641</v>
      </c>
    </row>
    <row r="841" spans="1:14" ht="27" customHeight="1" x14ac:dyDescent="0.35">
      <c r="A841" s="134">
        <v>19195</v>
      </c>
      <c r="B841" s="134">
        <v>459</v>
      </c>
      <c r="C841" s="134" t="s">
        <v>3</v>
      </c>
      <c r="D841" s="135">
        <v>42273.8125</v>
      </c>
      <c r="E841" s="134" t="s">
        <v>0</v>
      </c>
      <c r="F841" s="135">
        <v>42273.601388888892</v>
      </c>
      <c r="G841" s="130">
        <f t="shared" si="40"/>
        <v>0.21111111110803904</v>
      </c>
      <c r="H841" s="131" t="str">
        <f t="shared" si="41"/>
        <v>ACCEPTABLE</v>
      </c>
      <c r="J841" s="124">
        <v>42273.839583333334</v>
      </c>
      <c r="K841" s="124">
        <v>42273.851388888892</v>
      </c>
      <c r="L841" s="120">
        <f t="shared" si="42"/>
        <v>1.1805555557657499E-2</v>
      </c>
      <c r="M841" s="123" t="s">
        <v>1</v>
      </c>
      <c r="N841" s="121" t="s">
        <v>641</v>
      </c>
    </row>
    <row r="842" spans="1:14" ht="27" customHeight="1" x14ac:dyDescent="0.35">
      <c r="A842" s="134">
        <v>19195</v>
      </c>
      <c r="B842" s="134">
        <v>460</v>
      </c>
      <c r="C842" s="134" t="s">
        <v>3</v>
      </c>
      <c r="D842" s="135">
        <v>42273.833333333336</v>
      </c>
      <c r="E842" s="134" t="s">
        <v>1</v>
      </c>
      <c r="F842" s="135">
        <v>42273.601388888892</v>
      </c>
      <c r="G842" s="130">
        <f t="shared" si="40"/>
        <v>0.23194444444379769</v>
      </c>
      <c r="H842" s="131" t="str">
        <f t="shared" si="41"/>
        <v>ACCEPTABLE</v>
      </c>
      <c r="J842" s="124">
        <v>42273.876388888886</v>
      </c>
      <c r="K842" s="124">
        <v>42273.883333333331</v>
      </c>
      <c r="L842" s="120">
        <f t="shared" si="42"/>
        <v>6.9444444452528842E-3</v>
      </c>
      <c r="M842" s="123" t="s">
        <v>0</v>
      </c>
      <c r="N842" s="121" t="s">
        <v>640</v>
      </c>
    </row>
    <row r="843" spans="1:14" ht="27" customHeight="1" x14ac:dyDescent="0.35">
      <c r="A843" s="134">
        <v>19194</v>
      </c>
      <c r="B843" s="134">
        <v>461</v>
      </c>
      <c r="C843" s="134" t="s">
        <v>4</v>
      </c>
      <c r="D843" s="135">
        <v>42274.572916666664</v>
      </c>
      <c r="E843" s="134" t="s">
        <v>0</v>
      </c>
      <c r="F843" s="135">
        <v>42273.794444444444</v>
      </c>
      <c r="G843" s="130">
        <f t="shared" si="40"/>
        <v>0.77847222222044365</v>
      </c>
      <c r="H843" s="131" t="str">
        <f t="shared" si="41"/>
        <v>ACCEPTABLE</v>
      </c>
      <c r="J843" s="124">
        <v>42274.600694444445</v>
      </c>
      <c r="K843" s="124">
        <v>42274.611111111109</v>
      </c>
      <c r="L843" s="120">
        <f t="shared" si="42"/>
        <v>1.0416666664241347E-2</v>
      </c>
      <c r="M843" s="123" t="s">
        <v>0</v>
      </c>
      <c r="N843" s="121" t="s">
        <v>174</v>
      </c>
    </row>
    <row r="844" spans="1:14" ht="27" customHeight="1" x14ac:dyDescent="0.35">
      <c r="A844" s="134">
        <v>19194</v>
      </c>
      <c r="B844" s="134">
        <v>462</v>
      </c>
      <c r="C844" s="134" t="s">
        <v>3</v>
      </c>
      <c r="D844" s="135">
        <v>42274.597222222219</v>
      </c>
      <c r="E844" s="134" t="s">
        <v>1</v>
      </c>
      <c r="F844" s="135">
        <v>42273.794444444444</v>
      </c>
      <c r="G844" s="130">
        <f t="shared" si="40"/>
        <v>0.80277777777519077</v>
      </c>
      <c r="H844" s="131" t="str">
        <f t="shared" si="41"/>
        <v>ACCEPTABLE</v>
      </c>
      <c r="J844" s="124">
        <v>42274.621527777781</v>
      </c>
      <c r="K844" s="124">
        <v>42274.632638888892</v>
      </c>
      <c r="L844" s="120">
        <f t="shared" si="42"/>
        <v>1.1111111110949423E-2</v>
      </c>
      <c r="M844" s="123" t="s">
        <v>1</v>
      </c>
      <c r="N844" s="121" t="s">
        <v>642</v>
      </c>
    </row>
    <row r="845" spans="1:14" ht="27" customHeight="1" x14ac:dyDescent="0.35">
      <c r="A845" s="134"/>
      <c r="B845" s="134"/>
      <c r="C845" s="134"/>
      <c r="D845" s="135"/>
      <c r="E845" s="134"/>
      <c r="F845" s="135"/>
      <c r="G845" s="130" t="str">
        <f t="shared" si="40"/>
        <v/>
      </c>
      <c r="H845" s="131" t="str">
        <f t="shared" si="41"/>
        <v/>
      </c>
      <c r="J845" s="104"/>
      <c r="L845" s="120" t="str">
        <f t="shared" si="42"/>
        <v>Incomplete Data</v>
      </c>
    </row>
    <row r="846" spans="1:14" ht="27" customHeight="1" x14ac:dyDescent="0.35">
      <c r="A846" s="134">
        <v>19196</v>
      </c>
      <c r="B846" s="134">
        <v>463</v>
      </c>
      <c r="C846" s="134" t="s">
        <v>471</v>
      </c>
      <c r="D846" s="135">
        <v>42275.3125</v>
      </c>
      <c r="E846" s="134" t="s">
        <v>0</v>
      </c>
      <c r="F846" s="135">
        <v>42273.794444444444</v>
      </c>
      <c r="G846" s="130">
        <f t="shared" si="40"/>
        <v>1.5180555555562023</v>
      </c>
      <c r="H846" s="131" t="str">
        <f t="shared" si="41"/>
        <v>ACCEPTABLE</v>
      </c>
      <c r="J846" s="124">
        <v>42275.313888888886</v>
      </c>
      <c r="K846" s="124">
        <v>42275.319444444445</v>
      </c>
      <c r="L846" s="120">
        <f t="shared" si="42"/>
        <v>5.5555555591126904E-3</v>
      </c>
      <c r="M846" s="123" t="s">
        <v>0</v>
      </c>
      <c r="N846" s="121" t="s">
        <v>643</v>
      </c>
    </row>
    <row r="847" spans="1:14" ht="27" customHeight="1" x14ac:dyDescent="0.35">
      <c r="A847" s="134">
        <v>19196</v>
      </c>
      <c r="B847" s="134">
        <v>464</v>
      </c>
      <c r="C847" s="134" t="s">
        <v>85</v>
      </c>
      <c r="D847" s="135">
        <v>42275.347222222219</v>
      </c>
      <c r="E847" s="134" t="s">
        <v>1</v>
      </c>
      <c r="F847" s="135">
        <v>42273.794444444444</v>
      </c>
      <c r="G847" s="130">
        <f t="shared" si="40"/>
        <v>1.5527777777751908</v>
      </c>
      <c r="H847" s="131" t="str">
        <f t="shared" si="41"/>
        <v>ACCEPTABLE</v>
      </c>
      <c r="J847" s="124">
        <v>42275.347222222219</v>
      </c>
      <c r="K847" s="124">
        <v>42275.357638888891</v>
      </c>
      <c r="L847" s="120">
        <f t="shared" si="42"/>
        <v>1.0416666671517305E-2</v>
      </c>
      <c r="M847" s="123" t="s">
        <v>1</v>
      </c>
      <c r="N847" s="121" t="s">
        <v>644</v>
      </c>
    </row>
    <row r="848" spans="1:14" ht="27" customHeight="1" x14ac:dyDescent="0.35">
      <c r="A848" s="134">
        <v>19196</v>
      </c>
      <c r="B848" s="134">
        <v>465</v>
      </c>
      <c r="C848" s="134" t="s">
        <v>85</v>
      </c>
      <c r="D848" s="135">
        <v>42276.260416666664</v>
      </c>
      <c r="E848" s="134" t="s">
        <v>0</v>
      </c>
      <c r="F848" s="135">
        <v>42275.814583333333</v>
      </c>
      <c r="G848" s="130">
        <f t="shared" si="40"/>
        <v>0.44583333333139308</v>
      </c>
      <c r="H848" s="131" t="str">
        <f t="shared" si="41"/>
        <v>ACCEPTABLE</v>
      </c>
      <c r="J848" s="124">
        <v>42276.26458333333</v>
      </c>
      <c r="K848" s="124">
        <v>42276.271527777775</v>
      </c>
      <c r="L848" s="120">
        <f t="shared" si="42"/>
        <v>6.9444444452528842E-3</v>
      </c>
      <c r="M848" s="123" t="s">
        <v>0</v>
      </c>
      <c r="N848" s="121" t="s">
        <v>645</v>
      </c>
    </row>
    <row r="849" spans="1:14" ht="27" customHeight="1" x14ac:dyDescent="0.35">
      <c r="A849" s="134">
        <v>19196</v>
      </c>
      <c r="B849" s="134">
        <v>466</v>
      </c>
      <c r="C849" s="134" t="s">
        <v>471</v>
      </c>
      <c r="D849" s="135">
        <v>42276.28125</v>
      </c>
      <c r="E849" s="134" t="s">
        <v>1</v>
      </c>
      <c r="F849" s="135">
        <v>42275.814583333333</v>
      </c>
      <c r="G849" s="130">
        <f t="shared" si="40"/>
        <v>0.46666666666715173</v>
      </c>
      <c r="H849" s="131" t="str">
        <f t="shared" si="41"/>
        <v>ACCEPTABLE</v>
      </c>
      <c r="J849" s="124">
        <v>42276.29583333333</v>
      </c>
      <c r="K849" s="124">
        <v>42276.306944444441</v>
      </c>
      <c r="L849" s="120">
        <f t="shared" si="42"/>
        <v>1.1111111110949423E-2</v>
      </c>
      <c r="M849" s="123" t="s">
        <v>1</v>
      </c>
      <c r="N849" s="121" t="s">
        <v>646</v>
      </c>
    </row>
    <row r="850" spans="1:14" ht="27" customHeight="1" x14ac:dyDescent="0.35">
      <c r="A850" s="134"/>
      <c r="B850" s="134"/>
      <c r="C850" s="134"/>
      <c r="D850" s="135"/>
      <c r="E850" s="134"/>
      <c r="F850" s="135"/>
      <c r="G850" s="130" t="str">
        <f t="shared" si="40"/>
        <v/>
      </c>
      <c r="H850" s="131" t="str">
        <f t="shared" si="41"/>
        <v/>
      </c>
      <c r="J850" s="124">
        <v>42276.394444444442</v>
      </c>
      <c r="K850" s="124">
        <v>42276.404166666667</v>
      </c>
      <c r="L850" s="120">
        <f t="shared" si="42"/>
        <v>9.7222222248092294E-3</v>
      </c>
      <c r="M850" s="123" t="s">
        <v>0</v>
      </c>
      <c r="N850" s="121" t="s">
        <v>647</v>
      </c>
    </row>
    <row r="851" spans="1:14" ht="27" customHeight="1" x14ac:dyDescent="0.35">
      <c r="A851" s="134"/>
      <c r="B851" s="134"/>
      <c r="C851" s="134"/>
      <c r="D851" s="135"/>
      <c r="E851" s="134"/>
      <c r="F851" s="135"/>
      <c r="G851" s="130" t="str">
        <f t="shared" si="40"/>
        <v/>
      </c>
      <c r="H851" s="131" t="str">
        <f t="shared" si="41"/>
        <v/>
      </c>
      <c r="J851" s="124">
        <v>42276.425000000003</v>
      </c>
      <c r="K851" s="124">
        <v>42276.43472222222</v>
      </c>
      <c r="L851" s="120">
        <f t="shared" si="42"/>
        <v>9.7222222175332718E-3</v>
      </c>
      <c r="M851" s="123" t="s">
        <v>1</v>
      </c>
      <c r="N851" s="121" t="s">
        <v>9</v>
      </c>
    </row>
    <row r="852" spans="1:14" ht="27" customHeight="1" x14ac:dyDescent="0.35">
      <c r="A852" s="134">
        <v>19197</v>
      </c>
      <c r="B852" s="134">
        <v>467</v>
      </c>
      <c r="C852" s="134" t="s">
        <v>4</v>
      </c>
      <c r="D852" s="135">
        <v>42276.861111111109</v>
      </c>
      <c r="E852" s="134" t="s">
        <v>0</v>
      </c>
      <c r="F852" s="135">
        <v>42275.814583333333</v>
      </c>
      <c r="G852" s="130">
        <f t="shared" si="40"/>
        <v>1.046527777776646</v>
      </c>
      <c r="H852" s="131" t="str">
        <f t="shared" si="41"/>
        <v>ACCEPTABLE</v>
      </c>
      <c r="J852" s="107">
        <v>42276.866666666669</v>
      </c>
      <c r="K852" s="124">
        <v>42276.900694444441</v>
      </c>
      <c r="L852" s="120">
        <f t="shared" si="42"/>
        <v>3.4027777772280388E-2</v>
      </c>
      <c r="M852" s="123" t="s">
        <v>0</v>
      </c>
      <c r="N852" s="121" t="s">
        <v>587</v>
      </c>
    </row>
    <row r="853" spans="1:14" ht="27" customHeight="1" x14ac:dyDescent="0.35">
      <c r="A853" s="134">
        <v>19197</v>
      </c>
      <c r="B853" s="134">
        <v>468</v>
      </c>
      <c r="C853" s="134" t="s">
        <v>3</v>
      </c>
      <c r="D853" s="135">
        <v>42276.888888888891</v>
      </c>
      <c r="E853" s="134" t="s">
        <v>1</v>
      </c>
      <c r="F853" s="135">
        <v>42275.814583333333</v>
      </c>
      <c r="G853" s="130">
        <f t="shared" si="40"/>
        <v>1.0743055555576575</v>
      </c>
      <c r="H853" s="131" t="str">
        <f t="shared" si="41"/>
        <v>ACCEPTABLE</v>
      </c>
      <c r="J853" s="124">
        <v>42276.888888888891</v>
      </c>
      <c r="K853" s="124">
        <v>42276.900694444441</v>
      </c>
      <c r="L853" s="120">
        <f t="shared" si="42"/>
        <v>1.1805555550381541E-2</v>
      </c>
      <c r="M853" s="123" t="s">
        <v>1</v>
      </c>
      <c r="N853" s="121" t="s">
        <v>648</v>
      </c>
    </row>
    <row r="854" spans="1:14" ht="27" customHeight="1" x14ac:dyDescent="0.35">
      <c r="A854" s="134">
        <v>19199</v>
      </c>
      <c r="B854" s="134">
        <v>469</v>
      </c>
      <c r="C854" s="134" t="s">
        <v>3</v>
      </c>
      <c r="D854" s="135">
        <v>42277.229166666664</v>
      </c>
      <c r="E854" s="134" t="s">
        <v>0</v>
      </c>
      <c r="F854" s="135">
        <v>42276.866666666669</v>
      </c>
      <c r="G854" s="130">
        <f t="shared" si="40"/>
        <v>0.36249999999563443</v>
      </c>
      <c r="H854" s="131" t="str">
        <f t="shared" si="41"/>
        <v>ACCEPTABLE</v>
      </c>
      <c r="J854" s="124">
        <v>42277.208333333336</v>
      </c>
      <c r="K854" s="124">
        <v>42277.222916666666</v>
      </c>
      <c r="L854" s="120">
        <f t="shared" si="42"/>
        <v>1.4583333329937886E-2</v>
      </c>
      <c r="M854" s="123" t="s">
        <v>0</v>
      </c>
      <c r="N854" s="121" t="s">
        <v>617</v>
      </c>
    </row>
    <row r="855" spans="1:14" ht="27" customHeight="1" x14ac:dyDescent="0.35">
      <c r="A855" s="134">
        <v>19199</v>
      </c>
      <c r="B855" s="134">
        <v>470</v>
      </c>
      <c r="C855" s="134" t="s">
        <v>4</v>
      </c>
      <c r="D855" s="135">
        <v>42277.263888888891</v>
      </c>
      <c r="E855" s="134" t="s">
        <v>1</v>
      </c>
      <c r="F855" s="135">
        <v>42276.866666666669</v>
      </c>
      <c r="G855" s="130">
        <f t="shared" si="40"/>
        <v>0.39722222222189885</v>
      </c>
      <c r="H855" s="131" t="str">
        <f t="shared" si="41"/>
        <v>ACCEPTABLE</v>
      </c>
      <c r="J855" s="124">
        <v>42277.232638888891</v>
      </c>
      <c r="K855" s="124">
        <v>42277.240972222222</v>
      </c>
      <c r="L855" s="120">
        <f t="shared" si="42"/>
        <v>8.333333331393078E-3</v>
      </c>
      <c r="M855" s="123" t="s">
        <v>1</v>
      </c>
      <c r="N855" s="121" t="s">
        <v>18</v>
      </c>
    </row>
    <row r="856" spans="1:14" ht="27" customHeight="1" x14ac:dyDescent="0.35">
      <c r="A856" s="134">
        <v>19200</v>
      </c>
      <c r="B856" s="134">
        <v>471</v>
      </c>
      <c r="C856" s="134" t="s">
        <v>657</v>
      </c>
      <c r="D856" s="135">
        <v>42277.375</v>
      </c>
      <c r="E856" s="134" t="s">
        <v>0</v>
      </c>
      <c r="F856" s="135">
        <v>42276.866666666669</v>
      </c>
      <c r="G856" s="130">
        <f t="shared" si="40"/>
        <v>0.50833333333139308</v>
      </c>
      <c r="H856" s="131" t="str">
        <f t="shared" si="41"/>
        <v>ACCEPTABLE</v>
      </c>
      <c r="J856" s="124">
        <v>42277.371527777781</v>
      </c>
      <c r="K856" s="124">
        <v>42277.385416666664</v>
      </c>
      <c r="L856" s="120">
        <f t="shared" si="42"/>
        <v>1.3888888883229811E-2</v>
      </c>
      <c r="M856" s="123" t="s">
        <v>0</v>
      </c>
      <c r="N856" s="121" t="s">
        <v>658</v>
      </c>
    </row>
    <row r="857" spans="1:14" ht="27" customHeight="1" x14ac:dyDescent="0.35">
      <c r="A857" s="134">
        <v>19198</v>
      </c>
      <c r="B857" s="134">
        <v>472</v>
      </c>
      <c r="C857" s="134" t="s">
        <v>3</v>
      </c>
      <c r="D857" s="135">
        <v>42277.395833333336</v>
      </c>
      <c r="E857" s="134" t="s">
        <v>0</v>
      </c>
      <c r="F857" s="135">
        <v>42276.866666666669</v>
      </c>
      <c r="G857" s="130">
        <f t="shared" si="40"/>
        <v>0.52916666666715173</v>
      </c>
      <c r="H857" s="131" t="str">
        <f t="shared" si="41"/>
        <v>ACCEPTABLE</v>
      </c>
      <c r="J857" s="124">
        <v>42277.402777777781</v>
      </c>
      <c r="K857" s="124">
        <v>42277.413194444445</v>
      </c>
      <c r="L857" s="120">
        <f t="shared" si="42"/>
        <v>1.0416666664241347E-2</v>
      </c>
      <c r="M857" s="123" t="s">
        <v>1</v>
      </c>
      <c r="N857" s="121" t="s">
        <v>177</v>
      </c>
    </row>
    <row r="858" spans="1:14" ht="27" customHeight="1" x14ac:dyDescent="0.35">
      <c r="A858" s="134">
        <v>19198</v>
      </c>
      <c r="B858" s="134">
        <v>473</v>
      </c>
      <c r="C858" s="134" t="s">
        <v>3</v>
      </c>
      <c r="D858" s="135">
        <v>42277.416666666664</v>
      </c>
      <c r="E858" s="134" t="s">
        <v>1</v>
      </c>
      <c r="F858" s="135">
        <v>42277.32916666667</v>
      </c>
      <c r="G858" s="130">
        <f t="shared" si="40"/>
        <v>8.7499999994179234E-2</v>
      </c>
      <c r="H858" s="131" t="str">
        <f t="shared" si="41"/>
        <v>ACCEPTABLE</v>
      </c>
      <c r="J858" s="124">
        <v>42277.652777777781</v>
      </c>
      <c r="K858" s="124">
        <v>42277.663194444445</v>
      </c>
      <c r="L858" s="120">
        <f t="shared" si="42"/>
        <v>1.0416666664241347E-2</v>
      </c>
      <c r="M858" s="123" t="s">
        <v>0</v>
      </c>
      <c r="N858" s="121" t="s">
        <v>9</v>
      </c>
    </row>
    <row r="859" spans="1:14" ht="27" customHeight="1" x14ac:dyDescent="0.35">
      <c r="A859" s="134"/>
      <c r="B859" s="134"/>
      <c r="C859" s="134"/>
      <c r="D859" s="135"/>
      <c r="E859" s="134"/>
      <c r="F859" s="135"/>
      <c r="G859" s="130" t="str">
        <f t="shared" si="40"/>
        <v/>
      </c>
      <c r="H859" s="131" t="str">
        <f t="shared" si="41"/>
        <v/>
      </c>
      <c r="J859" s="124">
        <v>42277.724999999999</v>
      </c>
      <c r="K859" s="124">
        <v>42277.734722222223</v>
      </c>
      <c r="L859" s="120">
        <f t="shared" si="42"/>
        <v>9.7222222248092294E-3</v>
      </c>
      <c r="M859" s="123" t="s">
        <v>1</v>
      </c>
      <c r="N859" s="121" t="s">
        <v>9</v>
      </c>
    </row>
    <row r="860" spans="1:14" ht="27" customHeight="1" x14ac:dyDescent="0.35">
      <c r="A860" s="134">
        <v>19199</v>
      </c>
      <c r="B860" s="134">
        <v>474</v>
      </c>
      <c r="C860" s="134" t="s">
        <v>4</v>
      </c>
      <c r="D860" s="135">
        <v>42278.614583333336</v>
      </c>
      <c r="E860" s="134" t="s">
        <v>0</v>
      </c>
      <c r="F860" s="135">
        <v>42278.175694444442</v>
      </c>
      <c r="G860" s="130">
        <f t="shared" si="40"/>
        <v>0.43888888889341615</v>
      </c>
      <c r="H860" s="131" t="str">
        <f t="shared" si="41"/>
        <v>ACCEPTABLE</v>
      </c>
      <c r="J860" s="124">
        <v>42278.613888888889</v>
      </c>
      <c r="K860" s="124">
        <v>42278.627083333333</v>
      </c>
      <c r="L860" s="120">
        <f t="shared" si="42"/>
        <v>1.3194444443797693E-2</v>
      </c>
      <c r="M860" s="123" t="s">
        <v>0</v>
      </c>
      <c r="N860" s="121" t="s">
        <v>587</v>
      </c>
    </row>
    <row r="861" spans="1:14" ht="27" customHeight="1" x14ac:dyDescent="0.35">
      <c r="A861" s="134">
        <v>19199</v>
      </c>
      <c r="B861" s="134">
        <v>475</v>
      </c>
      <c r="C861" s="134" t="s">
        <v>3</v>
      </c>
      <c r="D861" s="135">
        <v>42278.635416666664</v>
      </c>
      <c r="E861" s="134" t="s">
        <v>1</v>
      </c>
      <c r="F861" s="135">
        <v>42278.175694444442</v>
      </c>
      <c r="G861" s="130">
        <f t="shared" si="40"/>
        <v>0.45972222222189885</v>
      </c>
      <c r="H861" s="131" t="str">
        <f t="shared" si="41"/>
        <v>ACCEPTABLE</v>
      </c>
      <c r="J861" s="124">
        <v>42278.646527777775</v>
      </c>
      <c r="K861" s="124">
        <v>42278.657638888886</v>
      </c>
      <c r="L861" s="120">
        <f t="shared" si="42"/>
        <v>1.1111111110949423E-2</v>
      </c>
      <c r="M861" s="123" t="s">
        <v>1</v>
      </c>
      <c r="N861" s="121" t="s">
        <v>729</v>
      </c>
    </row>
    <row r="862" spans="1:14" ht="27" customHeight="1" x14ac:dyDescent="0.35">
      <c r="A862" s="78">
        <v>19201</v>
      </c>
      <c r="B862" s="78">
        <v>476</v>
      </c>
      <c r="C862" s="121" t="s">
        <v>3</v>
      </c>
      <c r="D862" s="124">
        <v>42279.739583333336</v>
      </c>
      <c r="E862" s="121" t="s">
        <v>0</v>
      </c>
      <c r="F862" s="124">
        <v>42279.382638888892</v>
      </c>
      <c r="G862" s="130">
        <f t="shared" si="40"/>
        <v>0.35694444444379769</v>
      </c>
      <c r="H862" s="131" t="str">
        <f t="shared" si="41"/>
        <v>ACCEPTABLE</v>
      </c>
      <c r="J862" s="124">
        <v>42279.729166666664</v>
      </c>
      <c r="K862" s="124">
        <v>42279.740972222222</v>
      </c>
      <c r="L862" s="120">
        <f t="shared" si="42"/>
        <v>1.1805555557657499E-2</v>
      </c>
      <c r="M862" s="123" t="s">
        <v>0</v>
      </c>
      <c r="N862" s="121" t="s">
        <v>730</v>
      </c>
    </row>
    <row r="863" spans="1:14" ht="27" customHeight="1" x14ac:dyDescent="0.35">
      <c r="A863" s="78">
        <v>19201</v>
      </c>
      <c r="B863" s="78">
        <v>477</v>
      </c>
      <c r="C863" s="121" t="s">
        <v>4</v>
      </c>
      <c r="D863" s="124">
        <v>42279.760416666664</v>
      </c>
      <c r="E863" s="121" t="s">
        <v>1</v>
      </c>
      <c r="F863" s="124">
        <v>42279.382638888892</v>
      </c>
      <c r="G863" s="130">
        <f t="shared" si="40"/>
        <v>0.37777777777228039</v>
      </c>
      <c r="H863" s="131" t="str">
        <f t="shared" si="41"/>
        <v>ACCEPTABLE</v>
      </c>
      <c r="J863" s="124">
        <v>42279.754166666666</v>
      </c>
      <c r="K863" s="124">
        <v>42279.763194444444</v>
      </c>
      <c r="L863" s="120">
        <f t="shared" si="42"/>
        <v>9.0277777781011537E-3</v>
      </c>
      <c r="M863" s="123" t="s">
        <v>1</v>
      </c>
      <c r="N863" s="121" t="s">
        <v>730</v>
      </c>
    </row>
    <row r="864" spans="1:14" ht="27" customHeight="1" x14ac:dyDescent="0.35">
      <c r="A864" s="78">
        <v>19203</v>
      </c>
      <c r="B864" s="78">
        <v>478</v>
      </c>
      <c r="C864" s="121" t="s">
        <v>657</v>
      </c>
      <c r="D864" s="124">
        <v>42280.395833333336</v>
      </c>
      <c r="E864" s="121" t="s">
        <v>0</v>
      </c>
      <c r="F864" s="124">
        <v>42280.277083333334</v>
      </c>
      <c r="G864" s="130">
        <f t="shared" si="40"/>
        <v>0.11875000000145519</v>
      </c>
      <c r="H864" s="131" t="str">
        <f t="shared" si="41"/>
        <v>ACCEPTABLE</v>
      </c>
      <c r="J864" s="124">
        <v>42280.392361111109</v>
      </c>
      <c r="K864" s="124">
        <v>42280.402777777781</v>
      </c>
      <c r="L864" s="120">
        <f t="shared" si="42"/>
        <v>1.0416666671517305E-2</v>
      </c>
      <c r="M864" s="123" t="s">
        <v>0</v>
      </c>
      <c r="N864" s="121" t="s">
        <v>1164</v>
      </c>
    </row>
    <row r="865" spans="1:14" ht="27" customHeight="1" x14ac:dyDescent="0.35">
      <c r="A865" s="78">
        <v>19203</v>
      </c>
      <c r="B865" s="78">
        <v>479</v>
      </c>
      <c r="C865" s="121" t="s">
        <v>657</v>
      </c>
      <c r="D865" s="124">
        <v>42280.541666666664</v>
      </c>
      <c r="E865" s="121" t="s">
        <v>1</v>
      </c>
      <c r="F865" s="124">
        <v>42280.277083333334</v>
      </c>
      <c r="G865" s="130">
        <f t="shared" si="40"/>
        <v>0.26458333332993789</v>
      </c>
      <c r="H865" s="131" t="str">
        <f t="shared" si="41"/>
        <v>ACCEPTABLE</v>
      </c>
      <c r="J865" s="124">
        <v>42280.557638888888</v>
      </c>
      <c r="K865" s="124">
        <v>42280.567361111112</v>
      </c>
      <c r="L865" s="120">
        <f t="shared" si="42"/>
        <v>9.7222222248092294E-3</v>
      </c>
      <c r="M865" s="123" t="s">
        <v>1</v>
      </c>
      <c r="N865" s="121" t="s">
        <v>659</v>
      </c>
    </row>
    <row r="866" spans="1:14" ht="27" customHeight="1" x14ac:dyDescent="0.35">
      <c r="A866" s="78">
        <v>19202</v>
      </c>
      <c r="B866" s="78">
        <v>480</v>
      </c>
      <c r="C866" s="121" t="s">
        <v>471</v>
      </c>
      <c r="D866" s="124">
        <v>42280.583333333336</v>
      </c>
      <c r="E866" s="121" t="s">
        <v>0</v>
      </c>
      <c r="F866" s="124">
        <v>42280.505555555559</v>
      </c>
      <c r="G866" s="130">
        <f t="shared" si="40"/>
        <v>7.7777777776645962E-2</v>
      </c>
      <c r="H866" s="131" t="str">
        <f t="shared" si="41"/>
        <v>ACCEPTABLE</v>
      </c>
      <c r="J866" s="124">
        <v>42280.595833333333</v>
      </c>
      <c r="K866" s="124">
        <v>42280.60833333333</v>
      </c>
      <c r="L866" s="120">
        <f t="shared" si="42"/>
        <v>1.2499999997089617E-2</v>
      </c>
      <c r="M866" s="123" t="s">
        <v>0</v>
      </c>
      <c r="N866" s="121" t="s">
        <v>660</v>
      </c>
    </row>
    <row r="867" spans="1:14" ht="27" customHeight="1" x14ac:dyDescent="0.35">
      <c r="A867" s="78">
        <v>19202</v>
      </c>
      <c r="B867" s="78">
        <v>481</v>
      </c>
      <c r="C867" s="121" t="s">
        <v>85</v>
      </c>
      <c r="D867" s="124">
        <v>42280.618055555555</v>
      </c>
      <c r="E867" s="121" t="s">
        <v>1</v>
      </c>
      <c r="F867" s="124">
        <v>42280.505555555559</v>
      </c>
      <c r="G867" s="130">
        <f t="shared" si="40"/>
        <v>0.11249999999563443</v>
      </c>
      <c r="H867" s="131" t="str">
        <f t="shared" si="41"/>
        <v>ACCEPTABLE</v>
      </c>
      <c r="J867" s="124">
        <v>42280.636111111111</v>
      </c>
      <c r="K867" s="124">
        <v>42280.643055555556</v>
      </c>
      <c r="L867" s="120">
        <f t="shared" si="42"/>
        <v>6.9444444452528842E-3</v>
      </c>
      <c r="M867" s="123" t="s">
        <v>1</v>
      </c>
      <c r="N867" s="121" t="s">
        <v>661</v>
      </c>
    </row>
    <row r="868" spans="1:14" ht="27" customHeight="1" x14ac:dyDescent="0.35">
      <c r="A868" s="78">
        <v>19203</v>
      </c>
      <c r="B868" s="78">
        <v>482</v>
      </c>
      <c r="C868" s="121" t="s">
        <v>657</v>
      </c>
      <c r="D868" s="124">
        <v>42281.458333333336</v>
      </c>
      <c r="E868" s="121" t="s">
        <v>0</v>
      </c>
      <c r="F868" s="124">
        <v>42280.711805555555</v>
      </c>
      <c r="G868" s="130">
        <f t="shared" si="40"/>
        <v>0.74652777778101154</v>
      </c>
      <c r="H868" s="131" t="str">
        <f t="shared" si="41"/>
        <v>ACCEPTABLE</v>
      </c>
      <c r="J868" s="124">
        <v>42281.458333333336</v>
      </c>
      <c r="K868" s="124">
        <v>42281.463194444441</v>
      </c>
      <c r="L868" s="120">
        <f t="shared" si="42"/>
        <v>4.8611111051286571E-3</v>
      </c>
      <c r="M868" s="123" t="s">
        <v>0</v>
      </c>
      <c r="N868" s="121" t="s">
        <v>177</v>
      </c>
    </row>
    <row r="869" spans="1:14" ht="27" customHeight="1" x14ac:dyDescent="0.35">
      <c r="A869" s="78">
        <v>19203</v>
      </c>
      <c r="B869" s="78">
        <v>483</v>
      </c>
      <c r="C869" s="121" t="s">
        <v>657</v>
      </c>
      <c r="D869" s="124">
        <v>42281.5</v>
      </c>
      <c r="E869" s="121" t="s">
        <v>1</v>
      </c>
      <c r="F869" s="124">
        <v>42280.711805555555</v>
      </c>
      <c r="G869" s="130">
        <f t="shared" si="40"/>
        <v>0.78819444444525288</v>
      </c>
      <c r="H869" s="131" t="str">
        <f t="shared" si="41"/>
        <v>ACCEPTABLE</v>
      </c>
      <c r="J869" s="124">
        <v>42281.49722222222</v>
      </c>
      <c r="K869" s="124">
        <v>42281.506249999999</v>
      </c>
      <c r="L869" s="120">
        <f t="shared" si="42"/>
        <v>9.0277777781011537E-3</v>
      </c>
      <c r="M869" s="123" t="s">
        <v>1</v>
      </c>
      <c r="N869" s="121" t="s">
        <v>177</v>
      </c>
    </row>
    <row r="870" spans="1:14" ht="27" customHeight="1" x14ac:dyDescent="0.35">
      <c r="A870" s="78">
        <v>19204</v>
      </c>
      <c r="B870" s="78">
        <v>484</v>
      </c>
      <c r="C870" s="121" t="s">
        <v>471</v>
      </c>
      <c r="D870" s="124">
        <v>42281.677083333336</v>
      </c>
      <c r="E870" s="121" t="s">
        <v>0</v>
      </c>
      <c r="F870" s="106">
        <v>42281.497916666667</v>
      </c>
      <c r="G870" s="130">
        <f t="shared" si="40"/>
        <v>0.17916666666860692</v>
      </c>
      <c r="H870" s="131" t="str">
        <f t="shared" si="41"/>
        <v>ACCEPTABLE</v>
      </c>
      <c r="J870" s="124">
        <v>42281.682638888888</v>
      </c>
      <c r="K870" s="124">
        <v>42281.694444444445</v>
      </c>
      <c r="L870" s="120">
        <f t="shared" si="42"/>
        <v>1.1805555557657499E-2</v>
      </c>
      <c r="M870" s="123" t="s">
        <v>0</v>
      </c>
      <c r="N870" s="121" t="s">
        <v>662</v>
      </c>
    </row>
    <row r="871" spans="1:14" ht="27" customHeight="1" x14ac:dyDescent="0.35">
      <c r="A871" s="78">
        <v>19204</v>
      </c>
      <c r="B871" s="78">
        <v>485</v>
      </c>
      <c r="C871" s="121" t="s">
        <v>4</v>
      </c>
      <c r="D871" s="124">
        <v>42281.708333333336</v>
      </c>
      <c r="E871" s="121" t="s">
        <v>1</v>
      </c>
      <c r="F871" s="106">
        <v>42281.497916666667</v>
      </c>
      <c r="G871" s="130">
        <f t="shared" si="40"/>
        <v>0.21041666666860692</v>
      </c>
      <c r="H871" s="131" t="str">
        <f t="shared" si="41"/>
        <v>ACCEPTABLE</v>
      </c>
      <c r="L871" s="120" t="str">
        <f t="shared" si="42"/>
        <v>Incomplete Data</v>
      </c>
    </row>
    <row r="872" spans="1:14" ht="27" customHeight="1" x14ac:dyDescent="0.35">
      <c r="A872" s="78">
        <v>19202</v>
      </c>
      <c r="B872" s="78">
        <v>486</v>
      </c>
      <c r="C872" s="121" t="s">
        <v>4</v>
      </c>
      <c r="D872" s="106">
        <v>42281.71875</v>
      </c>
      <c r="E872" s="121" t="s">
        <v>0</v>
      </c>
      <c r="F872" s="106">
        <v>42281.497916666667</v>
      </c>
      <c r="G872" s="130">
        <f t="shared" si="40"/>
        <v>0.22083333333284827</v>
      </c>
      <c r="H872" s="131" t="str">
        <f t="shared" si="41"/>
        <v>ACCEPTABLE</v>
      </c>
      <c r="J872" s="124"/>
      <c r="K872" s="124"/>
      <c r="L872" s="120" t="str">
        <f t="shared" si="42"/>
        <v>Incomplete Data</v>
      </c>
    </row>
    <row r="873" spans="1:14" ht="27" customHeight="1" x14ac:dyDescent="0.35">
      <c r="A873" s="134">
        <v>19202</v>
      </c>
      <c r="B873" s="134">
        <v>487</v>
      </c>
      <c r="C873" s="134" t="s">
        <v>471</v>
      </c>
      <c r="D873" s="135">
        <v>42281.739583333336</v>
      </c>
      <c r="E873" s="134" t="s">
        <v>1</v>
      </c>
      <c r="F873" s="135">
        <v>42281.497916666667</v>
      </c>
      <c r="G873" s="130">
        <f t="shared" si="40"/>
        <v>0.24166666666860692</v>
      </c>
      <c r="H873" s="131" t="str">
        <f t="shared" si="41"/>
        <v>ACCEPTABLE</v>
      </c>
      <c r="J873" s="124">
        <v>42281.747916666667</v>
      </c>
      <c r="K873" s="104">
        <v>42281.759027777778</v>
      </c>
      <c r="L873" s="120">
        <f t="shared" si="42"/>
        <v>1.1111111110949423E-2</v>
      </c>
      <c r="M873" s="123" t="s">
        <v>0</v>
      </c>
      <c r="N873" s="121" t="s">
        <v>663</v>
      </c>
    </row>
    <row r="874" spans="1:14" ht="27" customHeight="1" x14ac:dyDescent="0.35">
      <c r="A874" s="134">
        <v>19205</v>
      </c>
      <c r="B874" s="134">
        <v>488</v>
      </c>
      <c r="C874" s="134" t="s">
        <v>3</v>
      </c>
      <c r="D874" s="135">
        <v>42282.708333333336</v>
      </c>
      <c r="E874" s="134" t="s">
        <v>0</v>
      </c>
      <c r="F874" s="135">
        <v>42282.553472222222</v>
      </c>
      <c r="G874" s="130">
        <f t="shared" si="40"/>
        <v>0.15486111111385981</v>
      </c>
      <c r="H874" s="131" t="str">
        <f t="shared" si="41"/>
        <v>ACCEPTABLE</v>
      </c>
      <c r="J874" s="124">
        <v>42282.715277777781</v>
      </c>
      <c r="K874" s="124">
        <v>42282.730555555558</v>
      </c>
      <c r="L874" s="120">
        <f t="shared" si="42"/>
        <v>1.5277777776645962E-2</v>
      </c>
      <c r="M874" s="123" t="s">
        <v>0</v>
      </c>
      <c r="N874" s="121" t="s">
        <v>664</v>
      </c>
    </row>
    <row r="875" spans="1:14" ht="27" customHeight="1" x14ac:dyDescent="0.35">
      <c r="A875" s="134">
        <v>19205</v>
      </c>
      <c r="B875" s="134">
        <v>489</v>
      </c>
      <c r="C875" s="134" t="s">
        <v>3</v>
      </c>
      <c r="D875" s="135">
        <v>42283.041666666664</v>
      </c>
      <c r="E875" s="134" t="s">
        <v>1</v>
      </c>
      <c r="F875" s="135">
        <v>42282.553472222222</v>
      </c>
      <c r="G875" s="130">
        <f t="shared" si="40"/>
        <v>0.4881944444423425</v>
      </c>
      <c r="H875" s="131" t="str">
        <f t="shared" si="41"/>
        <v>ACCEPTABLE</v>
      </c>
      <c r="J875" s="124">
        <v>42283.040972222225</v>
      </c>
      <c r="K875" s="124">
        <v>42283.052083333336</v>
      </c>
      <c r="L875" s="120">
        <f t="shared" si="42"/>
        <v>1.1111111110949423E-2</v>
      </c>
      <c r="M875" s="123" t="s">
        <v>1</v>
      </c>
      <c r="N875" s="121" t="s">
        <v>664</v>
      </c>
    </row>
    <row r="876" spans="1:14" ht="27" customHeight="1" x14ac:dyDescent="0.35">
      <c r="A876" s="134">
        <v>19204</v>
      </c>
      <c r="B876" s="134">
        <v>490</v>
      </c>
      <c r="C876" s="134" t="s">
        <v>85</v>
      </c>
      <c r="D876" s="135">
        <v>42283.260416666664</v>
      </c>
      <c r="E876" s="134" t="s">
        <v>0</v>
      </c>
      <c r="F876" s="135">
        <v>42282.553472222222</v>
      </c>
      <c r="G876" s="130">
        <f t="shared" si="40"/>
        <v>0.7069444444423425</v>
      </c>
      <c r="H876" s="131" t="str">
        <f t="shared" si="41"/>
        <v>ACCEPTABLE</v>
      </c>
      <c r="J876" s="124">
        <v>42283.251388888886</v>
      </c>
      <c r="K876" s="124">
        <v>42283.260416666664</v>
      </c>
      <c r="L876" s="120">
        <f t="shared" si="42"/>
        <v>9.0277777781011537E-3</v>
      </c>
      <c r="M876" s="123" t="s">
        <v>0</v>
      </c>
      <c r="N876" s="121" t="s">
        <v>637</v>
      </c>
    </row>
    <row r="877" spans="1:14" ht="27" customHeight="1" x14ac:dyDescent="0.35">
      <c r="A877" s="134">
        <v>19204</v>
      </c>
      <c r="B877" s="134">
        <v>491</v>
      </c>
      <c r="C877" s="134" t="s">
        <v>471</v>
      </c>
      <c r="D877" s="135">
        <v>42283.284722222219</v>
      </c>
      <c r="E877" s="134" t="s">
        <v>1</v>
      </c>
      <c r="F877" s="135">
        <v>42282.553472222222</v>
      </c>
      <c r="G877" s="130">
        <f t="shared" si="40"/>
        <v>0.73124999999708962</v>
      </c>
      <c r="H877" s="131" t="str">
        <f t="shared" si="41"/>
        <v>ACCEPTABLE</v>
      </c>
      <c r="J877" s="124">
        <v>42283.283333333333</v>
      </c>
      <c r="K877" s="124">
        <v>42283.293055555558</v>
      </c>
      <c r="L877" s="120">
        <f t="shared" si="42"/>
        <v>9.7222222248092294E-3</v>
      </c>
      <c r="M877" s="123" t="s">
        <v>1</v>
      </c>
      <c r="N877" s="121" t="s">
        <v>665</v>
      </c>
    </row>
    <row r="878" spans="1:14" ht="27" customHeight="1" x14ac:dyDescent="0.35">
      <c r="A878" s="134">
        <v>19206</v>
      </c>
      <c r="B878" s="134">
        <v>492</v>
      </c>
      <c r="C878" s="134" t="s">
        <v>3</v>
      </c>
      <c r="D878" s="135">
        <v>42283.638888888891</v>
      </c>
      <c r="E878" s="134" t="s">
        <v>0</v>
      </c>
      <c r="F878" s="135">
        <v>42282.890277777777</v>
      </c>
      <c r="G878" s="130">
        <f t="shared" si="40"/>
        <v>0.74861111111385981</v>
      </c>
      <c r="H878" s="131" t="str">
        <f t="shared" si="41"/>
        <v>ACCEPTABLE</v>
      </c>
      <c r="J878" s="124">
        <v>42283.625694444447</v>
      </c>
      <c r="K878" s="124">
        <v>42283.636111111111</v>
      </c>
      <c r="L878" s="120">
        <f t="shared" si="42"/>
        <v>1.0416666664241347E-2</v>
      </c>
      <c r="M878" s="123" t="s">
        <v>0</v>
      </c>
      <c r="N878" s="121" t="s">
        <v>666</v>
      </c>
    </row>
    <row r="879" spans="1:14" ht="27" customHeight="1" x14ac:dyDescent="0.35">
      <c r="A879" s="134">
        <v>19206</v>
      </c>
      <c r="B879" s="134">
        <v>493</v>
      </c>
      <c r="C879" s="134" t="s">
        <v>3</v>
      </c>
      <c r="D879" s="135">
        <v>42283.666666666664</v>
      </c>
      <c r="E879" s="134" t="s">
        <v>1</v>
      </c>
      <c r="F879" s="135">
        <v>42282.890277777777</v>
      </c>
      <c r="G879" s="130">
        <f t="shared" si="40"/>
        <v>0.77638888888759539</v>
      </c>
      <c r="H879" s="131" t="str">
        <f t="shared" si="41"/>
        <v>ACCEPTABLE</v>
      </c>
      <c r="J879" s="124">
        <v>42283.651388888888</v>
      </c>
      <c r="K879" s="124">
        <v>42283.661805555559</v>
      </c>
      <c r="L879" s="120">
        <f t="shared" si="42"/>
        <v>1.0416666671517305E-2</v>
      </c>
      <c r="M879" s="123" t="s">
        <v>1</v>
      </c>
      <c r="N879" s="121" t="s">
        <v>666</v>
      </c>
    </row>
    <row r="880" spans="1:14" ht="27" customHeight="1" x14ac:dyDescent="0.35">
      <c r="A880" s="134">
        <v>19207</v>
      </c>
      <c r="B880" s="134">
        <v>494</v>
      </c>
      <c r="C880" s="134" t="s">
        <v>3</v>
      </c>
      <c r="D880" s="135">
        <v>42284.260416666664</v>
      </c>
      <c r="E880" s="134" t="s">
        <v>0</v>
      </c>
      <c r="F880" s="135">
        <v>42283.543055555558</v>
      </c>
      <c r="G880" s="130">
        <f t="shared" si="40"/>
        <v>0.71736111110658385</v>
      </c>
      <c r="H880" s="131" t="str">
        <f t="shared" si="41"/>
        <v>ACCEPTABLE</v>
      </c>
      <c r="J880" s="124">
        <v>42284.259722222225</v>
      </c>
      <c r="K880" s="124">
        <v>42284.270833333336</v>
      </c>
      <c r="L880" s="120">
        <f t="shared" si="42"/>
        <v>1.1111111110949423E-2</v>
      </c>
      <c r="M880" s="123" t="s">
        <v>0</v>
      </c>
      <c r="N880" s="121" t="s">
        <v>667</v>
      </c>
    </row>
    <row r="881" spans="1:14" ht="27" customHeight="1" x14ac:dyDescent="0.35">
      <c r="A881" s="134">
        <v>19207</v>
      </c>
      <c r="B881" s="134">
        <v>495</v>
      </c>
      <c r="C881" s="134" t="s">
        <v>4</v>
      </c>
      <c r="D881" s="135">
        <v>42284.302083333336</v>
      </c>
      <c r="E881" s="134" t="s">
        <v>1</v>
      </c>
      <c r="F881" s="135">
        <v>42283.543055555558</v>
      </c>
      <c r="G881" s="130">
        <f t="shared" si="40"/>
        <v>0.75902777777810115</v>
      </c>
      <c r="H881" s="131" t="str">
        <f t="shared" si="41"/>
        <v>ACCEPTABLE</v>
      </c>
      <c r="J881" s="124">
        <v>42284.304861111108</v>
      </c>
      <c r="K881" s="124">
        <v>42284.313194444447</v>
      </c>
      <c r="L881" s="120">
        <f t="shared" si="42"/>
        <v>8.3333333386690356E-3</v>
      </c>
      <c r="M881" s="123" t="s">
        <v>1</v>
      </c>
      <c r="N881" s="121" t="s">
        <v>668</v>
      </c>
    </row>
    <row r="882" spans="1:14" ht="27" customHeight="1" x14ac:dyDescent="0.35">
      <c r="A882" s="134"/>
      <c r="B882" s="134"/>
      <c r="C882" s="134"/>
      <c r="D882" s="135"/>
      <c r="E882" s="134"/>
      <c r="F882" s="135"/>
      <c r="G882" s="130" t="str">
        <f t="shared" si="40"/>
        <v/>
      </c>
      <c r="H882" s="131" t="str">
        <f t="shared" si="41"/>
        <v/>
      </c>
      <c r="L882" s="120" t="str">
        <f t="shared" si="42"/>
        <v>Incomplete Data</v>
      </c>
    </row>
    <row r="883" spans="1:14" ht="27" customHeight="1" x14ac:dyDescent="0.35">
      <c r="A883" s="134">
        <v>19207</v>
      </c>
      <c r="B883" s="134">
        <v>496</v>
      </c>
      <c r="C883" s="134" t="s">
        <v>4</v>
      </c>
      <c r="D883" s="135">
        <v>42284.493055555555</v>
      </c>
      <c r="E883" s="134" t="s">
        <v>0</v>
      </c>
      <c r="F883" s="135">
        <v>42283.744444444441</v>
      </c>
      <c r="G883" s="130">
        <f t="shared" si="40"/>
        <v>0.74861111111385981</v>
      </c>
      <c r="H883" s="131" t="str">
        <f t="shared" si="41"/>
        <v>ACCEPTABLE</v>
      </c>
      <c r="J883" s="124">
        <v>42284.496527777781</v>
      </c>
      <c r="K883" s="124">
        <v>42284.506944444445</v>
      </c>
      <c r="L883" s="120">
        <f t="shared" si="42"/>
        <v>1.0416666664241347E-2</v>
      </c>
      <c r="M883" s="123" t="s">
        <v>1</v>
      </c>
      <c r="N883" s="121" t="s">
        <v>164</v>
      </c>
    </row>
    <row r="884" spans="1:14" ht="27" customHeight="1" x14ac:dyDescent="0.35">
      <c r="A884" s="134">
        <v>19207</v>
      </c>
      <c r="B884" s="134">
        <v>497</v>
      </c>
      <c r="C884" s="134" t="s">
        <v>4</v>
      </c>
      <c r="D884" s="135">
        <v>42284.614583333336</v>
      </c>
      <c r="E884" s="134" t="s">
        <v>0</v>
      </c>
      <c r="F884" s="135">
        <v>42283.744444444441</v>
      </c>
      <c r="G884" s="130">
        <f t="shared" si="40"/>
        <v>0.87013888889487134</v>
      </c>
      <c r="H884" s="131" t="str">
        <f t="shared" si="41"/>
        <v>ACCEPTABLE</v>
      </c>
      <c r="J884" s="124">
        <v>42284.602777777778</v>
      </c>
      <c r="K884" s="124">
        <v>42284.613194444442</v>
      </c>
      <c r="L884" s="120">
        <f t="shared" si="42"/>
        <v>1.0416666664241347E-2</v>
      </c>
      <c r="M884" s="123" t="s">
        <v>0</v>
      </c>
      <c r="N884" s="121" t="s">
        <v>9</v>
      </c>
    </row>
    <row r="885" spans="1:14" ht="27" customHeight="1" x14ac:dyDescent="0.35">
      <c r="A885" s="134">
        <v>19207</v>
      </c>
      <c r="B885" s="134">
        <v>498</v>
      </c>
      <c r="C885" s="134" t="s">
        <v>3</v>
      </c>
      <c r="D885" s="135">
        <v>42284.638888888891</v>
      </c>
      <c r="E885" s="134" t="s">
        <v>1</v>
      </c>
      <c r="F885" s="135">
        <v>42284.407638888886</v>
      </c>
      <c r="G885" s="130">
        <f t="shared" si="40"/>
        <v>0.23125000000436557</v>
      </c>
      <c r="H885" s="131" t="str">
        <f t="shared" si="41"/>
        <v>ACCEPTABLE</v>
      </c>
      <c r="J885" s="124">
        <v>42284.627083333333</v>
      </c>
      <c r="K885" s="124">
        <v>42284.637499999997</v>
      </c>
      <c r="L885" s="120">
        <f t="shared" si="42"/>
        <v>1.0416666664241347E-2</v>
      </c>
      <c r="M885" s="123" t="s">
        <v>1</v>
      </c>
      <c r="N885" s="121" t="s">
        <v>669</v>
      </c>
    </row>
    <row r="886" spans="1:14" ht="27" customHeight="1" x14ac:dyDescent="0.35">
      <c r="A886" s="134">
        <v>19208</v>
      </c>
      <c r="B886" s="134">
        <v>499</v>
      </c>
      <c r="C886" s="134" t="s">
        <v>3</v>
      </c>
      <c r="D886" s="135">
        <v>42284.680555555555</v>
      </c>
      <c r="E886" s="134" t="s">
        <v>0</v>
      </c>
      <c r="F886" s="135">
        <v>42284.407638888886</v>
      </c>
      <c r="G886" s="130">
        <f t="shared" si="40"/>
        <v>0.27291666666860692</v>
      </c>
      <c r="H886" s="131" t="str">
        <f t="shared" si="41"/>
        <v>ACCEPTABLE</v>
      </c>
      <c r="J886" s="124">
        <v>42284.655555555553</v>
      </c>
      <c r="K886" s="124">
        <v>42284.666666666664</v>
      </c>
      <c r="L886" s="120">
        <f t="shared" si="42"/>
        <v>1.1111111110949423E-2</v>
      </c>
      <c r="M886" s="123" t="s">
        <v>0</v>
      </c>
      <c r="N886" s="121" t="s">
        <v>670</v>
      </c>
    </row>
    <row r="887" spans="1:14" ht="27" customHeight="1" x14ac:dyDescent="0.35">
      <c r="A887" s="134">
        <v>19208</v>
      </c>
      <c r="B887" s="134">
        <v>500</v>
      </c>
      <c r="C887" s="134" t="s">
        <v>4</v>
      </c>
      <c r="D887" s="135">
        <v>42284.715277777781</v>
      </c>
      <c r="E887" s="134" t="s">
        <v>1</v>
      </c>
      <c r="F887" s="135">
        <v>42284.407638888886</v>
      </c>
      <c r="G887" s="130">
        <f t="shared" si="40"/>
        <v>0.30763888889487134</v>
      </c>
      <c r="H887" s="131" t="str">
        <f t="shared" si="41"/>
        <v>ACCEPTABLE</v>
      </c>
      <c r="J887" s="124">
        <v>42284.695138888892</v>
      </c>
      <c r="K887" s="124">
        <v>42284.704861111109</v>
      </c>
      <c r="L887" s="120">
        <f t="shared" si="42"/>
        <v>9.7222222175332718E-3</v>
      </c>
      <c r="M887" s="123" t="s">
        <v>1</v>
      </c>
      <c r="N887" s="121" t="s">
        <v>18</v>
      </c>
    </row>
    <row r="888" spans="1:14" ht="27" customHeight="1" x14ac:dyDescent="0.35">
      <c r="A888" s="134">
        <v>19208</v>
      </c>
      <c r="B888" s="134">
        <v>501</v>
      </c>
      <c r="C888" s="134" t="s">
        <v>4</v>
      </c>
      <c r="D888" s="135">
        <v>42285.40625</v>
      </c>
      <c r="E888" s="134" t="s">
        <v>0</v>
      </c>
      <c r="F888" s="135">
        <v>42284.783333333333</v>
      </c>
      <c r="G888" s="130">
        <f t="shared" ref="G888:G951" si="43">IF(D888="","",D888-F888)</f>
        <v>0.62291666666715173</v>
      </c>
      <c r="H888" s="131" t="str">
        <f t="shared" ref="H888:H951" si="44">IF(D888-F888&lt;0,"TOO LATE",IF(G888="","",IF(OR(DAY(D888-F888)&gt;1,AND(HOUR(D888-F888)&gt;HOUR("0:59"),(SIGN(D888-F888)=1))),"ACCEPTABLE","TOO LATE")))</f>
        <v>ACCEPTABLE</v>
      </c>
      <c r="J888" s="124">
        <v>42285.401388888888</v>
      </c>
      <c r="K888" s="124">
        <v>42285.411805555559</v>
      </c>
      <c r="L888" s="120">
        <f t="shared" si="42"/>
        <v>1.0416666671517305E-2</v>
      </c>
      <c r="M888" s="123" t="s">
        <v>0</v>
      </c>
      <c r="N888" s="121" t="s">
        <v>587</v>
      </c>
    </row>
    <row r="889" spans="1:14" ht="27" customHeight="1" x14ac:dyDescent="0.35">
      <c r="A889" s="134">
        <v>19208</v>
      </c>
      <c r="B889" s="134">
        <v>502</v>
      </c>
      <c r="C889" s="134" t="s">
        <v>3</v>
      </c>
      <c r="D889" s="135">
        <v>42285.430555555555</v>
      </c>
      <c r="E889" s="134" t="s">
        <v>1</v>
      </c>
      <c r="F889" s="135">
        <v>42284.783333333333</v>
      </c>
      <c r="G889" s="130">
        <f t="shared" si="43"/>
        <v>0.64722222222189885</v>
      </c>
      <c r="H889" s="131" t="str">
        <f t="shared" si="44"/>
        <v>ACCEPTABLE</v>
      </c>
      <c r="J889" s="124">
        <v>42285.430555555555</v>
      </c>
      <c r="K889" s="124">
        <v>42285.440972222219</v>
      </c>
      <c r="L889" s="120">
        <f t="shared" si="42"/>
        <v>1.0416666664241347E-2</v>
      </c>
      <c r="M889" s="123" t="s">
        <v>1</v>
      </c>
      <c r="N889" s="121" t="s">
        <v>671</v>
      </c>
    </row>
    <row r="890" spans="1:14" ht="27" customHeight="1" x14ac:dyDescent="0.35">
      <c r="A890" s="134">
        <v>19209</v>
      </c>
      <c r="B890" s="134">
        <v>503</v>
      </c>
      <c r="C890" s="134" t="s">
        <v>471</v>
      </c>
      <c r="D890" s="135">
        <v>42285.559027777781</v>
      </c>
      <c r="E890" s="134" t="s">
        <v>0</v>
      </c>
      <c r="F890" s="135">
        <v>42285.246527777781</v>
      </c>
      <c r="G890" s="130">
        <f t="shared" si="43"/>
        <v>0.3125</v>
      </c>
      <c r="H890" s="131" t="str">
        <f t="shared" si="44"/>
        <v>ACCEPTABLE</v>
      </c>
      <c r="J890" s="124">
        <v>42285.544444444444</v>
      </c>
      <c r="K890" s="124">
        <v>42285.555555555555</v>
      </c>
      <c r="L890" s="120">
        <f t="shared" si="42"/>
        <v>1.1111111110949423E-2</v>
      </c>
      <c r="M890" s="123" t="s">
        <v>0</v>
      </c>
      <c r="N890" s="121" t="s">
        <v>672</v>
      </c>
    </row>
    <row r="891" spans="1:14" ht="27" customHeight="1" x14ac:dyDescent="0.35">
      <c r="A891" s="134">
        <v>19209</v>
      </c>
      <c r="B891" s="134">
        <v>504</v>
      </c>
      <c r="C891" s="134" t="s">
        <v>85</v>
      </c>
      <c r="D891" s="135">
        <v>42285.590277777781</v>
      </c>
      <c r="E891" s="134" t="s">
        <v>1</v>
      </c>
      <c r="F891" s="135">
        <v>42285.246527777781</v>
      </c>
      <c r="G891" s="130">
        <f t="shared" si="43"/>
        <v>0.34375</v>
      </c>
      <c r="H891" s="131" t="str">
        <f t="shared" si="44"/>
        <v>ACCEPTABLE</v>
      </c>
      <c r="J891" s="124">
        <v>42285.583333333336</v>
      </c>
      <c r="K891" s="124">
        <v>42285.59375</v>
      </c>
      <c r="L891" s="120">
        <f t="shared" si="42"/>
        <v>1.0416666664241347E-2</v>
      </c>
      <c r="M891" s="123" t="s">
        <v>1</v>
      </c>
      <c r="N891" s="121" t="s">
        <v>579</v>
      </c>
    </row>
    <row r="892" spans="1:14" ht="27" customHeight="1" x14ac:dyDescent="0.35">
      <c r="A892" s="134">
        <v>19210</v>
      </c>
      <c r="B892" s="134">
        <v>505</v>
      </c>
      <c r="C892" s="134" t="s">
        <v>471</v>
      </c>
      <c r="D892" s="135">
        <v>42285.760416666664</v>
      </c>
      <c r="E892" s="134" t="s">
        <v>0</v>
      </c>
      <c r="F892" s="135">
        <v>42285.246527777781</v>
      </c>
      <c r="G892" s="130">
        <f t="shared" si="43"/>
        <v>0.51388888888322981</v>
      </c>
      <c r="H892" s="131" t="str">
        <f t="shared" si="44"/>
        <v>ACCEPTABLE</v>
      </c>
      <c r="J892" s="124">
        <v>42285.772916666669</v>
      </c>
      <c r="K892" s="104">
        <v>42285.779166666667</v>
      </c>
      <c r="L892" s="120">
        <f t="shared" ref="L892:L955" si="45">IF(OR(K892="",J892=""), "Incomplete Data", K892-J892)</f>
        <v>6.2499999985448085E-3</v>
      </c>
      <c r="M892" s="123" t="s">
        <v>0</v>
      </c>
      <c r="N892" s="121" t="s">
        <v>673</v>
      </c>
    </row>
    <row r="893" spans="1:14" ht="27" customHeight="1" x14ac:dyDescent="0.35">
      <c r="A893" s="134">
        <v>19210</v>
      </c>
      <c r="B893" s="134">
        <v>506</v>
      </c>
      <c r="C893" s="134" t="s">
        <v>85</v>
      </c>
      <c r="D893" s="135">
        <v>42285.798611111109</v>
      </c>
      <c r="E893" s="134" t="s">
        <v>1</v>
      </c>
      <c r="F893" s="135">
        <v>42285.246527777781</v>
      </c>
      <c r="G893" s="130">
        <f t="shared" si="43"/>
        <v>0.55208333332848269</v>
      </c>
      <c r="H893" s="131" t="str">
        <f t="shared" si="44"/>
        <v>ACCEPTABLE</v>
      </c>
      <c r="J893" s="124">
        <v>42285.802777777775</v>
      </c>
      <c r="K893" s="124">
        <v>42285.80972222222</v>
      </c>
      <c r="L893" s="120">
        <f t="shared" si="45"/>
        <v>6.9444444452528842E-3</v>
      </c>
      <c r="M893" s="123" t="s">
        <v>1</v>
      </c>
      <c r="N893" s="121" t="s">
        <v>637</v>
      </c>
    </row>
    <row r="894" spans="1:14" ht="27" customHeight="1" x14ac:dyDescent="0.35">
      <c r="A894" s="134">
        <v>19209</v>
      </c>
      <c r="B894" s="134">
        <v>507</v>
      </c>
      <c r="C894" s="134" t="s">
        <v>85</v>
      </c>
      <c r="D894" s="135">
        <v>42288.489583333336</v>
      </c>
      <c r="E894" s="134" t="s">
        <v>0</v>
      </c>
      <c r="F894" s="135">
        <v>42288.390277777777</v>
      </c>
      <c r="G894" s="130">
        <f t="shared" si="43"/>
        <v>9.930555555911269E-2</v>
      </c>
      <c r="H894" s="131" t="str">
        <f t="shared" si="44"/>
        <v>ACCEPTABLE</v>
      </c>
      <c r="J894" s="124">
        <v>42288.484722222223</v>
      </c>
      <c r="K894" s="124">
        <v>42288.491666666669</v>
      </c>
      <c r="L894" s="120">
        <f t="shared" si="45"/>
        <v>6.9444444452528842E-3</v>
      </c>
      <c r="M894" s="123" t="s">
        <v>0</v>
      </c>
      <c r="N894" s="121" t="s">
        <v>674</v>
      </c>
    </row>
    <row r="895" spans="1:14" ht="27" customHeight="1" x14ac:dyDescent="0.35">
      <c r="A895" s="134">
        <v>19209</v>
      </c>
      <c r="B895" s="134">
        <v>508</v>
      </c>
      <c r="C895" s="134" t="s">
        <v>471</v>
      </c>
      <c r="D895" s="135">
        <v>42288.520833333336</v>
      </c>
      <c r="E895" s="134" t="s">
        <v>1</v>
      </c>
      <c r="F895" s="135">
        <v>42288.390277777777</v>
      </c>
      <c r="G895" s="130">
        <f t="shared" si="43"/>
        <v>0.13055555555911269</v>
      </c>
      <c r="H895" s="131" t="str">
        <f t="shared" si="44"/>
        <v>ACCEPTABLE</v>
      </c>
      <c r="J895" s="124">
        <v>42288.51666666667</v>
      </c>
      <c r="K895" s="124">
        <v>42288.52847222222</v>
      </c>
      <c r="L895" s="120">
        <f t="shared" si="45"/>
        <v>1.1805555550381541E-2</v>
      </c>
      <c r="M895" s="123" t="s">
        <v>1</v>
      </c>
      <c r="N895" s="121" t="s">
        <v>675</v>
      </c>
    </row>
    <row r="896" spans="1:14" ht="27" customHeight="1" x14ac:dyDescent="0.35">
      <c r="A896" s="134">
        <v>19210</v>
      </c>
      <c r="B896" s="134">
        <v>509</v>
      </c>
      <c r="C896" s="134" t="s">
        <v>85</v>
      </c>
      <c r="D896" s="135">
        <v>42288.548611111109</v>
      </c>
      <c r="E896" s="134" t="s">
        <v>0</v>
      </c>
      <c r="F896" s="135">
        <v>42288.390277777777</v>
      </c>
      <c r="G896" s="130">
        <f t="shared" si="43"/>
        <v>0.15833333333284827</v>
      </c>
      <c r="H896" s="131" t="str">
        <f t="shared" si="44"/>
        <v>ACCEPTABLE</v>
      </c>
      <c r="J896" s="124">
        <v>42288.543055555558</v>
      </c>
      <c r="K896" s="124">
        <v>42288.549305555556</v>
      </c>
      <c r="L896" s="120">
        <f t="shared" si="45"/>
        <v>6.2499999985448085E-3</v>
      </c>
      <c r="M896" s="123" t="s">
        <v>0</v>
      </c>
      <c r="N896" s="121" t="s">
        <v>676</v>
      </c>
    </row>
    <row r="897" spans="1:14" ht="27" customHeight="1" x14ac:dyDescent="0.35">
      <c r="A897" s="134">
        <v>19210</v>
      </c>
      <c r="B897" s="134">
        <v>510</v>
      </c>
      <c r="C897" s="134" t="s">
        <v>471</v>
      </c>
      <c r="D897" s="135">
        <v>42288.5625</v>
      </c>
      <c r="E897" s="134" t="s">
        <v>1</v>
      </c>
      <c r="F897" s="135">
        <v>42288.390277777777</v>
      </c>
      <c r="G897" s="130">
        <f t="shared" si="43"/>
        <v>0.17222222222335404</v>
      </c>
      <c r="H897" s="131" t="str">
        <f t="shared" si="44"/>
        <v>ACCEPTABLE</v>
      </c>
      <c r="J897" s="124">
        <v>42288.565972222219</v>
      </c>
      <c r="K897" s="124">
        <v>42288.578472222223</v>
      </c>
      <c r="L897" s="120">
        <f t="shared" si="45"/>
        <v>1.2500000004365575E-2</v>
      </c>
      <c r="M897" s="123" t="s">
        <v>1</v>
      </c>
      <c r="N897" s="121" t="s">
        <v>677</v>
      </c>
    </row>
    <row r="898" spans="1:14" ht="27" customHeight="1" x14ac:dyDescent="0.35">
      <c r="A898" s="134">
        <v>19211</v>
      </c>
      <c r="B898" s="134">
        <v>511</v>
      </c>
      <c r="C898" s="134" t="s">
        <v>3</v>
      </c>
      <c r="D898" s="135">
        <v>42289.197916666664</v>
      </c>
      <c r="E898" s="134" t="s">
        <v>0</v>
      </c>
      <c r="F898" s="135">
        <v>42288.738888888889</v>
      </c>
      <c r="G898" s="130">
        <f t="shared" si="43"/>
        <v>0.45902777777519077</v>
      </c>
      <c r="H898" s="131" t="str">
        <f t="shared" si="44"/>
        <v>ACCEPTABLE</v>
      </c>
      <c r="J898" s="124">
        <v>42289.185416666667</v>
      </c>
      <c r="K898" s="124">
        <v>42289.195833333331</v>
      </c>
      <c r="L898" s="120">
        <f t="shared" si="45"/>
        <v>1.0416666664241347E-2</v>
      </c>
      <c r="M898" s="123" t="s">
        <v>0</v>
      </c>
      <c r="N898" s="121" t="s">
        <v>678</v>
      </c>
    </row>
    <row r="899" spans="1:14" ht="27" customHeight="1" x14ac:dyDescent="0.35">
      <c r="A899" s="134">
        <v>19211</v>
      </c>
      <c r="B899" s="134">
        <v>512</v>
      </c>
      <c r="C899" s="134" t="s">
        <v>4</v>
      </c>
      <c r="D899" s="135">
        <v>42289.229166666664</v>
      </c>
      <c r="E899" s="134" t="s">
        <v>1</v>
      </c>
      <c r="F899" s="135">
        <v>42288.738888888889</v>
      </c>
      <c r="G899" s="130">
        <f t="shared" si="43"/>
        <v>0.49027777777519077</v>
      </c>
      <c r="H899" s="131" t="str">
        <f t="shared" si="44"/>
        <v>ACCEPTABLE</v>
      </c>
      <c r="J899" s="124">
        <v>42289.222222222219</v>
      </c>
      <c r="K899" s="124">
        <v>42289.232638888891</v>
      </c>
      <c r="L899" s="120">
        <f t="shared" si="45"/>
        <v>1.0416666671517305E-2</v>
      </c>
      <c r="M899" s="123" t="s">
        <v>1</v>
      </c>
      <c r="N899" s="121" t="s">
        <v>587</v>
      </c>
    </row>
    <row r="900" spans="1:14" ht="27" customHeight="1" x14ac:dyDescent="0.35">
      <c r="A900" s="78">
        <v>19212</v>
      </c>
      <c r="B900" s="78">
        <v>513</v>
      </c>
      <c r="C900" s="121" t="s">
        <v>657</v>
      </c>
      <c r="D900" s="106">
        <v>42289.333333333336</v>
      </c>
      <c r="E900" s="121" t="s">
        <v>0</v>
      </c>
      <c r="F900" s="135">
        <v>42288.738888888889</v>
      </c>
      <c r="G900" s="130">
        <f t="shared" si="43"/>
        <v>0.59444444444670808</v>
      </c>
      <c r="H900" s="131" t="str">
        <f t="shared" si="44"/>
        <v>ACCEPTABLE</v>
      </c>
      <c r="J900" s="124">
        <v>42289.333333333336</v>
      </c>
      <c r="K900" s="124">
        <v>42289.34375</v>
      </c>
      <c r="L900" s="120">
        <f t="shared" si="45"/>
        <v>1.0416666664241347E-2</v>
      </c>
      <c r="M900" s="123" t="s">
        <v>0</v>
      </c>
      <c r="N900" s="121" t="s">
        <v>493</v>
      </c>
    </row>
    <row r="901" spans="1:14" ht="27" customHeight="1" x14ac:dyDescent="0.35">
      <c r="A901" s="134">
        <v>19212</v>
      </c>
      <c r="B901" s="134">
        <v>514</v>
      </c>
      <c r="C901" s="134" t="s">
        <v>657</v>
      </c>
      <c r="D901" s="135">
        <v>42289.364583333336</v>
      </c>
      <c r="E901" s="134" t="s">
        <v>1</v>
      </c>
      <c r="F901" s="135">
        <v>42288.738888888889</v>
      </c>
      <c r="G901" s="130">
        <f t="shared" si="43"/>
        <v>0.62569444444670808</v>
      </c>
      <c r="H901" s="131" t="str">
        <f t="shared" si="44"/>
        <v>ACCEPTABLE</v>
      </c>
      <c r="J901" s="124">
        <v>42289.364583333336</v>
      </c>
      <c r="K901" s="124">
        <v>42289.375</v>
      </c>
      <c r="L901" s="120">
        <f t="shared" si="45"/>
        <v>1.0416666664241347E-2</v>
      </c>
      <c r="M901" s="123" t="s">
        <v>1</v>
      </c>
      <c r="N901" s="121" t="s">
        <v>177</v>
      </c>
    </row>
    <row r="902" spans="1:14" ht="27" customHeight="1" x14ac:dyDescent="0.35">
      <c r="A902" s="134">
        <v>19213</v>
      </c>
      <c r="B902" s="134">
        <v>515</v>
      </c>
      <c r="C902" s="134" t="s">
        <v>3</v>
      </c>
      <c r="D902" s="135">
        <v>42290.229166666664</v>
      </c>
      <c r="E902" s="134" t="s">
        <v>0</v>
      </c>
      <c r="F902" s="135">
        <v>42289.82708333333</v>
      </c>
      <c r="G902" s="130">
        <f t="shared" si="43"/>
        <v>0.40208333333430346</v>
      </c>
      <c r="H902" s="131" t="str">
        <f t="shared" si="44"/>
        <v>ACCEPTABLE</v>
      </c>
      <c r="J902" s="124">
        <v>42290.222222222219</v>
      </c>
      <c r="K902" s="124">
        <v>42290.231944444444</v>
      </c>
      <c r="L902" s="120">
        <f t="shared" si="45"/>
        <v>9.7222222248092294E-3</v>
      </c>
      <c r="M902" s="123" t="s">
        <v>0</v>
      </c>
      <c r="N902" s="121" t="s">
        <v>679</v>
      </c>
    </row>
    <row r="903" spans="1:14" ht="27" customHeight="1" x14ac:dyDescent="0.35">
      <c r="A903" s="134">
        <v>19213</v>
      </c>
      <c r="B903" s="134">
        <v>516</v>
      </c>
      <c r="C903" s="134" t="s">
        <v>3</v>
      </c>
      <c r="D903" s="135">
        <v>42290.25</v>
      </c>
      <c r="E903" s="134" t="s">
        <v>1</v>
      </c>
      <c r="F903" s="135">
        <v>42289.82708333333</v>
      </c>
      <c r="G903" s="130">
        <f t="shared" si="43"/>
        <v>0.42291666667006211</v>
      </c>
      <c r="H903" s="131" t="str">
        <f t="shared" si="44"/>
        <v>ACCEPTABLE</v>
      </c>
      <c r="J903" s="124">
        <v>42290.244444444441</v>
      </c>
      <c r="K903" s="124">
        <v>42290.253472222219</v>
      </c>
      <c r="L903" s="120">
        <f t="shared" si="45"/>
        <v>9.0277777781011537E-3</v>
      </c>
      <c r="M903" s="123" t="s">
        <v>1</v>
      </c>
      <c r="N903" s="121" t="s">
        <v>679</v>
      </c>
    </row>
    <row r="904" spans="1:14" ht="27" customHeight="1" x14ac:dyDescent="0.35">
      <c r="A904" s="134">
        <v>19211</v>
      </c>
      <c r="B904" s="134">
        <v>517</v>
      </c>
      <c r="C904" s="134" t="s">
        <v>4</v>
      </c>
      <c r="D904" s="135">
        <v>42290.489583333336</v>
      </c>
      <c r="E904" s="134" t="s">
        <v>0</v>
      </c>
      <c r="F904" s="135">
        <v>42289.82708333333</v>
      </c>
      <c r="G904" s="130">
        <f t="shared" si="43"/>
        <v>0.66250000000582077</v>
      </c>
      <c r="H904" s="131" t="str">
        <f t="shared" si="44"/>
        <v>ACCEPTABLE</v>
      </c>
      <c r="J904" s="124">
        <v>42290.501388888886</v>
      </c>
      <c r="K904" s="124">
        <v>42290.511805555558</v>
      </c>
      <c r="L904" s="120">
        <f t="shared" si="45"/>
        <v>1.0416666671517305E-2</v>
      </c>
      <c r="M904" s="123" t="s">
        <v>0</v>
      </c>
      <c r="N904" s="121" t="s">
        <v>9</v>
      </c>
    </row>
    <row r="905" spans="1:14" ht="27" customHeight="1" x14ac:dyDescent="0.35">
      <c r="A905" s="134">
        <v>19211</v>
      </c>
      <c r="B905" s="134">
        <v>518</v>
      </c>
      <c r="C905" s="134" t="s">
        <v>3</v>
      </c>
      <c r="D905" s="135">
        <v>42290.513888888891</v>
      </c>
      <c r="E905" s="134" t="s">
        <v>1</v>
      </c>
      <c r="F905" s="135">
        <v>42289.82708333333</v>
      </c>
      <c r="G905" s="130">
        <f t="shared" si="43"/>
        <v>0.68680555556056788</v>
      </c>
      <c r="H905" s="131" t="str">
        <f t="shared" si="44"/>
        <v>ACCEPTABLE</v>
      </c>
      <c r="J905" s="124">
        <v>42290.529166666667</v>
      </c>
      <c r="K905" s="124">
        <v>42290.540277777778</v>
      </c>
      <c r="L905" s="120">
        <f t="shared" si="45"/>
        <v>1.1111111110949423E-2</v>
      </c>
      <c r="M905" s="123" t="s">
        <v>1</v>
      </c>
      <c r="N905" s="121" t="s">
        <v>680</v>
      </c>
    </row>
    <row r="906" spans="1:14" ht="27" customHeight="1" x14ac:dyDescent="0.35">
      <c r="A906" s="134">
        <v>19215</v>
      </c>
      <c r="B906" s="134">
        <v>519</v>
      </c>
      <c r="C906" s="134" t="s">
        <v>3</v>
      </c>
      <c r="D906" s="135">
        <v>42290.5625</v>
      </c>
      <c r="E906" s="134" t="s">
        <v>0</v>
      </c>
      <c r="F906" s="135">
        <v>42290.441666666666</v>
      </c>
      <c r="G906" s="130">
        <f t="shared" si="43"/>
        <v>0.12083333333430346</v>
      </c>
      <c r="H906" s="131" t="str">
        <f t="shared" si="44"/>
        <v>ACCEPTABLE</v>
      </c>
      <c r="J906" s="124">
        <v>42290.568055555559</v>
      </c>
      <c r="K906" s="124">
        <v>42290.583333333336</v>
      </c>
      <c r="L906" s="120">
        <f t="shared" si="45"/>
        <v>1.5277777776645962E-2</v>
      </c>
      <c r="M906" s="123" t="s">
        <v>0</v>
      </c>
      <c r="N906" s="121" t="s">
        <v>681</v>
      </c>
    </row>
    <row r="907" spans="1:14" ht="27" customHeight="1" x14ac:dyDescent="0.35">
      <c r="A907" s="134">
        <v>19215</v>
      </c>
      <c r="B907" s="134">
        <v>520</v>
      </c>
      <c r="C907" s="134" t="s">
        <v>4</v>
      </c>
      <c r="D907" s="135">
        <v>42290.597222222219</v>
      </c>
      <c r="E907" s="134" t="s">
        <v>1</v>
      </c>
      <c r="F907" s="135">
        <v>42290.441666666666</v>
      </c>
      <c r="G907" s="130">
        <f t="shared" si="43"/>
        <v>0.15555555555329192</v>
      </c>
      <c r="H907" s="131" t="str">
        <f t="shared" si="44"/>
        <v>ACCEPTABLE</v>
      </c>
      <c r="J907" s="124">
        <v>42290.607638888891</v>
      </c>
      <c r="K907" s="124">
        <v>42290.618055555555</v>
      </c>
      <c r="L907" s="120">
        <f t="shared" si="45"/>
        <v>1.0416666664241347E-2</v>
      </c>
      <c r="M907" s="123" t="s">
        <v>1</v>
      </c>
      <c r="N907" s="121" t="s">
        <v>9</v>
      </c>
    </row>
    <row r="908" spans="1:14" ht="27" customHeight="1" x14ac:dyDescent="0.35">
      <c r="A908" s="134">
        <v>19214</v>
      </c>
      <c r="B908" s="134">
        <v>521</v>
      </c>
      <c r="C908" s="134" t="s">
        <v>3</v>
      </c>
      <c r="D908" s="135">
        <v>42290.625</v>
      </c>
      <c r="E908" s="134" t="s">
        <v>0</v>
      </c>
      <c r="F908" s="135">
        <v>42290.513194444444</v>
      </c>
      <c r="G908" s="130">
        <f t="shared" si="43"/>
        <v>0.11180555555620231</v>
      </c>
      <c r="H908" s="131" t="str">
        <f t="shared" si="44"/>
        <v>ACCEPTABLE</v>
      </c>
      <c r="J908" s="124">
        <v>42290.634722222225</v>
      </c>
      <c r="K908" s="124">
        <v>42290.643750000003</v>
      </c>
      <c r="L908" s="120">
        <f t="shared" si="45"/>
        <v>9.0277777781011537E-3</v>
      </c>
      <c r="M908" s="123" t="s">
        <v>0</v>
      </c>
      <c r="N908" s="121" t="s">
        <v>533</v>
      </c>
    </row>
    <row r="909" spans="1:14" ht="27" customHeight="1" x14ac:dyDescent="0.35">
      <c r="A909" s="134">
        <v>19214</v>
      </c>
      <c r="B909" s="134">
        <v>522</v>
      </c>
      <c r="C909" s="134" t="s">
        <v>4</v>
      </c>
      <c r="D909" s="135">
        <v>42290.659722222219</v>
      </c>
      <c r="E909" s="134" t="s">
        <v>1</v>
      </c>
      <c r="F909" s="135">
        <v>42290.513194444444</v>
      </c>
      <c r="G909" s="130">
        <f t="shared" si="43"/>
        <v>0.14652777777519077</v>
      </c>
      <c r="H909" s="131" t="str">
        <f t="shared" si="44"/>
        <v>ACCEPTABLE</v>
      </c>
      <c r="J909" s="124">
        <v>42290.680555555555</v>
      </c>
      <c r="K909" s="124">
        <v>42290.691666666666</v>
      </c>
      <c r="L909" s="120">
        <f t="shared" si="45"/>
        <v>1.1111111110949423E-2</v>
      </c>
      <c r="M909" s="123" t="s">
        <v>1</v>
      </c>
      <c r="N909" s="121" t="s">
        <v>18</v>
      </c>
    </row>
    <row r="910" spans="1:14" ht="27" customHeight="1" x14ac:dyDescent="0.35">
      <c r="A910" s="134">
        <v>19215</v>
      </c>
      <c r="B910" s="134">
        <v>523</v>
      </c>
      <c r="C910" s="134" t="s">
        <v>4</v>
      </c>
      <c r="D910" s="135">
        <v>42290.920138888891</v>
      </c>
      <c r="E910" s="134" t="s">
        <v>0</v>
      </c>
      <c r="F910" s="135">
        <v>42290.738194444442</v>
      </c>
      <c r="G910" s="130">
        <f t="shared" si="43"/>
        <v>0.18194444444816327</v>
      </c>
      <c r="H910" s="131" t="str">
        <f t="shared" si="44"/>
        <v>ACCEPTABLE</v>
      </c>
      <c r="J910" s="124">
        <v>42290.885416666664</v>
      </c>
      <c r="K910" s="124">
        <v>42290.899305555555</v>
      </c>
      <c r="L910" s="120">
        <f t="shared" si="45"/>
        <v>1.3888888890505768E-2</v>
      </c>
      <c r="M910" s="123" t="s">
        <v>0</v>
      </c>
      <c r="N910" s="121" t="s">
        <v>18</v>
      </c>
    </row>
    <row r="911" spans="1:14" ht="27" customHeight="1" x14ac:dyDescent="0.35">
      <c r="A911" s="134">
        <v>19215</v>
      </c>
      <c r="B911" s="134">
        <v>524</v>
      </c>
      <c r="C911" s="134" t="s">
        <v>3</v>
      </c>
      <c r="D911" s="135">
        <v>42290.934027777781</v>
      </c>
      <c r="E911" s="134" t="s">
        <v>1</v>
      </c>
      <c r="F911" s="135">
        <v>42290.738194444442</v>
      </c>
      <c r="G911" s="130">
        <f t="shared" si="43"/>
        <v>0.19583333333866904</v>
      </c>
      <c r="H911" s="131" t="str">
        <f t="shared" si="44"/>
        <v>ACCEPTABLE</v>
      </c>
      <c r="J911" s="124">
        <v>42290.921527777777</v>
      </c>
      <c r="K911" s="124">
        <v>42290.936111111114</v>
      </c>
      <c r="L911" s="120">
        <f t="shared" si="45"/>
        <v>1.4583333337213844E-2</v>
      </c>
      <c r="M911" s="123" t="s">
        <v>1</v>
      </c>
      <c r="N911" s="121" t="s">
        <v>682</v>
      </c>
    </row>
    <row r="912" spans="1:14" ht="27" customHeight="1" x14ac:dyDescent="0.35">
      <c r="A912" s="134">
        <v>19214</v>
      </c>
      <c r="B912" s="134">
        <v>525</v>
      </c>
      <c r="C912" s="134" t="s">
        <v>4</v>
      </c>
      <c r="D912" s="135">
        <v>42291.364583333336</v>
      </c>
      <c r="E912" s="134" t="s">
        <v>0</v>
      </c>
      <c r="F912" s="135">
        <v>42290.738194444442</v>
      </c>
      <c r="G912" s="130">
        <f t="shared" si="43"/>
        <v>0.62638888889341615</v>
      </c>
      <c r="H912" s="131" t="str">
        <f t="shared" si="44"/>
        <v>ACCEPTABLE</v>
      </c>
      <c r="J912" s="124">
        <v>42291.368055555555</v>
      </c>
      <c r="K912" s="124">
        <v>42291.378472222219</v>
      </c>
      <c r="L912" s="120">
        <f t="shared" si="45"/>
        <v>1.0416666664241347E-2</v>
      </c>
      <c r="M912" s="123" t="s">
        <v>0</v>
      </c>
      <c r="N912" s="121" t="s">
        <v>9</v>
      </c>
    </row>
    <row r="913" spans="1:14" ht="27" customHeight="1" x14ac:dyDescent="0.35">
      <c r="A913" s="134">
        <v>19214</v>
      </c>
      <c r="B913" s="134">
        <v>526</v>
      </c>
      <c r="C913" s="134" t="s">
        <v>3</v>
      </c>
      <c r="D913" s="135">
        <v>42291.388888888891</v>
      </c>
      <c r="E913" s="134" t="s">
        <v>1</v>
      </c>
      <c r="F913" s="135">
        <v>42290.738194444442</v>
      </c>
      <c r="G913" s="130">
        <f t="shared" si="43"/>
        <v>0.65069444444816327</v>
      </c>
      <c r="H913" s="131" t="str">
        <f t="shared" si="44"/>
        <v>ACCEPTABLE</v>
      </c>
      <c r="J913" s="124">
        <v>42291.399305555555</v>
      </c>
      <c r="K913" s="124">
        <v>42291.411805555559</v>
      </c>
      <c r="L913" s="120">
        <f t="shared" si="45"/>
        <v>1.2500000004365575E-2</v>
      </c>
      <c r="M913" s="123" t="s">
        <v>0</v>
      </c>
      <c r="N913" s="121" t="s">
        <v>9</v>
      </c>
    </row>
    <row r="914" spans="1:14" ht="27" customHeight="1" x14ac:dyDescent="0.35">
      <c r="A914" s="134">
        <v>19215</v>
      </c>
      <c r="B914" s="134">
        <v>527</v>
      </c>
      <c r="C914" s="134" t="s">
        <v>657</v>
      </c>
      <c r="D914" s="135">
        <v>42291.541666666664</v>
      </c>
      <c r="E914" s="134" t="s">
        <v>1</v>
      </c>
      <c r="F914" s="135">
        <v>42290.738194444442</v>
      </c>
      <c r="G914" s="130">
        <f t="shared" si="43"/>
        <v>0.80347222222189885</v>
      </c>
      <c r="H914" s="131" t="str">
        <f t="shared" si="44"/>
        <v>ACCEPTABLE</v>
      </c>
      <c r="J914" s="124">
        <v>42291.527777777781</v>
      </c>
      <c r="K914" s="124">
        <v>42291.538194444445</v>
      </c>
      <c r="L914" s="120">
        <f t="shared" si="45"/>
        <v>1.0416666664241347E-2</v>
      </c>
      <c r="M914" s="123" t="s">
        <v>1</v>
      </c>
      <c r="N914" s="121" t="s">
        <v>683</v>
      </c>
    </row>
    <row r="915" spans="1:14" ht="27" customHeight="1" x14ac:dyDescent="0.35">
      <c r="A915" s="134">
        <v>19216</v>
      </c>
      <c r="B915" s="134">
        <v>528</v>
      </c>
      <c r="C915" s="134" t="s">
        <v>471</v>
      </c>
      <c r="D915" s="135">
        <v>42292.395833333336</v>
      </c>
      <c r="E915" s="134" t="s">
        <v>0</v>
      </c>
      <c r="F915" s="135">
        <v>42290.738194444442</v>
      </c>
      <c r="G915" s="130">
        <f t="shared" si="43"/>
        <v>1.6576388888934162</v>
      </c>
      <c r="H915" s="131" t="str">
        <f t="shared" si="44"/>
        <v>ACCEPTABLE</v>
      </c>
      <c r="J915" s="124">
        <v>42292.406944444447</v>
      </c>
      <c r="K915" s="124">
        <v>42292.425694444442</v>
      </c>
      <c r="L915" s="120">
        <f t="shared" si="45"/>
        <v>1.8749999995634425E-2</v>
      </c>
      <c r="M915" s="123" t="s">
        <v>1</v>
      </c>
      <c r="N915" s="121" t="s">
        <v>493</v>
      </c>
    </row>
    <row r="916" spans="1:14" ht="27" customHeight="1" x14ac:dyDescent="0.35">
      <c r="A916" s="134">
        <v>19216</v>
      </c>
      <c r="B916" s="134">
        <v>529</v>
      </c>
      <c r="C916" s="134" t="s">
        <v>85</v>
      </c>
      <c r="D916" s="135">
        <v>42292.430555555555</v>
      </c>
      <c r="E916" s="134" t="s">
        <v>1</v>
      </c>
      <c r="F916" s="135">
        <v>42291.668055555558</v>
      </c>
      <c r="G916" s="130">
        <f t="shared" si="43"/>
        <v>0.76249999999708962</v>
      </c>
      <c r="H916" s="131" t="str">
        <f t="shared" si="44"/>
        <v>ACCEPTABLE</v>
      </c>
      <c r="J916" s="124">
        <v>42292.447916666664</v>
      </c>
      <c r="K916" s="124">
        <v>42292.466666666667</v>
      </c>
      <c r="L916" s="120">
        <f t="shared" si="45"/>
        <v>1.8750000002910383E-2</v>
      </c>
      <c r="M916" s="123" t="s">
        <v>0</v>
      </c>
      <c r="N916" s="121" t="s">
        <v>684</v>
      </c>
    </row>
    <row r="917" spans="1:14" ht="27" customHeight="1" x14ac:dyDescent="0.35">
      <c r="A917" s="134">
        <v>19216</v>
      </c>
      <c r="B917" s="134">
        <v>530</v>
      </c>
      <c r="C917" s="134" t="s">
        <v>85</v>
      </c>
      <c r="D917" s="135">
        <v>42294.260416666664</v>
      </c>
      <c r="E917" s="134" t="s">
        <v>0</v>
      </c>
      <c r="F917" s="135">
        <v>42293.688194444447</v>
      </c>
      <c r="G917" s="130">
        <f t="shared" si="43"/>
        <v>0.57222222221753327</v>
      </c>
      <c r="H917" s="131" t="str">
        <f t="shared" si="44"/>
        <v>ACCEPTABLE</v>
      </c>
      <c r="J917" s="124">
        <v>42294.256944444445</v>
      </c>
      <c r="K917" s="124">
        <v>42294.268750000003</v>
      </c>
      <c r="L917" s="120">
        <f t="shared" si="45"/>
        <v>1.1805555557657499E-2</v>
      </c>
      <c r="M917" s="123" t="s">
        <v>0</v>
      </c>
      <c r="N917" s="121" t="s">
        <v>685</v>
      </c>
    </row>
    <row r="918" spans="1:14" ht="27" customHeight="1" x14ac:dyDescent="0.35">
      <c r="A918" s="134">
        <v>19216</v>
      </c>
      <c r="B918" s="134">
        <v>531</v>
      </c>
      <c r="C918" s="134" t="s">
        <v>471</v>
      </c>
      <c r="D918" s="135">
        <v>42294.28125</v>
      </c>
      <c r="E918" s="134" t="s">
        <v>1</v>
      </c>
      <c r="F918" s="135">
        <v>42293.688194444447</v>
      </c>
      <c r="G918" s="130">
        <f t="shared" si="43"/>
        <v>0.59305555555329192</v>
      </c>
      <c r="H918" s="131" t="str">
        <f t="shared" si="44"/>
        <v>ACCEPTABLE</v>
      </c>
      <c r="J918" s="124">
        <v>42294.284722222219</v>
      </c>
      <c r="K918" s="124">
        <v>42294.295138888891</v>
      </c>
      <c r="L918" s="120">
        <f t="shared" si="45"/>
        <v>1.0416666671517305E-2</v>
      </c>
      <c r="M918" s="123" t="s">
        <v>1</v>
      </c>
      <c r="N918" s="121" t="s">
        <v>686</v>
      </c>
    </row>
    <row r="919" spans="1:14" ht="27" customHeight="1" x14ac:dyDescent="0.35">
      <c r="A919" s="134">
        <v>19217</v>
      </c>
      <c r="B919" s="134">
        <v>532</v>
      </c>
      <c r="C919" s="134" t="s">
        <v>3</v>
      </c>
      <c r="D919" s="135">
        <v>42294.368055555555</v>
      </c>
      <c r="E919" s="134" t="s">
        <v>0</v>
      </c>
      <c r="F919" s="135">
        <v>42294.20208333333</v>
      </c>
      <c r="G919" s="130">
        <f t="shared" si="43"/>
        <v>0.16597222222480923</v>
      </c>
      <c r="H919" s="131" t="str">
        <f t="shared" si="44"/>
        <v>ACCEPTABLE</v>
      </c>
      <c r="J919" s="124">
        <v>42294.350694444445</v>
      </c>
      <c r="K919" s="124">
        <v>42294.362500000003</v>
      </c>
      <c r="L919" s="120">
        <f t="shared" si="45"/>
        <v>1.1805555557657499E-2</v>
      </c>
      <c r="M919" s="123" t="s">
        <v>0</v>
      </c>
      <c r="N919" s="121" t="s">
        <v>514</v>
      </c>
    </row>
    <row r="920" spans="1:14" ht="27" customHeight="1" x14ac:dyDescent="0.35">
      <c r="A920" s="134">
        <v>19217</v>
      </c>
      <c r="B920" s="134">
        <v>533</v>
      </c>
      <c r="C920" s="134" t="s">
        <v>4</v>
      </c>
      <c r="D920" s="135">
        <v>42294.409722222219</v>
      </c>
      <c r="E920" s="134" t="s">
        <v>1</v>
      </c>
      <c r="F920" s="135">
        <v>42294.20208333333</v>
      </c>
      <c r="G920" s="130">
        <f t="shared" si="43"/>
        <v>0.20763888888905058</v>
      </c>
      <c r="H920" s="131" t="str">
        <f t="shared" si="44"/>
        <v>ACCEPTABLE</v>
      </c>
      <c r="J920" s="124">
        <v>42294.397916666669</v>
      </c>
      <c r="K920" s="124">
        <v>42294.407638888886</v>
      </c>
      <c r="L920" s="120">
        <f t="shared" si="45"/>
        <v>9.7222222175332718E-3</v>
      </c>
      <c r="M920" s="123" t="s">
        <v>1</v>
      </c>
      <c r="N920" s="121" t="s">
        <v>18</v>
      </c>
    </row>
    <row r="921" spans="1:14" ht="27" customHeight="1" x14ac:dyDescent="0.35">
      <c r="A921" s="78">
        <v>19217</v>
      </c>
      <c r="B921" s="78">
        <v>534</v>
      </c>
      <c r="C921" s="121" t="s">
        <v>4</v>
      </c>
      <c r="D921" s="135">
        <v>42294.78125</v>
      </c>
      <c r="E921" s="121" t="s">
        <v>0</v>
      </c>
      <c r="F921" s="135">
        <v>42294.640972222223</v>
      </c>
      <c r="G921" s="130">
        <f t="shared" si="43"/>
        <v>0.14027777777664596</v>
      </c>
      <c r="H921" s="131" t="str">
        <f t="shared" si="44"/>
        <v>ACCEPTABLE</v>
      </c>
      <c r="L921" s="120" t="str">
        <f t="shared" si="45"/>
        <v>Incomplete Data</v>
      </c>
    </row>
    <row r="922" spans="1:14" ht="27" customHeight="1" x14ac:dyDescent="0.35">
      <c r="A922" s="78">
        <v>19217</v>
      </c>
      <c r="B922" s="78">
        <v>535</v>
      </c>
      <c r="C922" s="121" t="s">
        <v>4</v>
      </c>
      <c r="D922" s="135">
        <v>42295.041666666664</v>
      </c>
      <c r="E922" s="121" t="s">
        <v>1</v>
      </c>
      <c r="F922" s="135">
        <v>42294.640972222223</v>
      </c>
      <c r="G922" s="130">
        <f t="shared" si="43"/>
        <v>0.40069444444088731</v>
      </c>
      <c r="H922" s="131" t="str">
        <f t="shared" si="44"/>
        <v>ACCEPTABLE</v>
      </c>
      <c r="J922" s="124">
        <v>42295.06527777778</v>
      </c>
      <c r="K922" s="124">
        <v>42295.074999999997</v>
      </c>
      <c r="L922" s="120">
        <f t="shared" si="45"/>
        <v>9.7222222175332718E-3</v>
      </c>
      <c r="M922" s="123" t="s">
        <v>0</v>
      </c>
      <c r="N922" s="121" t="s">
        <v>201</v>
      </c>
    </row>
    <row r="923" spans="1:14" ht="27" customHeight="1" x14ac:dyDescent="0.35">
      <c r="A923" s="78">
        <v>19219</v>
      </c>
      <c r="B923" s="78">
        <v>536</v>
      </c>
      <c r="C923" s="121" t="s">
        <v>3</v>
      </c>
      <c r="D923" s="135">
        <v>42295.111111111109</v>
      </c>
      <c r="E923" s="121" t="s">
        <v>0</v>
      </c>
      <c r="F923" s="135">
        <v>42294.949305555558</v>
      </c>
      <c r="G923" s="130">
        <f t="shared" si="43"/>
        <v>0.16180555555183673</v>
      </c>
      <c r="H923" s="131" t="str">
        <f t="shared" si="44"/>
        <v>ACCEPTABLE</v>
      </c>
      <c r="J923" s="124">
        <v>42295.094444444447</v>
      </c>
      <c r="K923" s="124">
        <v>42295.106249999997</v>
      </c>
      <c r="L923" s="120">
        <f t="shared" si="45"/>
        <v>1.1805555550381541E-2</v>
      </c>
      <c r="M923" s="123" t="s">
        <v>0</v>
      </c>
      <c r="N923" s="121" t="s">
        <v>671</v>
      </c>
    </row>
    <row r="924" spans="1:14" ht="27" customHeight="1" x14ac:dyDescent="0.35">
      <c r="A924" s="78">
        <v>19219</v>
      </c>
      <c r="B924" s="78">
        <v>537</v>
      </c>
      <c r="C924" s="121" t="s">
        <v>4</v>
      </c>
      <c r="D924" s="135">
        <v>42295.145833333336</v>
      </c>
      <c r="E924" s="121" t="s">
        <v>1</v>
      </c>
      <c r="F924" s="135">
        <v>42294.949305555558</v>
      </c>
      <c r="G924" s="130">
        <f t="shared" si="43"/>
        <v>0.19652777777810115</v>
      </c>
      <c r="H924" s="131" t="str">
        <f t="shared" si="44"/>
        <v>ACCEPTABLE</v>
      </c>
      <c r="J924" s="124">
        <v>42295.13958333333</v>
      </c>
      <c r="K924" s="124">
        <v>42295.149305555555</v>
      </c>
      <c r="L924" s="120">
        <f t="shared" si="45"/>
        <v>9.7222222248092294E-3</v>
      </c>
      <c r="M924" s="123" t="s">
        <v>1</v>
      </c>
      <c r="N924" s="121" t="s">
        <v>587</v>
      </c>
    </row>
    <row r="925" spans="1:14" ht="27" customHeight="1" x14ac:dyDescent="0.35">
      <c r="A925" s="78">
        <v>19217</v>
      </c>
      <c r="B925" s="78">
        <v>538</v>
      </c>
      <c r="C925" s="121" t="s">
        <v>4</v>
      </c>
      <c r="D925" s="135">
        <v>42295.40625</v>
      </c>
      <c r="E925" s="121" t="s">
        <v>0</v>
      </c>
      <c r="F925" s="135">
        <v>42295.220833333333</v>
      </c>
      <c r="G925" s="130">
        <f t="shared" si="43"/>
        <v>0.18541666666715173</v>
      </c>
      <c r="H925" s="131" t="str">
        <f t="shared" si="44"/>
        <v>ACCEPTABLE</v>
      </c>
      <c r="J925" s="124">
        <v>42295.399305555555</v>
      </c>
      <c r="K925" s="124">
        <v>42295.40625</v>
      </c>
      <c r="L925" s="120">
        <f t="shared" si="45"/>
        <v>6.9444444452528842E-3</v>
      </c>
      <c r="M925" s="123" t="s">
        <v>0</v>
      </c>
      <c r="N925" s="121" t="s">
        <v>18</v>
      </c>
    </row>
    <row r="926" spans="1:14" ht="27" customHeight="1" x14ac:dyDescent="0.35">
      <c r="A926" s="134">
        <v>19217</v>
      </c>
      <c r="B926" s="134">
        <v>539</v>
      </c>
      <c r="C926" s="134" t="s">
        <v>3</v>
      </c>
      <c r="D926" s="135">
        <v>42295.427083333336</v>
      </c>
      <c r="E926" s="134" t="s">
        <v>1</v>
      </c>
      <c r="F926" s="135">
        <v>42295.220833333333</v>
      </c>
      <c r="G926" s="130">
        <f t="shared" si="43"/>
        <v>0.20625000000291038</v>
      </c>
      <c r="H926" s="131" t="str">
        <f t="shared" si="44"/>
        <v>ACCEPTABLE</v>
      </c>
      <c r="J926" s="124">
        <v>42295.428472222222</v>
      </c>
      <c r="K926" s="124">
        <v>42295.44027777778</v>
      </c>
      <c r="L926" s="120">
        <f t="shared" si="45"/>
        <v>1.1805555557657499E-2</v>
      </c>
      <c r="M926" s="123" t="s">
        <v>1</v>
      </c>
      <c r="N926" s="121" t="s">
        <v>562</v>
      </c>
    </row>
    <row r="927" spans="1:14" ht="27" customHeight="1" x14ac:dyDescent="0.35">
      <c r="A927" s="134">
        <v>19218</v>
      </c>
      <c r="B927" s="134">
        <v>540</v>
      </c>
      <c r="C927" s="134" t="s">
        <v>471</v>
      </c>
      <c r="D927" s="135">
        <v>42295.597222222219</v>
      </c>
      <c r="E927" s="134" t="s">
        <v>0</v>
      </c>
      <c r="F927" s="135">
        <v>42295.479861111111</v>
      </c>
      <c r="G927" s="130">
        <f t="shared" si="43"/>
        <v>0.11736111110803904</v>
      </c>
      <c r="H927" s="131" t="str">
        <f t="shared" si="44"/>
        <v>ACCEPTABLE</v>
      </c>
      <c r="J927" s="124">
        <v>42295.6</v>
      </c>
      <c r="K927" s="124">
        <v>42295.614583333336</v>
      </c>
      <c r="L927" s="120">
        <f t="shared" si="45"/>
        <v>1.4583333337213844E-2</v>
      </c>
      <c r="M927" s="123" t="s">
        <v>0</v>
      </c>
      <c r="N927" s="121" t="s">
        <v>687</v>
      </c>
    </row>
    <row r="928" spans="1:14" ht="27" customHeight="1" x14ac:dyDescent="0.35">
      <c r="A928" s="134">
        <v>19218</v>
      </c>
      <c r="B928" s="134">
        <v>541</v>
      </c>
      <c r="C928" s="134" t="s">
        <v>85</v>
      </c>
      <c r="D928" s="135">
        <v>42295.631944444445</v>
      </c>
      <c r="E928" s="134" t="s">
        <v>1</v>
      </c>
      <c r="F928" s="135">
        <v>42295.479861111111</v>
      </c>
      <c r="G928" s="130">
        <f t="shared" si="43"/>
        <v>0.15208333333430346</v>
      </c>
      <c r="H928" s="131" t="str">
        <f t="shared" si="44"/>
        <v>ACCEPTABLE</v>
      </c>
      <c r="J928" s="124">
        <v>42295.638194444444</v>
      </c>
      <c r="K928" s="124">
        <v>42295.648611111108</v>
      </c>
      <c r="L928" s="120">
        <f t="shared" si="45"/>
        <v>1.0416666664241347E-2</v>
      </c>
      <c r="M928" s="123" t="s">
        <v>1</v>
      </c>
      <c r="N928" s="121" t="s">
        <v>688</v>
      </c>
    </row>
    <row r="929" spans="1:14" ht="27" customHeight="1" x14ac:dyDescent="0.35">
      <c r="A929" s="134">
        <v>19218</v>
      </c>
      <c r="B929" s="134">
        <v>542</v>
      </c>
      <c r="C929" s="134" t="s">
        <v>85</v>
      </c>
      <c r="D929" s="135">
        <v>42296.583333333336</v>
      </c>
      <c r="E929" s="134" t="s">
        <v>0</v>
      </c>
      <c r="F929" s="135">
        <v>42295.57916666667</v>
      </c>
      <c r="G929" s="130">
        <f t="shared" si="43"/>
        <v>1.0041666666656965</v>
      </c>
      <c r="H929" s="131" t="str">
        <f t="shared" si="44"/>
        <v>ACCEPTABLE</v>
      </c>
      <c r="J929" s="124">
        <v>42296.586805555555</v>
      </c>
      <c r="K929" s="124">
        <v>42296.597222222219</v>
      </c>
      <c r="L929" s="120">
        <f t="shared" si="45"/>
        <v>1.0416666664241347E-2</v>
      </c>
      <c r="M929" s="123" t="s">
        <v>0</v>
      </c>
      <c r="N929" s="121" t="s">
        <v>545</v>
      </c>
    </row>
    <row r="930" spans="1:14" ht="27" customHeight="1" x14ac:dyDescent="0.35">
      <c r="A930" s="134">
        <v>19218</v>
      </c>
      <c r="B930" s="134">
        <v>543</v>
      </c>
      <c r="C930" s="134" t="s">
        <v>471</v>
      </c>
      <c r="D930" s="135">
        <v>42296.604166666664</v>
      </c>
      <c r="E930" s="134" t="s">
        <v>1</v>
      </c>
      <c r="F930" s="135">
        <v>42295.57916666667</v>
      </c>
      <c r="G930" s="130">
        <f t="shared" si="43"/>
        <v>1.0249999999941792</v>
      </c>
      <c r="H930" s="131" t="str">
        <f t="shared" si="44"/>
        <v>ACCEPTABLE</v>
      </c>
      <c r="J930" s="124">
        <v>42296.615972222222</v>
      </c>
      <c r="K930" s="124">
        <v>42296.629861111112</v>
      </c>
      <c r="L930" s="120">
        <f t="shared" si="45"/>
        <v>1.3888888890505768E-2</v>
      </c>
      <c r="M930" s="123" t="s">
        <v>1</v>
      </c>
      <c r="N930" s="121" t="s">
        <v>482</v>
      </c>
    </row>
    <row r="931" spans="1:14" ht="27" customHeight="1" x14ac:dyDescent="0.35">
      <c r="A931" s="134">
        <v>19219</v>
      </c>
      <c r="B931" s="134">
        <v>544</v>
      </c>
      <c r="C931" s="134" t="s">
        <v>4</v>
      </c>
      <c r="D931" s="135">
        <v>42296.635416666664</v>
      </c>
      <c r="E931" s="134" t="s">
        <v>0</v>
      </c>
      <c r="F931" s="135">
        <v>42296.445138888892</v>
      </c>
      <c r="G931" s="130">
        <f t="shared" si="43"/>
        <v>0.19027777777228039</v>
      </c>
      <c r="H931" s="131" t="str">
        <f t="shared" si="44"/>
        <v>ACCEPTABLE</v>
      </c>
      <c r="J931" s="124">
        <v>42296.643055555556</v>
      </c>
      <c r="K931" s="124">
        <v>42296.654166666667</v>
      </c>
      <c r="L931" s="120">
        <f t="shared" si="45"/>
        <v>1.1111111110949423E-2</v>
      </c>
      <c r="M931" s="123" t="s">
        <v>1</v>
      </c>
      <c r="N931" s="121" t="s">
        <v>953</v>
      </c>
    </row>
    <row r="932" spans="1:14" ht="27" customHeight="1" x14ac:dyDescent="0.35">
      <c r="A932" s="134">
        <v>19219</v>
      </c>
      <c r="B932" s="134">
        <v>545</v>
      </c>
      <c r="C932" s="134" t="s">
        <v>3</v>
      </c>
      <c r="D932" s="135">
        <v>42296.65625</v>
      </c>
      <c r="E932" s="134" t="s">
        <v>1</v>
      </c>
      <c r="F932" s="135">
        <v>42296.445138888892</v>
      </c>
      <c r="G932" s="130">
        <f t="shared" si="43"/>
        <v>0.21111111110803904</v>
      </c>
      <c r="H932" s="131" t="str">
        <f t="shared" si="44"/>
        <v>ACCEPTABLE</v>
      </c>
      <c r="L932" s="120" t="str">
        <f t="shared" si="45"/>
        <v>Incomplete Data</v>
      </c>
    </row>
    <row r="933" spans="1:14" ht="27" customHeight="1" x14ac:dyDescent="0.35">
      <c r="A933" s="134">
        <v>19221</v>
      </c>
      <c r="B933" s="134">
        <v>546</v>
      </c>
      <c r="C933" s="134" t="s">
        <v>471</v>
      </c>
      <c r="D933" s="135">
        <v>42296.71875</v>
      </c>
      <c r="E933" s="134" t="s">
        <v>0</v>
      </c>
      <c r="F933" s="135">
        <v>42296.445138888892</v>
      </c>
      <c r="G933" s="130">
        <f t="shared" si="43"/>
        <v>0.27361111110803904</v>
      </c>
      <c r="H933" s="131" t="str">
        <f t="shared" si="44"/>
        <v>ACCEPTABLE</v>
      </c>
      <c r="J933" s="124">
        <v>42296.711805555555</v>
      </c>
      <c r="K933" s="124">
        <v>42296.723611111112</v>
      </c>
      <c r="L933" s="120">
        <f t="shared" si="45"/>
        <v>1.1805555557657499E-2</v>
      </c>
      <c r="M933" s="123" t="s">
        <v>1</v>
      </c>
      <c r="N933" s="121" t="s">
        <v>689</v>
      </c>
    </row>
    <row r="934" spans="1:14" ht="27" customHeight="1" x14ac:dyDescent="0.35">
      <c r="A934" s="134">
        <v>19221</v>
      </c>
      <c r="B934" s="134">
        <v>547</v>
      </c>
      <c r="C934" s="134" t="s">
        <v>85</v>
      </c>
      <c r="D934" s="135">
        <v>42296.75</v>
      </c>
      <c r="E934" s="134" t="s">
        <v>1</v>
      </c>
      <c r="F934" s="135">
        <v>42296.445138888892</v>
      </c>
      <c r="G934" s="130">
        <f t="shared" si="43"/>
        <v>0.30486111110803904</v>
      </c>
      <c r="H934" s="131" t="str">
        <f t="shared" si="44"/>
        <v>ACCEPTABLE</v>
      </c>
      <c r="J934" s="124">
        <v>42296.740972222222</v>
      </c>
      <c r="K934" s="124">
        <v>42296.755555555559</v>
      </c>
      <c r="L934" s="120">
        <f t="shared" si="45"/>
        <v>1.4583333337213844E-2</v>
      </c>
      <c r="M934" s="123" t="s">
        <v>0</v>
      </c>
      <c r="N934" s="121" t="s">
        <v>690</v>
      </c>
    </row>
    <row r="935" spans="1:14" ht="27" customHeight="1" x14ac:dyDescent="0.35">
      <c r="A935" s="134">
        <v>19222</v>
      </c>
      <c r="B935" s="134">
        <v>548</v>
      </c>
      <c r="C935" s="134" t="s">
        <v>3</v>
      </c>
      <c r="D935" s="135">
        <v>42296.78125</v>
      </c>
      <c r="E935" s="134" t="s">
        <v>0</v>
      </c>
      <c r="F935" s="135">
        <v>42296.609027777777</v>
      </c>
      <c r="G935" s="130">
        <f t="shared" si="43"/>
        <v>0.17222222222335404</v>
      </c>
      <c r="H935" s="131" t="str">
        <f t="shared" si="44"/>
        <v>ACCEPTABLE</v>
      </c>
      <c r="J935" s="124">
        <v>42296.796527777777</v>
      </c>
      <c r="K935" s="124">
        <v>42296.806250000001</v>
      </c>
      <c r="L935" s="120">
        <f t="shared" si="45"/>
        <v>9.7222222248092294E-3</v>
      </c>
      <c r="M935" s="123" t="s">
        <v>1</v>
      </c>
      <c r="N935" s="121" t="s">
        <v>691</v>
      </c>
    </row>
    <row r="936" spans="1:14" ht="27" customHeight="1" x14ac:dyDescent="0.35">
      <c r="A936" s="134">
        <v>19222</v>
      </c>
      <c r="B936" s="134">
        <v>549</v>
      </c>
      <c r="C936" s="134" t="s">
        <v>4</v>
      </c>
      <c r="D936" s="135">
        <v>42296.805555555555</v>
      </c>
      <c r="E936" s="134" t="s">
        <v>1</v>
      </c>
      <c r="F936" s="135">
        <v>42296.609027777777</v>
      </c>
      <c r="G936" s="130">
        <f t="shared" si="43"/>
        <v>0.19652777777810115</v>
      </c>
      <c r="H936" s="131" t="str">
        <f t="shared" si="44"/>
        <v>ACCEPTABLE</v>
      </c>
      <c r="J936" s="124">
        <v>42296.807638888888</v>
      </c>
      <c r="K936" s="124">
        <v>42296.818055555559</v>
      </c>
      <c r="L936" s="120">
        <f t="shared" si="45"/>
        <v>1.0416666671517305E-2</v>
      </c>
      <c r="M936" s="123" t="s">
        <v>0</v>
      </c>
      <c r="N936" s="121" t="s">
        <v>692</v>
      </c>
    </row>
    <row r="937" spans="1:14" ht="27" customHeight="1" x14ac:dyDescent="0.35">
      <c r="A937" s="134">
        <v>19220</v>
      </c>
      <c r="B937" s="134">
        <v>550</v>
      </c>
      <c r="C937" s="134" t="s">
        <v>3</v>
      </c>
      <c r="D937" s="135">
        <v>42296.864583333336</v>
      </c>
      <c r="E937" s="134" t="s">
        <v>0</v>
      </c>
      <c r="F937" s="135">
        <v>42296.609027777777</v>
      </c>
      <c r="G937" s="130">
        <f t="shared" si="43"/>
        <v>0.25555555555911269</v>
      </c>
      <c r="H937" s="131" t="str">
        <f t="shared" si="44"/>
        <v>ACCEPTABLE</v>
      </c>
      <c r="J937" s="124">
        <v>42296.833333333336</v>
      </c>
      <c r="K937" s="124">
        <v>42296.845833333333</v>
      </c>
      <c r="L937" s="120">
        <f t="shared" si="45"/>
        <v>1.2499999997089617E-2</v>
      </c>
      <c r="M937" s="123" t="s">
        <v>1</v>
      </c>
      <c r="N937" s="121" t="s">
        <v>693</v>
      </c>
    </row>
    <row r="938" spans="1:14" ht="27" customHeight="1" x14ac:dyDescent="0.35">
      <c r="A938" s="134">
        <v>19220</v>
      </c>
      <c r="B938" s="134">
        <v>551</v>
      </c>
      <c r="C938" s="134" t="s">
        <v>3</v>
      </c>
      <c r="D938" s="135">
        <v>42296.885416666664</v>
      </c>
      <c r="E938" s="134" t="s">
        <v>1</v>
      </c>
      <c r="F938" s="135">
        <v>42296.609027777777</v>
      </c>
      <c r="G938" s="130">
        <f t="shared" si="43"/>
        <v>0.27638888888759539</v>
      </c>
      <c r="H938" s="131" t="str">
        <f t="shared" si="44"/>
        <v>ACCEPTABLE</v>
      </c>
      <c r="L938" s="120" t="str">
        <f t="shared" si="45"/>
        <v>Incomplete Data</v>
      </c>
    </row>
    <row r="939" spans="1:14" ht="27" customHeight="1" x14ac:dyDescent="0.35">
      <c r="A939" s="134">
        <v>19222</v>
      </c>
      <c r="B939" s="134">
        <v>552</v>
      </c>
      <c r="C939" s="134" t="s">
        <v>4</v>
      </c>
      <c r="D939" s="135">
        <v>42297.635416666664</v>
      </c>
      <c r="E939" s="134" t="s">
        <v>0</v>
      </c>
      <c r="F939" s="135">
        <v>42297.464583333334</v>
      </c>
      <c r="G939" s="130">
        <f t="shared" si="43"/>
        <v>0.17083333332993789</v>
      </c>
      <c r="H939" s="131" t="str">
        <f t="shared" si="44"/>
        <v>ACCEPTABLE</v>
      </c>
      <c r="J939" s="124">
        <v>42297.625</v>
      </c>
      <c r="K939" s="124">
        <v>42297.634722222225</v>
      </c>
      <c r="L939" s="120">
        <f t="shared" si="45"/>
        <v>9.7222222248092294E-3</v>
      </c>
      <c r="M939" s="123" t="s">
        <v>0</v>
      </c>
      <c r="N939" s="121" t="s">
        <v>22</v>
      </c>
    </row>
    <row r="940" spans="1:14" ht="27" customHeight="1" x14ac:dyDescent="0.35">
      <c r="A940" s="134">
        <v>19222</v>
      </c>
      <c r="B940" s="134">
        <v>553</v>
      </c>
      <c r="C940" s="134" t="s">
        <v>3</v>
      </c>
      <c r="D940" s="135">
        <v>42297.666666666664</v>
      </c>
      <c r="E940" s="134" t="s">
        <v>1</v>
      </c>
      <c r="F940" s="135">
        <v>42297.464583333334</v>
      </c>
      <c r="G940" s="130">
        <f t="shared" si="43"/>
        <v>0.20208333332993789</v>
      </c>
      <c r="H940" s="131" t="str">
        <f t="shared" si="44"/>
        <v>ACCEPTABLE</v>
      </c>
      <c r="J940" s="124">
        <v>42297.655555555553</v>
      </c>
      <c r="K940" s="124">
        <v>42297.668749999997</v>
      </c>
      <c r="L940" s="120">
        <f t="shared" si="45"/>
        <v>1.3194444443797693E-2</v>
      </c>
      <c r="M940" s="123" t="s">
        <v>1</v>
      </c>
      <c r="N940" s="121" t="s">
        <v>694</v>
      </c>
    </row>
    <row r="941" spans="1:14" ht="27" customHeight="1" x14ac:dyDescent="0.35">
      <c r="A941" s="134">
        <v>19221</v>
      </c>
      <c r="B941" s="134">
        <v>554</v>
      </c>
      <c r="C941" s="134" t="s">
        <v>85</v>
      </c>
      <c r="D941" s="135">
        <v>42298.260416666664</v>
      </c>
      <c r="E941" s="134" t="s">
        <v>0</v>
      </c>
      <c r="F941" s="135">
        <v>42297.464583333334</v>
      </c>
      <c r="G941" s="130">
        <f t="shared" si="43"/>
        <v>0.79583333332993789</v>
      </c>
      <c r="H941" s="131" t="str">
        <f t="shared" si="44"/>
        <v>ACCEPTABLE</v>
      </c>
      <c r="J941" s="124">
        <v>42298.253472222219</v>
      </c>
      <c r="K941" s="124">
        <v>42298.263888888891</v>
      </c>
      <c r="L941" s="120">
        <f t="shared" si="45"/>
        <v>1.0416666671517305E-2</v>
      </c>
      <c r="M941" s="123" t="s">
        <v>0</v>
      </c>
      <c r="N941" s="121" t="s">
        <v>695</v>
      </c>
    </row>
    <row r="942" spans="1:14" ht="27" customHeight="1" x14ac:dyDescent="0.35">
      <c r="A942" s="134">
        <v>19221</v>
      </c>
      <c r="B942" s="134">
        <v>555</v>
      </c>
      <c r="C942" s="134" t="s">
        <v>471</v>
      </c>
      <c r="D942" s="135">
        <v>42298.28125</v>
      </c>
      <c r="E942" s="134" t="s">
        <v>1</v>
      </c>
      <c r="F942" s="135">
        <v>42297.464583333334</v>
      </c>
      <c r="G942" s="130">
        <f t="shared" si="43"/>
        <v>0.81666666666569654</v>
      </c>
      <c r="H942" s="131" t="str">
        <f t="shared" si="44"/>
        <v>ACCEPTABLE</v>
      </c>
      <c r="J942" s="124">
        <v>42298.284722222219</v>
      </c>
      <c r="K942" s="124">
        <v>42298.296527777777</v>
      </c>
      <c r="L942" s="120">
        <f t="shared" si="45"/>
        <v>1.1805555557657499E-2</v>
      </c>
      <c r="M942" s="123" t="s">
        <v>1</v>
      </c>
      <c r="N942" s="121" t="s">
        <v>696</v>
      </c>
    </row>
    <row r="943" spans="1:14" ht="27" customHeight="1" x14ac:dyDescent="0.35">
      <c r="A943" s="134">
        <v>19224</v>
      </c>
      <c r="B943" s="134">
        <v>556</v>
      </c>
      <c r="C943" s="134" t="s">
        <v>657</v>
      </c>
      <c r="D943" s="135">
        <v>42298.375</v>
      </c>
      <c r="E943" s="134" t="s">
        <v>0</v>
      </c>
      <c r="F943" s="135">
        <v>42297.695833333331</v>
      </c>
      <c r="G943" s="130">
        <f t="shared" si="43"/>
        <v>0.67916666666860692</v>
      </c>
      <c r="H943" s="131" t="str">
        <f t="shared" si="44"/>
        <v>ACCEPTABLE</v>
      </c>
      <c r="J943" s="124">
        <v>42298.378472222219</v>
      </c>
      <c r="K943" s="124">
        <v>42298.388888888891</v>
      </c>
      <c r="L943" s="120">
        <f t="shared" si="45"/>
        <v>1.0416666671517305E-2</v>
      </c>
      <c r="M943" s="123" t="s">
        <v>0</v>
      </c>
      <c r="N943" s="121" t="s">
        <v>493</v>
      </c>
    </row>
    <row r="944" spans="1:14" ht="27" customHeight="1" x14ac:dyDescent="0.35">
      <c r="A944" s="134">
        <v>19224</v>
      </c>
      <c r="B944" s="134">
        <v>557</v>
      </c>
      <c r="C944" s="134" t="s">
        <v>657</v>
      </c>
      <c r="D944" s="135">
        <v>42298.40625</v>
      </c>
      <c r="E944" s="134" t="s">
        <v>1</v>
      </c>
      <c r="F944" s="135">
        <v>42297.695833333331</v>
      </c>
      <c r="G944" s="130">
        <f t="shared" si="43"/>
        <v>0.71041666666860692</v>
      </c>
      <c r="H944" s="131" t="str">
        <f t="shared" si="44"/>
        <v>ACCEPTABLE</v>
      </c>
      <c r="J944" s="124"/>
      <c r="L944" s="120" t="str">
        <f t="shared" si="45"/>
        <v>Incomplete Data</v>
      </c>
    </row>
    <row r="945" spans="1:14" ht="27" customHeight="1" x14ac:dyDescent="0.35">
      <c r="A945" s="134">
        <v>19225</v>
      </c>
      <c r="B945" s="134">
        <v>558</v>
      </c>
      <c r="C945" s="134" t="s">
        <v>3</v>
      </c>
      <c r="D945" s="135">
        <v>42298.420138888891</v>
      </c>
      <c r="E945" s="134" t="s">
        <v>0</v>
      </c>
      <c r="F945" s="135">
        <v>42297.710416666669</v>
      </c>
      <c r="G945" s="130">
        <f t="shared" si="43"/>
        <v>0.70972222222189885</v>
      </c>
      <c r="H945" s="131" t="str">
        <f t="shared" si="44"/>
        <v>ACCEPTABLE</v>
      </c>
      <c r="J945" s="124">
        <v>42298.430555555555</v>
      </c>
      <c r="K945" s="124">
        <v>42298.440972222219</v>
      </c>
      <c r="L945" s="120">
        <f t="shared" si="45"/>
        <v>1.0416666664241347E-2</v>
      </c>
      <c r="M945" s="123" t="s">
        <v>0</v>
      </c>
      <c r="N945" s="121" t="s">
        <v>697</v>
      </c>
    </row>
    <row r="946" spans="1:14" ht="27" customHeight="1" x14ac:dyDescent="0.35">
      <c r="A946" s="134">
        <v>19225</v>
      </c>
      <c r="B946" s="134">
        <v>559</v>
      </c>
      <c r="C946" s="134" t="s">
        <v>4</v>
      </c>
      <c r="D946" s="135">
        <v>42298.454861111109</v>
      </c>
      <c r="E946" s="134" t="s">
        <v>1</v>
      </c>
      <c r="F946" s="135">
        <v>42297.710416666669</v>
      </c>
      <c r="G946" s="130">
        <f t="shared" si="43"/>
        <v>0.74444444444088731</v>
      </c>
      <c r="H946" s="131" t="str">
        <f t="shared" si="44"/>
        <v>ACCEPTABLE</v>
      </c>
      <c r="J946" s="124">
        <v>42298.463194444441</v>
      </c>
      <c r="K946" s="124">
        <v>42298.474999999999</v>
      </c>
      <c r="L946" s="120">
        <f t="shared" si="45"/>
        <v>1.1805555557657499E-2</v>
      </c>
      <c r="M946" s="123" t="s">
        <v>1</v>
      </c>
      <c r="N946" s="121" t="s">
        <v>18</v>
      </c>
    </row>
    <row r="947" spans="1:14" ht="27" customHeight="1" x14ac:dyDescent="0.35">
      <c r="A947" s="134">
        <v>19223</v>
      </c>
      <c r="B947" s="134">
        <v>560</v>
      </c>
      <c r="C947" s="134" t="s">
        <v>471</v>
      </c>
      <c r="D947" s="135">
        <v>42298.541666666664</v>
      </c>
      <c r="E947" s="134" t="s">
        <v>0</v>
      </c>
      <c r="F947" s="135">
        <v>42298.373611111114</v>
      </c>
      <c r="G947" s="130">
        <f t="shared" si="43"/>
        <v>0.16805555555038154</v>
      </c>
      <c r="H947" s="131" t="str">
        <f t="shared" si="44"/>
        <v>ACCEPTABLE</v>
      </c>
      <c r="J947" s="124">
        <v>42298.536111111112</v>
      </c>
      <c r="K947" s="124">
        <v>42298.549305555556</v>
      </c>
      <c r="L947" s="120">
        <f t="shared" si="45"/>
        <v>1.3194444443797693E-2</v>
      </c>
      <c r="M947" s="123" t="s">
        <v>0</v>
      </c>
      <c r="N947" s="121" t="s">
        <v>698</v>
      </c>
    </row>
    <row r="948" spans="1:14" ht="27" customHeight="1" x14ac:dyDescent="0.35">
      <c r="A948" s="134">
        <v>19223</v>
      </c>
      <c r="B948" s="134">
        <v>561</v>
      </c>
      <c r="C948" s="134" t="s">
        <v>85</v>
      </c>
      <c r="D948" s="135">
        <v>42298.572916666664</v>
      </c>
      <c r="E948" s="134" t="s">
        <v>1</v>
      </c>
      <c r="F948" s="135">
        <v>42298.373611111114</v>
      </c>
      <c r="G948" s="130">
        <f t="shared" si="43"/>
        <v>0.19930555555038154</v>
      </c>
      <c r="H948" s="131" t="str">
        <f t="shared" si="44"/>
        <v>ACCEPTABLE</v>
      </c>
      <c r="J948" s="124">
        <v>42298.568055555559</v>
      </c>
      <c r="K948" s="124">
        <v>42298.574999999997</v>
      </c>
      <c r="L948" s="120">
        <f t="shared" si="45"/>
        <v>6.9444444379769266E-3</v>
      </c>
      <c r="M948" s="123" t="s">
        <v>1</v>
      </c>
      <c r="N948" s="121" t="s">
        <v>699</v>
      </c>
    </row>
    <row r="949" spans="1:14" ht="27" customHeight="1" x14ac:dyDescent="0.35">
      <c r="A949" s="134">
        <v>19223</v>
      </c>
      <c r="B949" s="134">
        <v>562</v>
      </c>
      <c r="C949" s="134" t="s">
        <v>85</v>
      </c>
      <c r="D949" s="135">
        <v>42299.354166666664</v>
      </c>
      <c r="E949" s="134" t="s">
        <v>0</v>
      </c>
      <c r="F949" s="135">
        <v>42298.705555555556</v>
      </c>
      <c r="G949" s="130">
        <f t="shared" si="43"/>
        <v>0.64861111110803904</v>
      </c>
      <c r="H949" s="131" t="str">
        <f t="shared" si="44"/>
        <v>ACCEPTABLE</v>
      </c>
      <c r="J949" s="124">
        <v>42299.367361111108</v>
      </c>
      <c r="K949" s="104">
        <v>42299.376388888886</v>
      </c>
      <c r="L949" s="120">
        <f t="shared" si="45"/>
        <v>9.0277777781011537E-3</v>
      </c>
      <c r="M949" s="123" t="s">
        <v>0</v>
      </c>
      <c r="N949" s="121" t="s">
        <v>699</v>
      </c>
    </row>
    <row r="950" spans="1:14" ht="27" customHeight="1" x14ac:dyDescent="0.35">
      <c r="A950" s="134">
        <v>19223</v>
      </c>
      <c r="B950" s="134">
        <v>563</v>
      </c>
      <c r="C950" s="134" t="s">
        <v>700</v>
      </c>
      <c r="D950" s="135">
        <v>42299.375</v>
      </c>
      <c r="E950" s="134" t="s">
        <v>1</v>
      </c>
      <c r="F950" s="135">
        <v>42298.705555555556</v>
      </c>
      <c r="G950" s="130">
        <f t="shared" si="43"/>
        <v>0.66944444444379769</v>
      </c>
      <c r="H950" s="131" t="str">
        <f t="shared" si="44"/>
        <v>ACCEPTABLE</v>
      </c>
      <c r="J950" s="124">
        <v>42299.396527777775</v>
      </c>
      <c r="K950" s="124">
        <v>42299.407638888886</v>
      </c>
      <c r="L950" s="120">
        <f t="shared" si="45"/>
        <v>1.1111111110949423E-2</v>
      </c>
      <c r="M950" s="123" t="s">
        <v>1</v>
      </c>
      <c r="N950" s="121" t="s">
        <v>701</v>
      </c>
    </row>
    <row r="951" spans="1:14" ht="27" customHeight="1" x14ac:dyDescent="0.35">
      <c r="A951" s="134">
        <v>19225</v>
      </c>
      <c r="B951" s="134">
        <v>564</v>
      </c>
      <c r="C951" s="134" t="s">
        <v>3</v>
      </c>
      <c r="D951" s="135">
        <v>42299.402777777781</v>
      </c>
      <c r="E951" s="134" t="s">
        <v>1</v>
      </c>
      <c r="F951" s="106">
        <v>42298.705555555556</v>
      </c>
      <c r="G951" s="130">
        <f t="shared" si="43"/>
        <v>0.69722222222480923</v>
      </c>
      <c r="H951" s="131" t="str">
        <f t="shared" si="44"/>
        <v>ACCEPTABLE</v>
      </c>
      <c r="J951" s="124">
        <v>42299.438888888886</v>
      </c>
      <c r="K951" s="124">
        <v>42299.450694444444</v>
      </c>
      <c r="L951" s="120">
        <f t="shared" si="45"/>
        <v>1.1805555557657499E-2</v>
      </c>
      <c r="M951" s="123" t="s">
        <v>1</v>
      </c>
      <c r="N951" s="121" t="s">
        <v>702</v>
      </c>
    </row>
    <row r="952" spans="1:14" ht="27" customHeight="1" x14ac:dyDescent="0.35">
      <c r="A952" s="134">
        <v>19226</v>
      </c>
      <c r="B952" s="134">
        <v>565</v>
      </c>
      <c r="C952" s="134" t="s">
        <v>3</v>
      </c>
      <c r="D952" s="135">
        <v>42299.4375</v>
      </c>
      <c r="E952" s="134" t="s">
        <v>0</v>
      </c>
      <c r="F952" s="106">
        <v>42299.325694444444</v>
      </c>
      <c r="G952" s="130">
        <f t="shared" ref="G952:G1012" si="46">IF(D952="","",D952-F952)</f>
        <v>0.11180555555620231</v>
      </c>
      <c r="H952" s="131" t="str">
        <f t="shared" ref="H952:H1012" si="47">IF(D952-F952&lt;0,"TOO LATE",IF(G952="","",IF(OR(DAY(D952-F952)&gt;1,AND(HOUR(D952-F952)&gt;HOUR("0:59"),(SIGN(D952-F952)=1))),"ACCEPTABLE","TOO LATE")))</f>
        <v>ACCEPTABLE</v>
      </c>
      <c r="J952" s="124">
        <v>42299.481249999997</v>
      </c>
      <c r="K952" s="124">
        <v>42299.491666666669</v>
      </c>
      <c r="L952" s="120">
        <f t="shared" si="45"/>
        <v>1.0416666671517305E-2</v>
      </c>
      <c r="M952" s="123" t="s">
        <v>0</v>
      </c>
      <c r="N952" s="121" t="s">
        <v>703</v>
      </c>
    </row>
    <row r="953" spans="1:14" ht="27" customHeight="1" x14ac:dyDescent="0.35">
      <c r="A953" s="134">
        <v>19226</v>
      </c>
      <c r="B953" s="134">
        <v>566</v>
      </c>
      <c r="C953" s="134" t="s">
        <v>3</v>
      </c>
      <c r="D953" s="135">
        <v>42299.458333333336</v>
      </c>
      <c r="E953" s="134" t="s">
        <v>1</v>
      </c>
      <c r="F953" s="106">
        <v>42299.325694444444</v>
      </c>
      <c r="G953" s="130">
        <f t="shared" si="46"/>
        <v>0.13263888889196096</v>
      </c>
      <c r="H953" s="131" t="str">
        <f t="shared" si="47"/>
        <v>ACCEPTABLE</v>
      </c>
      <c r="J953" s="124">
        <v>42299.511805555558</v>
      </c>
      <c r="K953" s="124">
        <v>42299.524305555555</v>
      </c>
      <c r="L953" s="120">
        <f t="shared" si="45"/>
        <v>1.2499999997089617E-2</v>
      </c>
      <c r="M953" s="123" t="s">
        <v>1</v>
      </c>
      <c r="N953" s="121" t="s">
        <v>703</v>
      </c>
    </row>
    <row r="954" spans="1:14" ht="27" customHeight="1" x14ac:dyDescent="0.35">
      <c r="A954" s="134">
        <v>19227</v>
      </c>
      <c r="B954" s="134">
        <v>567</v>
      </c>
      <c r="C954" s="134" t="s">
        <v>3</v>
      </c>
      <c r="D954" s="135">
        <v>42299.625</v>
      </c>
      <c r="E954" s="134" t="s">
        <v>0</v>
      </c>
      <c r="F954" s="106">
        <v>42299.545138888891</v>
      </c>
      <c r="G954" s="130">
        <f t="shared" si="46"/>
        <v>7.9861111109494232E-2</v>
      </c>
      <c r="H954" s="131" t="str">
        <f t="shared" si="47"/>
        <v>ACCEPTABLE</v>
      </c>
      <c r="J954" s="124">
        <v>42299.627083333333</v>
      </c>
      <c r="K954" s="124">
        <v>42299.638194444444</v>
      </c>
      <c r="L954" s="120">
        <f t="shared" si="45"/>
        <v>1.1111111110949423E-2</v>
      </c>
      <c r="M954" s="123" t="s">
        <v>0</v>
      </c>
      <c r="N954" s="121" t="s">
        <v>704</v>
      </c>
    </row>
    <row r="955" spans="1:14" ht="27" customHeight="1" x14ac:dyDescent="0.35">
      <c r="A955" s="134">
        <v>19227</v>
      </c>
      <c r="B955" s="134">
        <v>568</v>
      </c>
      <c r="C955" s="134" t="s">
        <v>4</v>
      </c>
      <c r="D955" s="135">
        <v>42299.65625</v>
      </c>
      <c r="E955" s="134" t="s">
        <v>1</v>
      </c>
      <c r="F955" s="106">
        <v>42299.545138888891</v>
      </c>
      <c r="G955" s="130">
        <f t="shared" si="46"/>
        <v>0.11111111110949423</v>
      </c>
      <c r="H955" s="131" t="str">
        <f t="shared" si="47"/>
        <v>ACCEPTABLE</v>
      </c>
      <c r="J955" s="124">
        <v>42299.673611111109</v>
      </c>
      <c r="K955" s="124">
        <v>42299.684027777781</v>
      </c>
      <c r="L955" s="120">
        <f t="shared" si="45"/>
        <v>1.0416666671517305E-2</v>
      </c>
      <c r="M955" s="123" t="s">
        <v>1</v>
      </c>
      <c r="N955" s="121" t="s">
        <v>201</v>
      </c>
    </row>
    <row r="956" spans="1:14" ht="27" customHeight="1" x14ac:dyDescent="0.35">
      <c r="A956" s="134">
        <v>19228</v>
      </c>
      <c r="B956" s="134">
        <v>569</v>
      </c>
      <c r="C956" s="134" t="s">
        <v>657</v>
      </c>
      <c r="D956" s="135">
        <v>42300.583333333336</v>
      </c>
      <c r="E956" s="134" t="s">
        <v>0</v>
      </c>
      <c r="F956" s="106">
        <v>42300.556944444441</v>
      </c>
      <c r="G956" s="130">
        <f t="shared" si="46"/>
        <v>2.6388888894871343E-2</v>
      </c>
      <c r="H956" s="131" t="str">
        <f t="shared" si="47"/>
        <v>TOO LATE</v>
      </c>
      <c r="J956" s="124">
        <v>42300.607638888891</v>
      </c>
      <c r="K956" s="124">
        <v>42300.615972222222</v>
      </c>
      <c r="L956" s="120">
        <f t="shared" ref="L956:L1016" si="48">IF(OR(K956="",J956=""), "Incomplete Data", K956-J956)</f>
        <v>8.333333331393078E-3</v>
      </c>
      <c r="M956" s="123" t="s">
        <v>0</v>
      </c>
      <c r="N956" s="121" t="s">
        <v>177</v>
      </c>
    </row>
    <row r="957" spans="1:14" ht="27" customHeight="1" x14ac:dyDescent="0.35">
      <c r="A957" s="134">
        <v>19228</v>
      </c>
      <c r="B957" s="134">
        <v>570</v>
      </c>
      <c r="C957" s="134" t="s">
        <v>657</v>
      </c>
      <c r="D957" s="135">
        <v>42300.614583333336</v>
      </c>
      <c r="E957" s="134" t="s">
        <v>1</v>
      </c>
      <c r="F957" s="106">
        <v>42300.556944444441</v>
      </c>
      <c r="G957" s="130">
        <f t="shared" si="46"/>
        <v>5.7638888894871343E-2</v>
      </c>
      <c r="H957" s="131" t="str">
        <f t="shared" si="47"/>
        <v>ACCEPTABLE</v>
      </c>
      <c r="J957" s="124">
        <v>42300.640972222223</v>
      </c>
      <c r="K957" s="124">
        <v>42300.65</v>
      </c>
      <c r="L957" s="120">
        <f t="shared" si="48"/>
        <v>9.0277777781011537E-3</v>
      </c>
      <c r="M957" s="123" t="s">
        <v>1</v>
      </c>
      <c r="N957" s="121" t="s">
        <v>493</v>
      </c>
    </row>
    <row r="958" spans="1:14" ht="27" customHeight="1" x14ac:dyDescent="0.35">
      <c r="A958" s="134">
        <v>19227</v>
      </c>
      <c r="B958" s="134">
        <v>571</v>
      </c>
      <c r="C958" s="134" t="s">
        <v>4</v>
      </c>
      <c r="D958" s="135">
        <v>42300.822916666664</v>
      </c>
      <c r="E958" s="134" t="s">
        <v>0</v>
      </c>
      <c r="F958" s="106">
        <v>42300.556944444441</v>
      </c>
      <c r="G958" s="130">
        <f t="shared" si="46"/>
        <v>0.26597222222335404</v>
      </c>
      <c r="H958" s="131" t="str">
        <f t="shared" si="47"/>
        <v>ACCEPTABLE</v>
      </c>
      <c r="J958" s="124">
        <v>42300.8125</v>
      </c>
      <c r="K958" s="124">
        <v>42300.822222222225</v>
      </c>
      <c r="L958" s="120">
        <f t="shared" si="48"/>
        <v>9.7222222248092294E-3</v>
      </c>
      <c r="M958" s="123" t="s">
        <v>0</v>
      </c>
      <c r="N958" s="121" t="s">
        <v>18</v>
      </c>
    </row>
    <row r="959" spans="1:14" ht="27" customHeight="1" x14ac:dyDescent="0.35">
      <c r="A959" s="78">
        <v>19227</v>
      </c>
      <c r="B959" s="78">
        <v>572</v>
      </c>
      <c r="C959" s="121" t="s">
        <v>3</v>
      </c>
      <c r="D959" s="106">
        <v>42300.854166666664</v>
      </c>
      <c r="E959" s="121" t="s">
        <v>1</v>
      </c>
      <c r="F959" s="106">
        <v>42300.556944444441</v>
      </c>
      <c r="G959" s="130">
        <f t="shared" si="46"/>
        <v>0.29722222222335404</v>
      </c>
      <c r="H959" s="131" t="str">
        <f t="shared" si="47"/>
        <v>ACCEPTABLE</v>
      </c>
      <c r="J959" s="124">
        <v>42300.84652777778</v>
      </c>
      <c r="K959" s="124">
        <v>42300.86041666667</v>
      </c>
      <c r="L959" s="120">
        <f t="shared" si="48"/>
        <v>1.3888888890505768E-2</v>
      </c>
      <c r="M959" s="123" t="s">
        <v>1</v>
      </c>
      <c r="N959" s="121" t="s">
        <v>514</v>
      </c>
    </row>
    <row r="960" spans="1:14" ht="27" customHeight="1" x14ac:dyDescent="0.35">
      <c r="A960" s="78">
        <v>19230</v>
      </c>
      <c r="B960" s="78">
        <v>573</v>
      </c>
      <c r="C960" s="121" t="s">
        <v>3</v>
      </c>
      <c r="D960" s="106">
        <v>42302.260416666664</v>
      </c>
      <c r="E960" s="121" t="s">
        <v>0</v>
      </c>
      <c r="F960" s="124">
        <v>42302.168055555558</v>
      </c>
      <c r="G960" s="130">
        <f t="shared" si="46"/>
        <v>9.2361111106583849E-2</v>
      </c>
      <c r="H960" s="131" t="str">
        <f t="shared" si="47"/>
        <v>ACCEPTABLE</v>
      </c>
      <c r="J960" s="124">
        <v>42302.25277777778</v>
      </c>
      <c r="K960" s="124">
        <v>42302.263888888891</v>
      </c>
      <c r="L960" s="120">
        <f t="shared" si="48"/>
        <v>1.1111111110949423E-2</v>
      </c>
      <c r="M960" s="123" t="s">
        <v>0</v>
      </c>
      <c r="N960" s="121" t="s">
        <v>534</v>
      </c>
    </row>
    <row r="961" spans="1:14" ht="27" customHeight="1" x14ac:dyDescent="0.35">
      <c r="A961" s="78">
        <v>19230</v>
      </c>
      <c r="B961" s="78">
        <v>574</v>
      </c>
      <c r="C961" s="121" t="s">
        <v>3</v>
      </c>
      <c r="D961" s="124">
        <v>42302.28125</v>
      </c>
      <c r="E961" s="121" t="s">
        <v>1</v>
      </c>
      <c r="F961" s="124">
        <v>42302.168055555558</v>
      </c>
      <c r="G961" s="130">
        <f t="shared" si="46"/>
        <v>0.1131944444423425</v>
      </c>
      <c r="H961" s="131" t="str">
        <f t="shared" si="47"/>
        <v>ACCEPTABLE</v>
      </c>
      <c r="J961" s="124">
        <v>42302.275694444441</v>
      </c>
      <c r="K961" s="124">
        <v>42302.287499999999</v>
      </c>
      <c r="L961" s="120">
        <f t="shared" si="48"/>
        <v>1.1805555557657499E-2</v>
      </c>
      <c r="M961" s="123" t="s">
        <v>1</v>
      </c>
      <c r="N961" s="121" t="s">
        <v>534</v>
      </c>
    </row>
    <row r="962" spans="1:14" ht="27" customHeight="1" x14ac:dyDescent="0.35">
      <c r="A962" s="78">
        <v>19229</v>
      </c>
      <c r="B962" s="78">
        <v>575</v>
      </c>
      <c r="C962" s="121" t="s">
        <v>657</v>
      </c>
      <c r="D962" s="106">
        <v>42302.479166666664</v>
      </c>
      <c r="E962" s="121" t="s">
        <v>0</v>
      </c>
      <c r="F962" s="106">
        <v>42301.65902777778</v>
      </c>
      <c r="G962" s="130">
        <f t="shared" si="46"/>
        <v>0.820138888884685</v>
      </c>
      <c r="H962" s="131" t="str">
        <f t="shared" si="47"/>
        <v>ACCEPTABLE</v>
      </c>
      <c r="J962" s="124">
        <v>42302.480555555558</v>
      </c>
      <c r="K962" s="124">
        <v>42302.48541666667</v>
      </c>
      <c r="L962" s="120">
        <f t="shared" si="48"/>
        <v>4.8611111124046147E-3</v>
      </c>
      <c r="M962" s="123" t="s">
        <v>0</v>
      </c>
      <c r="N962" s="121" t="s">
        <v>177</v>
      </c>
    </row>
    <row r="963" spans="1:14" ht="27" customHeight="1" x14ac:dyDescent="0.35">
      <c r="A963" s="78">
        <v>19229</v>
      </c>
      <c r="B963" s="78">
        <v>576</v>
      </c>
      <c r="C963" s="121" t="s">
        <v>657</v>
      </c>
      <c r="D963" s="106">
        <v>42302.510416666664</v>
      </c>
      <c r="E963" s="121" t="s">
        <v>1</v>
      </c>
      <c r="F963" s="106">
        <v>42301.65902777778</v>
      </c>
      <c r="G963" s="130">
        <f t="shared" si="46"/>
        <v>0.851388888884685</v>
      </c>
      <c r="H963" s="131" t="str">
        <f t="shared" si="47"/>
        <v>ACCEPTABLE</v>
      </c>
      <c r="J963" s="124">
        <v>42302.520138888889</v>
      </c>
      <c r="K963" s="124">
        <v>42302.525694444441</v>
      </c>
      <c r="L963" s="120">
        <f t="shared" si="48"/>
        <v>5.5555555518367328E-3</v>
      </c>
      <c r="M963" s="123" t="s">
        <v>1</v>
      </c>
      <c r="N963" s="121" t="s">
        <v>177</v>
      </c>
    </row>
    <row r="964" spans="1:14" ht="27" customHeight="1" x14ac:dyDescent="0.35">
      <c r="A964" s="134"/>
      <c r="B964" s="134"/>
      <c r="C964" s="134"/>
      <c r="D964" s="135"/>
      <c r="E964" s="134"/>
      <c r="F964" s="135"/>
      <c r="G964" s="130" t="str">
        <f t="shared" si="46"/>
        <v/>
      </c>
      <c r="H964" s="131" t="str">
        <f t="shared" si="47"/>
        <v/>
      </c>
      <c r="J964" s="124">
        <v>42303.361111111109</v>
      </c>
      <c r="K964" s="124">
        <v>42303.371527777781</v>
      </c>
      <c r="L964" s="120">
        <f t="shared" si="48"/>
        <v>1.0416666671517305E-2</v>
      </c>
      <c r="M964" s="123" t="s">
        <v>0</v>
      </c>
      <c r="N964" s="121" t="s">
        <v>705</v>
      </c>
    </row>
    <row r="965" spans="1:14" ht="27" customHeight="1" x14ac:dyDescent="0.35">
      <c r="A965" s="134"/>
      <c r="B965" s="134"/>
      <c r="C965" s="134"/>
      <c r="D965" s="135"/>
      <c r="E965" s="134"/>
      <c r="F965" s="135"/>
      <c r="G965" s="130" t="str">
        <f t="shared" si="46"/>
        <v/>
      </c>
      <c r="H965" s="131" t="str">
        <f t="shared" si="47"/>
        <v/>
      </c>
      <c r="J965" s="124">
        <v>42303.40625</v>
      </c>
      <c r="K965" s="124">
        <v>42303.416666666664</v>
      </c>
      <c r="L965" s="120">
        <f t="shared" si="48"/>
        <v>1.0416666664241347E-2</v>
      </c>
      <c r="M965" s="123" t="s">
        <v>1</v>
      </c>
      <c r="N965" s="121" t="s">
        <v>9</v>
      </c>
    </row>
    <row r="966" spans="1:14" ht="27" customHeight="1" x14ac:dyDescent="0.35">
      <c r="A966" s="134">
        <v>19232</v>
      </c>
      <c r="B966" s="134">
        <v>577</v>
      </c>
      <c r="C966" s="134" t="s">
        <v>4</v>
      </c>
      <c r="D966" s="135">
        <v>42303.65625</v>
      </c>
      <c r="E966" s="134" t="s">
        <v>0</v>
      </c>
      <c r="F966" s="135">
        <v>42303.456250000003</v>
      </c>
      <c r="G966" s="130">
        <f t="shared" si="46"/>
        <v>0.19999999999708962</v>
      </c>
      <c r="H966" s="131" t="str">
        <f t="shared" si="47"/>
        <v>ACCEPTABLE</v>
      </c>
      <c r="L966" s="120" t="str">
        <f t="shared" si="48"/>
        <v>Incomplete Data</v>
      </c>
    </row>
    <row r="967" spans="1:14" ht="27" customHeight="1" x14ac:dyDescent="0.35">
      <c r="A967" s="134">
        <v>19232</v>
      </c>
      <c r="B967" s="134">
        <v>578</v>
      </c>
      <c r="C967" s="134" t="s">
        <v>3</v>
      </c>
      <c r="D967" s="135">
        <v>42303.677083333336</v>
      </c>
      <c r="E967" s="134" t="s">
        <v>1</v>
      </c>
      <c r="F967" s="135">
        <v>42303.456250000003</v>
      </c>
      <c r="G967" s="130">
        <f t="shared" si="46"/>
        <v>0.22083333333284827</v>
      </c>
      <c r="H967" s="131" t="str">
        <f t="shared" si="47"/>
        <v>ACCEPTABLE</v>
      </c>
      <c r="L967" s="120" t="str">
        <f t="shared" si="48"/>
        <v>Incomplete Data</v>
      </c>
    </row>
    <row r="968" spans="1:14" ht="27" customHeight="1" x14ac:dyDescent="0.35">
      <c r="A968" s="134">
        <v>19231</v>
      </c>
      <c r="B968" s="134">
        <v>579</v>
      </c>
      <c r="C968" s="134" t="s">
        <v>3</v>
      </c>
      <c r="D968" s="135">
        <v>42303.902777777781</v>
      </c>
      <c r="E968" s="134" t="s">
        <v>0</v>
      </c>
      <c r="F968" s="135">
        <v>42303.456250000003</v>
      </c>
      <c r="G968" s="130">
        <f t="shared" si="46"/>
        <v>0.44652777777810115</v>
      </c>
      <c r="H968" s="131" t="str">
        <f t="shared" si="47"/>
        <v>ACCEPTABLE</v>
      </c>
      <c r="J968" s="124">
        <v>42303.90625</v>
      </c>
      <c r="K968" s="124">
        <v>42303.918749999997</v>
      </c>
      <c r="L968" s="120">
        <f t="shared" si="48"/>
        <v>1.2499999997089617E-2</v>
      </c>
      <c r="M968" s="123" t="s">
        <v>0</v>
      </c>
      <c r="N968" s="121" t="s">
        <v>618</v>
      </c>
    </row>
    <row r="969" spans="1:14" ht="27" customHeight="1" x14ac:dyDescent="0.35">
      <c r="A969" s="134">
        <v>19231</v>
      </c>
      <c r="B969" s="134">
        <v>580</v>
      </c>
      <c r="C969" s="134" t="s">
        <v>4</v>
      </c>
      <c r="D969" s="135">
        <v>42303.944444444445</v>
      </c>
      <c r="E969" s="134" t="s">
        <v>1</v>
      </c>
      <c r="F969" s="135">
        <v>42303.456250000003</v>
      </c>
      <c r="G969" s="130">
        <f t="shared" si="46"/>
        <v>0.4881944444423425</v>
      </c>
      <c r="H969" s="131" t="str">
        <f t="shared" si="47"/>
        <v>ACCEPTABLE</v>
      </c>
      <c r="J969" s="124">
        <v>42303.947222222225</v>
      </c>
      <c r="K969" s="124">
        <v>42303.957638888889</v>
      </c>
      <c r="L969" s="120">
        <f t="shared" si="48"/>
        <v>1.0416666664241347E-2</v>
      </c>
      <c r="M969" s="123" t="s">
        <v>1</v>
      </c>
      <c r="N969" s="121" t="s">
        <v>18</v>
      </c>
    </row>
    <row r="970" spans="1:14" ht="27" customHeight="1" x14ac:dyDescent="0.35">
      <c r="A970" s="134">
        <v>19231</v>
      </c>
      <c r="B970" s="134">
        <v>581</v>
      </c>
      <c r="C970" s="134" t="s">
        <v>4</v>
      </c>
      <c r="D970" s="135">
        <v>42304.28125</v>
      </c>
      <c r="E970" s="134" t="s">
        <v>0</v>
      </c>
      <c r="F970" s="135">
        <v>42303.456250000003</v>
      </c>
      <c r="G970" s="130">
        <f t="shared" si="46"/>
        <v>0.82499999999708962</v>
      </c>
      <c r="H970" s="131" t="str">
        <f t="shared" si="47"/>
        <v>ACCEPTABLE</v>
      </c>
      <c r="J970" s="124">
        <v>42304.279166666667</v>
      </c>
      <c r="K970" s="124">
        <v>42304.289583333331</v>
      </c>
      <c r="L970" s="120">
        <f t="shared" si="48"/>
        <v>1.0416666664241347E-2</v>
      </c>
      <c r="M970" s="123" t="s">
        <v>0</v>
      </c>
      <c r="N970" s="121" t="s">
        <v>706</v>
      </c>
    </row>
    <row r="971" spans="1:14" ht="27" customHeight="1" x14ac:dyDescent="0.35">
      <c r="A971" s="134">
        <v>19231</v>
      </c>
      <c r="B971" s="134">
        <v>582</v>
      </c>
      <c r="C971" s="134" t="s">
        <v>3</v>
      </c>
      <c r="D971" s="135">
        <v>42304.302083333336</v>
      </c>
      <c r="E971" s="134" t="s">
        <v>1</v>
      </c>
      <c r="F971" s="135">
        <v>42303.456250000003</v>
      </c>
      <c r="G971" s="130">
        <f t="shared" si="46"/>
        <v>0.84583333333284827</v>
      </c>
      <c r="H971" s="131" t="str">
        <f t="shared" si="47"/>
        <v>ACCEPTABLE</v>
      </c>
      <c r="J971" s="124">
        <v>42304.322916666664</v>
      </c>
      <c r="K971" s="124">
        <v>42304.334722222222</v>
      </c>
      <c r="L971" s="120">
        <f t="shared" si="48"/>
        <v>1.1805555557657499E-2</v>
      </c>
      <c r="M971" s="123" t="s">
        <v>1</v>
      </c>
      <c r="N971" s="121" t="s">
        <v>707</v>
      </c>
    </row>
    <row r="972" spans="1:14" ht="27" customHeight="1" x14ac:dyDescent="0.35">
      <c r="A972" s="134">
        <v>19233</v>
      </c>
      <c r="B972" s="134">
        <v>583</v>
      </c>
      <c r="C972" s="134" t="s">
        <v>471</v>
      </c>
      <c r="D972" s="135">
        <v>42304.395833333336</v>
      </c>
      <c r="E972" s="134" t="s">
        <v>0</v>
      </c>
      <c r="F972" s="135">
        <v>42303.597222222219</v>
      </c>
      <c r="G972" s="130">
        <f t="shared" si="46"/>
        <v>0.79861111111677019</v>
      </c>
      <c r="H972" s="131" t="str">
        <f t="shared" si="47"/>
        <v>ACCEPTABLE</v>
      </c>
      <c r="J972" s="124">
        <v>42304.394444444442</v>
      </c>
      <c r="K972" s="124">
        <v>42304.402083333334</v>
      </c>
      <c r="L972" s="120">
        <f t="shared" si="48"/>
        <v>7.6388888919609599E-3</v>
      </c>
      <c r="M972" s="123" t="s">
        <v>0</v>
      </c>
      <c r="N972" s="121" t="s">
        <v>708</v>
      </c>
    </row>
    <row r="973" spans="1:14" ht="27" customHeight="1" x14ac:dyDescent="0.35">
      <c r="A973" s="134">
        <v>19233</v>
      </c>
      <c r="B973" s="134">
        <v>584</v>
      </c>
      <c r="C973" s="134" t="s">
        <v>85</v>
      </c>
      <c r="D973" s="135">
        <v>42304.4375</v>
      </c>
      <c r="E973" s="134" t="s">
        <v>1</v>
      </c>
      <c r="F973" s="135">
        <v>42303.597222222219</v>
      </c>
      <c r="G973" s="130">
        <f t="shared" si="46"/>
        <v>0.84027777778101154</v>
      </c>
      <c r="H973" s="131" t="str">
        <f t="shared" si="47"/>
        <v>ACCEPTABLE</v>
      </c>
      <c r="J973" s="124">
        <v>42304.425694444442</v>
      </c>
      <c r="K973" s="124">
        <v>42304.435416666667</v>
      </c>
      <c r="L973" s="120">
        <f t="shared" si="48"/>
        <v>9.7222222248092294E-3</v>
      </c>
      <c r="M973" s="123" t="s">
        <v>1</v>
      </c>
      <c r="N973" s="121" t="s">
        <v>709</v>
      </c>
    </row>
    <row r="974" spans="1:14" ht="27" customHeight="1" x14ac:dyDescent="0.35">
      <c r="A974" s="134">
        <v>19232</v>
      </c>
      <c r="B974" s="134">
        <v>585</v>
      </c>
      <c r="C974" s="134" t="s">
        <v>4</v>
      </c>
      <c r="D974" s="135">
        <v>42304.625</v>
      </c>
      <c r="E974" s="134" t="s">
        <v>0</v>
      </c>
      <c r="F974" s="106">
        <v>42303.597222222219</v>
      </c>
      <c r="G974" s="130">
        <f t="shared" si="46"/>
        <v>1.0277777777810115</v>
      </c>
      <c r="H974" s="131" t="str">
        <f t="shared" si="47"/>
        <v>ACCEPTABLE</v>
      </c>
      <c r="J974" s="106">
        <v>42304.681250000001</v>
      </c>
      <c r="K974" s="124">
        <v>42304.695833333331</v>
      </c>
      <c r="L974" s="120">
        <f t="shared" si="48"/>
        <v>1.4583333329937886E-2</v>
      </c>
      <c r="M974" s="123" t="s">
        <v>0</v>
      </c>
      <c r="N974" s="121" t="s">
        <v>641</v>
      </c>
    </row>
    <row r="975" spans="1:14" ht="27" customHeight="1" x14ac:dyDescent="0.35">
      <c r="A975" s="134">
        <v>19232</v>
      </c>
      <c r="B975" s="134">
        <v>586</v>
      </c>
      <c r="C975" s="134" t="s">
        <v>3</v>
      </c>
      <c r="D975" s="135">
        <v>42304.645833333336</v>
      </c>
      <c r="E975" s="134" t="s">
        <v>1</v>
      </c>
      <c r="F975" s="106">
        <v>42303.597222222219</v>
      </c>
      <c r="G975" s="130">
        <f t="shared" si="46"/>
        <v>1.0486111111167702</v>
      </c>
      <c r="H975" s="131" t="str">
        <f t="shared" si="47"/>
        <v>ACCEPTABLE</v>
      </c>
      <c r="J975" s="106">
        <v>42304.710416666669</v>
      </c>
      <c r="K975" s="124">
        <v>42304.720833333333</v>
      </c>
      <c r="L975" s="120">
        <f t="shared" si="48"/>
        <v>1.0416666664241347E-2</v>
      </c>
      <c r="M975" s="123" t="s">
        <v>1</v>
      </c>
      <c r="N975" s="121" t="s">
        <v>641</v>
      </c>
    </row>
    <row r="976" spans="1:14" ht="27" customHeight="1" x14ac:dyDescent="0.35">
      <c r="A976" s="134">
        <v>19232</v>
      </c>
      <c r="B976" s="134">
        <v>587</v>
      </c>
      <c r="C976" s="134" t="s">
        <v>4</v>
      </c>
      <c r="D976" s="135">
        <v>42304.708333333336</v>
      </c>
      <c r="E976" s="134" t="s">
        <v>0</v>
      </c>
      <c r="F976" s="106">
        <v>42304.571527777778</v>
      </c>
      <c r="G976" s="130">
        <f t="shared" si="46"/>
        <v>0.1368055555576575</v>
      </c>
      <c r="H976" s="131" t="str">
        <f t="shared" si="47"/>
        <v>ACCEPTABLE</v>
      </c>
      <c r="J976" s="106">
        <v>42304.738888888889</v>
      </c>
      <c r="K976" s="124">
        <v>42304.75</v>
      </c>
      <c r="L976" s="120">
        <f t="shared" si="48"/>
        <v>1.1111111110949423E-2</v>
      </c>
      <c r="M976" s="123" t="s">
        <v>0</v>
      </c>
      <c r="N976" s="121" t="s">
        <v>18</v>
      </c>
    </row>
    <row r="977" spans="1:14" ht="27" customHeight="1" x14ac:dyDescent="0.35">
      <c r="A977" s="134">
        <v>19232</v>
      </c>
      <c r="B977" s="134">
        <v>588</v>
      </c>
      <c r="C977" s="134" t="s">
        <v>3</v>
      </c>
      <c r="D977" s="135">
        <v>42304.729166666664</v>
      </c>
      <c r="E977" s="134" t="s">
        <v>1</v>
      </c>
      <c r="F977" s="106">
        <v>42304.571527777778</v>
      </c>
      <c r="G977" s="130">
        <f t="shared" si="46"/>
        <v>0.15763888888614019</v>
      </c>
      <c r="H977" s="131" t="str">
        <f t="shared" si="47"/>
        <v>ACCEPTABLE</v>
      </c>
      <c r="J977" s="106">
        <v>42304.759027777778</v>
      </c>
      <c r="K977" s="124">
        <v>42304.770833333336</v>
      </c>
      <c r="L977" s="120">
        <f t="shared" si="48"/>
        <v>1.1805555557657499E-2</v>
      </c>
      <c r="M977" s="123" t="s">
        <v>1</v>
      </c>
      <c r="N977" s="121" t="s">
        <v>710</v>
      </c>
    </row>
    <row r="978" spans="1:14" ht="27" customHeight="1" x14ac:dyDescent="0.35">
      <c r="A978" s="78">
        <v>19235</v>
      </c>
      <c r="B978" s="78">
        <v>589</v>
      </c>
      <c r="C978" s="121" t="s">
        <v>3</v>
      </c>
      <c r="D978" s="106">
        <v>42304.847222222219</v>
      </c>
      <c r="E978" s="121" t="s">
        <v>0</v>
      </c>
      <c r="F978" s="106">
        <v>42304.571527777778</v>
      </c>
      <c r="G978" s="130">
        <f t="shared" si="46"/>
        <v>0.27569444444088731</v>
      </c>
      <c r="H978" s="131" t="str">
        <f t="shared" si="47"/>
        <v>ACCEPTABLE</v>
      </c>
      <c r="J978" s="106">
        <v>42304.844444444447</v>
      </c>
      <c r="K978" s="124">
        <v>42304.859027777777</v>
      </c>
      <c r="L978" s="120">
        <f t="shared" si="48"/>
        <v>1.4583333329937886E-2</v>
      </c>
      <c r="M978" s="123" t="s">
        <v>0</v>
      </c>
      <c r="N978" s="121" t="s">
        <v>514</v>
      </c>
    </row>
    <row r="979" spans="1:14" ht="27" customHeight="1" x14ac:dyDescent="0.35">
      <c r="A979" s="78">
        <v>19235</v>
      </c>
      <c r="B979" s="78">
        <v>590</v>
      </c>
      <c r="C979" s="121" t="s">
        <v>4</v>
      </c>
      <c r="D979" s="106">
        <v>42304.881944444445</v>
      </c>
      <c r="E979" s="121" t="s">
        <v>1</v>
      </c>
      <c r="F979" s="106">
        <v>42304.571527777778</v>
      </c>
      <c r="G979" s="130">
        <f t="shared" si="46"/>
        <v>0.31041666666715173</v>
      </c>
      <c r="H979" s="131" t="str">
        <f t="shared" si="47"/>
        <v>ACCEPTABLE</v>
      </c>
      <c r="J979" s="106">
        <v>42304.881944444445</v>
      </c>
      <c r="K979" s="124">
        <v>42304.890972222223</v>
      </c>
      <c r="L979" s="120">
        <f t="shared" si="48"/>
        <v>9.0277777781011537E-3</v>
      </c>
      <c r="M979" s="123" t="s">
        <v>1</v>
      </c>
      <c r="N979" s="121" t="s">
        <v>18</v>
      </c>
    </row>
    <row r="980" spans="1:14" ht="27" customHeight="1" x14ac:dyDescent="0.35">
      <c r="D980" s="124"/>
      <c r="F980" s="106"/>
      <c r="G980" s="130" t="str">
        <f t="shared" si="46"/>
        <v/>
      </c>
      <c r="H980" s="131" t="str">
        <f t="shared" si="47"/>
        <v/>
      </c>
      <c r="J980" s="106">
        <v>42305.5</v>
      </c>
      <c r="K980" s="124">
        <v>42305.504861111112</v>
      </c>
      <c r="L980" s="120">
        <f t="shared" si="48"/>
        <v>4.8611111124046147E-3</v>
      </c>
      <c r="M980" s="123" t="s">
        <v>0</v>
      </c>
      <c r="N980" s="121" t="s">
        <v>711</v>
      </c>
    </row>
    <row r="981" spans="1:14" ht="27" customHeight="1" x14ac:dyDescent="0.35">
      <c r="D981" s="124"/>
      <c r="F981" s="106"/>
      <c r="G981" s="130" t="str">
        <f t="shared" si="46"/>
        <v/>
      </c>
      <c r="H981" s="131" t="str">
        <f t="shared" si="47"/>
        <v/>
      </c>
      <c r="J981" s="106">
        <v>42305.538194444445</v>
      </c>
      <c r="K981" s="124">
        <v>42305.545138888891</v>
      </c>
      <c r="L981" s="120">
        <f t="shared" si="48"/>
        <v>6.9444444452528842E-3</v>
      </c>
      <c r="M981" s="123" t="s">
        <v>1</v>
      </c>
      <c r="N981" s="121" t="s">
        <v>711</v>
      </c>
    </row>
    <row r="982" spans="1:14" ht="27" customHeight="1" x14ac:dyDescent="0.35">
      <c r="A982" s="78">
        <v>19233</v>
      </c>
      <c r="B982" s="78">
        <v>591</v>
      </c>
      <c r="C982" s="121" t="s">
        <v>85</v>
      </c>
      <c r="D982" s="124">
        <v>42305.552083333336</v>
      </c>
      <c r="E982" s="121" t="s">
        <v>0</v>
      </c>
      <c r="F982" s="106">
        <v>42305.495833333334</v>
      </c>
      <c r="G982" s="130">
        <f t="shared" si="46"/>
        <v>5.6250000001455192E-2</v>
      </c>
      <c r="H982" s="131" t="str">
        <f t="shared" si="47"/>
        <v>ACCEPTABLE</v>
      </c>
      <c r="J982" s="106">
        <v>42305.548611111109</v>
      </c>
      <c r="K982" s="124">
        <v>42305.556250000001</v>
      </c>
      <c r="L982" s="120">
        <f t="shared" si="48"/>
        <v>7.6388888919609599E-3</v>
      </c>
      <c r="M982" s="123" t="s">
        <v>0</v>
      </c>
      <c r="N982" s="121" t="s">
        <v>712</v>
      </c>
    </row>
    <row r="983" spans="1:14" ht="27" customHeight="1" x14ac:dyDescent="0.35">
      <c r="A983" s="78">
        <v>19233</v>
      </c>
      <c r="B983" s="78">
        <v>592</v>
      </c>
      <c r="C983" s="121" t="s">
        <v>471</v>
      </c>
      <c r="D983" s="124">
        <v>42305.572916666664</v>
      </c>
      <c r="E983" s="121" t="s">
        <v>1</v>
      </c>
      <c r="F983" s="106">
        <v>42305.495833333334</v>
      </c>
      <c r="G983" s="130">
        <f t="shared" si="46"/>
        <v>7.7083333329937886E-2</v>
      </c>
      <c r="H983" s="131" t="str">
        <f t="shared" si="47"/>
        <v>ACCEPTABLE</v>
      </c>
      <c r="J983" s="106">
        <v>42305.572916666664</v>
      </c>
      <c r="K983" s="124">
        <v>42305.586805555555</v>
      </c>
      <c r="L983" s="120">
        <f t="shared" si="48"/>
        <v>1.3888888890505768E-2</v>
      </c>
      <c r="M983" s="123" t="s">
        <v>1</v>
      </c>
      <c r="N983" s="121" t="s">
        <v>713</v>
      </c>
    </row>
    <row r="984" spans="1:14" ht="27" customHeight="1" x14ac:dyDescent="0.35">
      <c r="A984" s="78">
        <v>19235</v>
      </c>
      <c r="B984" s="78">
        <v>595</v>
      </c>
      <c r="C984" s="121" t="s">
        <v>4</v>
      </c>
      <c r="D984" s="124">
        <v>42306.114583333336</v>
      </c>
      <c r="E984" s="121" t="s">
        <v>0</v>
      </c>
      <c r="F984" s="106">
        <v>42305.495833333334</v>
      </c>
      <c r="G984" s="130">
        <f t="shared" si="46"/>
        <v>0.61875000000145519</v>
      </c>
      <c r="H984" s="131" t="str">
        <f t="shared" si="47"/>
        <v>ACCEPTABLE</v>
      </c>
      <c r="J984" s="106">
        <v>42306.103472222225</v>
      </c>
      <c r="K984" s="124">
        <v>42306.113194444442</v>
      </c>
      <c r="L984" s="120">
        <f t="shared" si="48"/>
        <v>9.7222222175332718E-3</v>
      </c>
      <c r="M984" s="123" t="s">
        <v>0</v>
      </c>
      <c r="N984" s="121" t="s">
        <v>18</v>
      </c>
    </row>
    <row r="985" spans="1:14" ht="27" customHeight="1" x14ac:dyDescent="0.35">
      <c r="A985" s="78">
        <v>19235</v>
      </c>
      <c r="B985" s="78">
        <v>596</v>
      </c>
      <c r="C985" s="121" t="s">
        <v>3</v>
      </c>
      <c r="D985" s="106">
        <v>42306.135416666664</v>
      </c>
      <c r="E985" s="121" t="s">
        <v>1</v>
      </c>
      <c r="F985" s="106">
        <v>42305.495833333334</v>
      </c>
      <c r="G985" s="130">
        <f t="shared" si="46"/>
        <v>0.63958333332993789</v>
      </c>
      <c r="H985" s="131" t="str">
        <f t="shared" si="47"/>
        <v>ACCEPTABLE</v>
      </c>
      <c r="J985" s="124">
        <v>42306.152083333334</v>
      </c>
      <c r="K985" s="124">
        <v>42306.164583333331</v>
      </c>
      <c r="L985" s="120">
        <f t="shared" si="48"/>
        <v>1.2499999997089617E-2</v>
      </c>
      <c r="M985" s="123" t="s">
        <v>1</v>
      </c>
      <c r="N985" s="121" t="s">
        <v>617</v>
      </c>
    </row>
    <row r="986" spans="1:14" ht="27" customHeight="1" x14ac:dyDescent="0.35">
      <c r="A986" s="78">
        <v>19236</v>
      </c>
      <c r="B986" s="78">
        <v>597</v>
      </c>
      <c r="C986" s="121" t="s">
        <v>3</v>
      </c>
      <c r="D986" s="106">
        <v>42306.302083333336</v>
      </c>
      <c r="E986" s="121" t="s">
        <v>0</v>
      </c>
      <c r="F986" s="106">
        <v>42305.711111111108</v>
      </c>
      <c r="G986" s="130">
        <f t="shared" si="46"/>
        <v>0.59097222222771961</v>
      </c>
      <c r="H986" s="131" t="str">
        <f t="shared" si="47"/>
        <v>ACCEPTABLE</v>
      </c>
      <c r="J986" s="104">
        <v>42306.342361111114</v>
      </c>
      <c r="K986" s="124">
        <v>42306.352777777778</v>
      </c>
      <c r="L986" s="120">
        <f t="shared" si="48"/>
        <v>1.0416666664241347E-2</v>
      </c>
      <c r="M986" s="123" t="s">
        <v>0</v>
      </c>
      <c r="N986" s="121" t="s">
        <v>714</v>
      </c>
    </row>
    <row r="987" spans="1:14" ht="27" customHeight="1" x14ac:dyDescent="0.35">
      <c r="A987" s="78">
        <v>19236</v>
      </c>
      <c r="B987" s="78">
        <v>598</v>
      </c>
      <c r="C987" s="121" t="s">
        <v>4</v>
      </c>
      <c r="D987" s="106">
        <v>42306.336805555555</v>
      </c>
      <c r="E987" s="121" t="s">
        <v>1</v>
      </c>
      <c r="F987" s="106">
        <v>42305.711111111108</v>
      </c>
      <c r="G987" s="130">
        <f t="shared" si="46"/>
        <v>0.62569444444670808</v>
      </c>
      <c r="H987" s="131" t="str">
        <f t="shared" si="47"/>
        <v>ACCEPTABLE</v>
      </c>
      <c r="J987" s="124">
        <v>42306.359722222223</v>
      </c>
      <c r="K987" s="124">
        <v>42306.370138888888</v>
      </c>
      <c r="L987" s="120">
        <f t="shared" si="48"/>
        <v>1.0416666664241347E-2</v>
      </c>
      <c r="M987" s="123" t="s">
        <v>0</v>
      </c>
      <c r="N987" s="121" t="s">
        <v>715</v>
      </c>
    </row>
    <row r="988" spans="1:14" ht="27" customHeight="1" x14ac:dyDescent="0.35">
      <c r="D988" s="106"/>
      <c r="F988" s="106"/>
      <c r="G988" s="130" t="str">
        <f t="shared" si="46"/>
        <v/>
      </c>
      <c r="H988" s="131" t="str">
        <f t="shared" si="47"/>
        <v/>
      </c>
      <c r="J988" s="124">
        <v>42306.394444444442</v>
      </c>
      <c r="K988" s="124">
        <v>42306.404166666667</v>
      </c>
      <c r="L988" s="120">
        <f t="shared" si="48"/>
        <v>9.7222222248092294E-3</v>
      </c>
      <c r="M988" s="123" t="s">
        <v>1</v>
      </c>
      <c r="N988" s="121" t="s">
        <v>18</v>
      </c>
    </row>
    <row r="989" spans="1:14" ht="27" customHeight="1" x14ac:dyDescent="0.35">
      <c r="D989" s="106"/>
      <c r="F989" s="106"/>
      <c r="G989" s="130" t="str">
        <f t="shared" si="46"/>
        <v/>
      </c>
      <c r="H989" s="131" t="str">
        <f t="shared" si="47"/>
        <v/>
      </c>
      <c r="J989" s="106">
        <v>42306.434027777781</v>
      </c>
      <c r="K989" s="124">
        <v>42306.445833333331</v>
      </c>
      <c r="L989" s="120">
        <f t="shared" si="48"/>
        <v>1.1805555550381541E-2</v>
      </c>
      <c r="M989" s="123" t="s">
        <v>1</v>
      </c>
      <c r="N989" s="121" t="s">
        <v>716</v>
      </c>
    </row>
    <row r="990" spans="1:14" ht="27" customHeight="1" x14ac:dyDescent="0.35">
      <c r="A990" s="134">
        <v>19239</v>
      </c>
      <c r="B990" s="134">
        <v>599</v>
      </c>
      <c r="C990" s="134" t="s">
        <v>3</v>
      </c>
      <c r="D990" s="135">
        <v>42306.53125</v>
      </c>
      <c r="E990" s="134" t="s">
        <v>0</v>
      </c>
      <c r="F990" s="135">
        <v>42305.881249999999</v>
      </c>
      <c r="G990" s="130">
        <f t="shared" si="46"/>
        <v>0.65000000000145519</v>
      </c>
      <c r="H990" s="131" t="str">
        <f t="shared" si="47"/>
        <v>ACCEPTABLE</v>
      </c>
      <c r="J990" s="106">
        <v>42306.511111111111</v>
      </c>
      <c r="K990" s="124">
        <v>42306.520833333336</v>
      </c>
      <c r="L990" s="120">
        <f t="shared" si="48"/>
        <v>9.7222222248092294E-3</v>
      </c>
      <c r="M990" s="123" t="s">
        <v>0</v>
      </c>
      <c r="N990" s="121" t="s">
        <v>670</v>
      </c>
    </row>
    <row r="991" spans="1:14" ht="27" customHeight="1" x14ac:dyDescent="0.35">
      <c r="A991" s="134">
        <v>19239</v>
      </c>
      <c r="B991" s="134">
        <v>600</v>
      </c>
      <c r="C991" s="134" t="s">
        <v>4</v>
      </c>
      <c r="D991" s="135">
        <v>42306.5625</v>
      </c>
      <c r="E991" s="134" t="s">
        <v>1</v>
      </c>
      <c r="F991" s="135">
        <v>42305.881249999999</v>
      </c>
      <c r="G991" s="130">
        <f t="shared" si="46"/>
        <v>0.68125000000145519</v>
      </c>
      <c r="H991" s="131" t="str">
        <f t="shared" si="47"/>
        <v>ACCEPTABLE</v>
      </c>
      <c r="J991" s="106">
        <v>42306.541666666664</v>
      </c>
      <c r="K991" s="124">
        <v>42306.55</v>
      </c>
      <c r="L991" s="120">
        <f t="shared" si="48"/>
        <v>8.3333333386690356E-3</v>
      </c>
      <c r="M991" s="123" t="s">
        <v>1</v>
      </c>
      <c r="N991" s="121" t="s">
        <v>18</v>
      </c>
    </row>
    <row r="992" spans="1:14" ht="27" customHeight="1" x14ac:dyDescent="0.35">
      <c r="A992" s="134">
        <v>19236</v>
      </c>
      <c r="B992" s="134">
        <v>601</v>
      </c>
      <c r="C992" s="134" t="s">
        <v>4</v>
      </c>
      <c r="D992" s="135">
        <v>42306.791666666664</v>
      </c>
      <c r="E992" s="134" t="s">
        <v>0</v>
      </c>
      <c r="F992" s="135">
        <v>42306.46597222222</v>
      </c>
      <c r="G992" s="130">
        <f t="shared" si="46"/>
        <v>0.32569444444379769</v>
      </c>
      <c r="H992" s="131" t="str">
        <f t="shared" si="47"/>
        <v>ACCEPTABLE</v>
      </c>
      <c r="J992" s="106">
        <v>42306.599305555559</v>
      </c>
      <c r="K992" s="124">
        <v>42306.61041666667</v>
      </c>
      <c r="L992" s="120">
        <f t="shared" si="48"/>
        <v>1.1111111110949423E-2</v>
      </c>
      <c r="M992" s="123" t="s">
        <v>1</v>
      </c>
      <c r="N992" s="121" t="s">
        <v>953</v>
      </c>
    </row>
    <row r="993" spans="1:14" ht="27" customHeight="1" x14ac:dyDescent="0.35">
      <c r="A993" s="134">
        <v>19236</v>
      </c>
      <c r="B993" s="134">
        <v>602</v>
      </c>
      <c r="C993" s="134" t="s">
        <v>4</v>
      </c>
      <c r="D993" s="135">
        <v>42306.958333333336</v>
      </c>
      <c r="E993" s="134" t="s">
        <v>0</v>
      </c>
      <c r="F993" s="135">
        <v>42306.46597222222</v>
      </c>
      <c r="G993" s="130">
        <f t="shared" si="46"/>
        <v>0.492361111115315</v>
      </c>
      <c r="H993" s="131" t="str">
        <f t="shared" si="47"/>
        <v>ACCEPTABLE</v>
      </c>
      <c r="J993" s="106">
        <v>42306.95416666667</v>
      </c>
      <c r="K993" s="124">
        <v>42306.963888888888</v>
      </c>
      <c r="L993" s="120">
        <f t="shared" si="48"/>
        <v>9.7222222175332718E-3</v>
      </c>
      <c r="M993" s="123" t="s">
        <v>0</v>
      </c>
      <c r="N993" s="121" t="s">
        <v>717</v>
      </c>
    </row>
    <row r="994" spans="1:14" ht="27" customHeight="1" x14ac:dyDescent="0.35">
      <c r="A994" s="134">
        <v>19236</v>
      </c>
      <c r="B994" s="134">
        <v>603</v>
      </c>
      <c r="C994" s="134" t="s">
        <v>19</v>
      </c>
      <c r="D994" s="135">
        <v>42307.361111111109</v>
      </c>
      <c r="E994" s="134" t="s">
        <v>0</v>
      </c>
      <c r="F994" s="135">
        <v>42306.623611111114</v>
      </c>
      <c r="G994" s="130">
        <f t="shared" si="46"/>
        <v>0.73749999999563443</v>
      </c>
      <c r="H994" s="131" t="str">
        <f t="shared" si="47"/>
        <v>ACCEPTABLE</v>
      </c>
      <c r="J994" s="106">
        <v>42307.350694444445</v>
      </c>
      <c r="K994" s="124">
        <v>42307.357638888891</v>
      </c>
      <c r="L994" s="120">
        <f t="shared" si="48"/>
        <v>6.9444444452528842E-3</v>
      </c>
      <c r="M994" s="123" t="s">
        <v>0</v>
      </c>
      <c r="N994" s="121" t="s">
        <v>718</v>
      </c>
    </row>
    <row r="995" spans="1:14" ht="27" customHeight="1" x14ac:dyDescent="0.35">
      <c r="A995" s="134">
        <v>19236</v>
      </c>
      <c r="B995" s="134">
        <v>604</v>
      </c>
      <c r="C995" s="134" t="s">
        <v>3</v>
      </c>
      <c r="D995" s="135">
        <v>42307.381944444445</v>
      </c>
      <c r="E995" s="134" t="s">
        <v>1</v>
      </c>
      <c r="F995" s="135">
        <v>42306.623611111114</v>
      </c>
      <c r="G995" s="130">
        <f t="shared" si="46"/>
        <v>0.75833333333139308</v>
      </c>
      <c r="H995" s="131" t="str">
        <f t="shared" si="47"/>
        <v>ACCEPTABLE</v>
      </c>
      <c r="J995" s="106">
        <v>42307.373611111114</v>
      </c>
      <c r="K995" s="124">
        <v>42307.379166666666</v>
      </c>
      <c r="L995" s="120">
        <f t="shared" si="48"/>
        <v>5.5555555518367328E-3</v>
      </c>
      <c r="M995" s="123" t="s">
        <v>1</v>
      </c>
      <c r="N995" s="121" t="s">
        <v>719</v>
      </c>
    </row>
    <row r="996" spans="1:14" ht="27" customHeight="1" x14ac:dyDescent="0.35">
      <c r="A996" s="134">
        <v>19239</v>
      </c>
      <c r="B996" s="134">
        <v>605</v>
      </c>
      <c r="C996" s="134" t="s">
        <v>3</v>
      </c>
      <c r="D996" s="135">
        <v>42307.40625</v>
      </c>
      <c r="E996" s="134" t="s">
        <v>1</v>
      </c>
      <c r="F996" s="135">
        <v>42306.623611111114</v>
      </c>
      <c r="G996" s="130">
        <f t="shared" si="46"/>
        <v>0.78263888888614019</v>
      </c>
      <c r="H996" s="131" t="str">
        <f t="shared" si="47"/>
        <v>ACCEPTABLE</v>
      </c>
      <c r="J996" s="106">
        <v>42307.395833333336</v>
      </c>
      <c r="K996" s="124">
        <v>42307.40625</v>
      </c>
      <c r="L996" s="120">
        <f t="shared" si="48"/>
        <v>1.0416666664241347E-2</v>
      </c>
      <c r="M996" s="123" t="s">
        <v>1</v>
      </c>
      <c r="N996" s="121" t="s">
        <v>720</v>
      </c>
    </row>
    <row r="997" spans="1:14" ht="27" customHeight="1" x14ac:dyDescent="0.35">
      <c r="A997" s="134">
        <v>19240</v>
      </c>
      <c r="B997" s="134">
        <v>606</v>
      </c>
      <c r="C997" s="134" t="s">
        <v>471</v>
      </c>
      <c r="D997" s="135">
        <v>42307.458333333336</v>
      </c>
      <c r="E997" s="134" t="s">
        <v>0</v>
      </c>
      <c r="F997" s="135">
        <v>42306.623611111114</v>
      </c>
      <c r="G997" s="130">
        <f t="shared" si="46"/>
        <v>0.83472222222189885</v>
      </c>
      <c r="H997" s="131" t="str">
        <f t="shared" si="47"/>
        <v>ACCEPTABLE</v>
      </c>
      <c r="J997" s="106">
        <v>42307.451388888891</v>
      </c>
      <c r="K997" s="124">
        <v>42307.464583333334</v>
      </c>
      <c r="L997" s="120">
        <f t="shared" si="48"/>
        <v>1.3194444443797693E-2</v>
      </c>
      <c r="M997" s="123" t="s">
        <v>0</v>
      </c>
      <c r="N997" s="121" t="s">
        <v>721</v>
      </c>
    </row>
    <row r="998" spans="1:14" ht="27" customHeight="1" x14ac:dyDescent="0.35">
      <c r="A998" s="134">
        <v>19237</v>
      </c>
      <c r="B998" s="134">
        <v>607</v>
      </c>
      <c r="C998" s="134" t="s">
        <v>3</v>
      </c>
      <c r="D998" s="135">
        <v>42307.479166666664</v>
      </c>
      <c r="E998" s="134" t="s">
        <v>0</v>
      </c>
      <c r="F998" s="106">
        <v>42306.623611111114</v>
      </c>
      <c r="G998" s="130">
        <f t="shared" si="46"/>
        <v>0.85555555555038154</v>
      </c>
      <c r="H998" s="131" t="str">
        <f t="shared" si="47"/>
        <v>ACCEPTABLE</v>
      </c>
      <c r="J998" s="106">
        <v>42307.46875</v>
      </c>
      <c r="K998" s="124">
        <v>42307.482638888891</v>
      </c>
      <c r="L998" s="120">
        <f t="shared" si="48"/>
        <v>1.3888888890505768E-2</v>
      </c>
      <c r="M998" s="123" t="s">
        <v>0</v>
      </c>
      <c r="N998" s="121" t="s">
        <v>722</v>
      </c>
    </row>
    <row r="999" spans="1:14" ht="27" customHeight="1" x14ac:dyDescent="0.35">
      <c r="A999" s="134">
        <v>19240</v>
      </c>
      <c r="B999" s="134">
        <v>608</v>
      </c>
      <c r="C999" s="134" t="s">
        <v>16</v>
      </c>
      <c r="D999" s="135">
        <v>42307.493055555555</v>
      </c>
      <c r="E999" s="134" t="s">
        <v>1</v>
      </c>
      <c r="F999" s="106">
        <v>42306.741666666669</v>
      </c>
      <c r="G999" s="130">
        <f t="shared" si="46"/>
        <v>0.75138888888614019</v>
      </c>
      <c r="H999" s="131" t="str">
        <f t="shared" si="47"/>
        <v>ACCEPTABLE</v>
      </c>
      <c r="J999" s="106">
        <v>42307.495138888888</v>
      </c>
      <c r="K999" s="124">
        <v>42307.509722222225</v>
      </c>
      <c r="L999" s="120">
        <f t="shared" si="48"/>
        <v>1.4583333337213844E-2</v>
      </c>
      <c r="M999" s="123" t="s">
        <v>1</v>
      </c>
      <c r="N999" s="121" t="s">
        <v>481</v>
      </c>
    </row>
    <row r="1000" spans="1:14" ht="27" customHeight="1" x14ac:dyDescent="0.35">
      <c r="A1000" s="134">
        <v>19237</v>
      </c>
      <c r="B1000" s="134">
        <v>609</v>
      </c>
      <c r="C1000" s="134" t="s">
        <v>4</v>
      </c>
      <c r="D1000" s="135">
        <v>42307.520833333336</v>
      </c>
      <c r="E1000" s="134" t="s">
        <v>1</v>
      </c>
      <c r="F1000" s="106">
        <v>42306.741666666669</v>
      </c>
      <c r="G1000" s="130">
        <f t="shared" si="46"/>
        <v>0.77916666666715173</v>
      </c>
      <c r="H1000" s="131" t="str">
        <f t="shared" si="47"/>
        <v>ACCEPTABLE</v>
      </c>
      <c r="J1000" s="106">
        <v>42307.519444444442</v>
      </c>
      <c r="K1000" s="124">
        <v>42307.527777777781</v>
      </c>
      <c r="L1000" s="120">
        <f t="shared" si="48"/>
        <v>8.3333333386690356E-3</v>
      </c>
      <c r="M1000" s="123" t="s">
        <v>0</v>
      </c>
      <c r="N1000" s="121" t="s">
        <v>723</v>
      </c>
    </row>
    <row r="1001" spans="1:14" ht="27" customHeight="1" x14ac:dyDescent="0.35">
      <c r="A1001" s="134"/>
      <c r="B1001" s="134"/>
      <c r="C1001" s="134"/>
      <c r="D1001" s="135"/>
      <c r="E1001" s="134"/>
      <c r="F1001" s="106"/>
      <c r="G1001" s="130" t="str">
        <f t="shared" si="46"/>
        <v/>
      </c>
      <c r="H1001" s="131" t="str">
        <f t="shared" si="47"/>
        <v/>
      </c>
      <c r="J1001" s="106">
        <v>42307.53125</v>
      </c>
      <c r="K1001" s="124">
        <v>42307.536805555559</v>
      </c>
      <c r="L1001" s="120">
        <f t="shared" si="48"/>
        <v>5.5555555591126904E-3</v>
      </c>
      <c r="M1001" s="123" t="s">
        <v>1</v>
      </c>
      <c r="N1001" s="121" t="s">
        <v>724</v>
      </c>
    </row>
    <row r="1002" spans="1:14" ht="27" customHeight="1" x14ac:dyDescent="0.35">
      <c r="A1002" s="134">
        <v>19237</v>
      </c>
      <c r="B1002" s="134">
        <v>610</v>
      </c>
      <c r="C1002" s="134" t="s">
        <v>4</v>
      </c>
      <c r="D1002" s="135">
        <v>42308.819444444445</v>
      </c>
      <c r="E1002" s="134" t="s">
        <v>0</v>
      </c>
      <c r="F1002" s="106">
        <v>42306.752083333333</v>
      </c>
      <c r="G1002" s="130">
        <f t="shared" si="46"/>
        <v>2.0673611111124046</v>
      </c>
      <c r="H1002" s="131" t="str">
        <f t="shared" si="47"/>
        <v>ACCEPTABLE</v>
      </c>
      <c r="J1002" s="106">
        <v>42308.822916666664</v>
      </c>
      <c r="K1002" s="124">
        <v>42308.833333333336</v>
      </c>
      <c r="L1002" s="120">
        <f t="shared" si="48"/>
        <v>1.0416666671517305E-2</v>
      </c>
      <c r="M1002" s="123" t="s">
        <v>0</v>
      </c>
      <c r="N1002" s="121" t="s">
        <v>18</v>
      </c>
    </row>
    <row r="1003" spans="1:14" ht="27" customHeight="1" x14ac:dyDescent="0.35">
      <c r="A1003" s="134">
        <v>19237</v>
      </c>
      <c r="B1003" s="134">
        <v>611</v>
      </c>
      <c r="C1003" s="134" t="s">
        <v>3</v>
      </c>
      <c r="D1003" s="135">
        <v>42308.840277777781</v>
      </c>
      <c r="E1003" s="134" t="s">
        <v>1</v>
      </c>
      <c r="F1003" s="106">
        <v>42307.63958333333</v>
      </c>
      <c r="G1003" s="130">
        <f t="shared" si="46"/>
        <v>1.2006944444510737</v>
      </c>
      <c r="H1003" s="131" t="str">
        <f t="shared" si="47"/>
        <v>ACCEPTABLE</v>
      </c>
      <c r="J1003" s="106">
        <v>42308.854166666664</v>
      </c>
      <c r="K1003" s="124">
        <v>42308.865972222222</v>
      </c>
      <c r="L1003" s="120">
        <f t="shared" si="48"/>
        <v>1.1805555557657499E-2</v>
      </c>
      <c r="M1003" s="123" t="s">
        <v>1</v>
      </c>
      <c r="N1003" s="121" t="s">
        <v>731</v>
      </c>
    </row>
    <row r="1004" spans="1:14" ht="27" customHeight="1" x14ac:dyDescent="0.35">
      <c r="A1004" s="134">
        <v>19240</v>
      </c>
      <c r="B1004" s="134">
        <v>612</v>
      </c>
      <c r="C1004" s="134" t="s">
        <v>16</v>
      </c>
      <c r="D1004" s="135">
        <v>42309.256944444445</v>
      </c>
      <c r="E1004" s="134" t="s">
        <v>0</v>
      </c>
      <c r="F1004" s="106">
        <v>42307.63958333333</v>
      </c>
      <c r="G1004" s="130">
        <f t="shared" si="46"/>
        <v>1.617361111115315</v>
      </c>
      <c r="H1004" s="131" t="str">
        <f t="shared" si="47"/>
        <v>ACCEPTABLE</v>
      </c>
      <c r="J1004" s="106">
        <v>42309.260416666664</v>
      </c>
      <c r="K1004" s="124">
        <v>42309.267361111109</v>
      </c>
      <c r="L1004" s="120">
        <f t="shared" si="48"/>
        <v>6.9444444452528842E-3</v>
      </c>
      <c r="M1004" s="123" t="s">
        <v>0</v>
      </c>
      <c r="N1004" s="121" t="s">
        <v>505</v>
      </c>
    </row>
    <row r="1005" spans="1:14" ht="27" customHeight="1" x14ac:dyDescent="0.35">
      <c r="A1005" s="134">
        <v>19240</v>
      </c>
      <c r="B1005" s="134">
        <v>613</v>
      </c>
      <c r="C1005" s="134" t="s">
        <v>471</v>
      </c>
      <c r="D1005" s="135">
        <v>42309.277777777781</v>
      </c>
      <c r="E1005" s="134" t="s">
        <v>1</v>
      </c>
      <c r="F1005" s="106">
        <v>42307.63958333333</v>
      </c>
      <c r="G1005" s="130">
        <f t="shared" si="46"/>
        <v>1.6381944444510737</v>
      </c>
      <c r="H1005" s="131" t="str">
        <f t="shared" si="47"/>
        <v>ACCEPTABLE</v>
      </c>
      <c r="J1005" s="106">
        <v>42309.288194444445</v>
      </c>
      <c r="K1005" s="124">
        <v>42309.302083333336</v>
      </c>
      <c r="L1005" s="120">
        <f t="shared" si="48"/>
        <v>1.3888888890505768E-2</v>
      </c>
      <c r="M1005" s="123" t="s">
        <v>1</v>
      </c>
      <c r="N1005" s="121" t="s">
        <v>732</v>
      </c>
    </row>
    <row r="1006" spans="1:14" ht="27" customHeight="1" x14ac:dyDescent="0.35">
      <c r="A1006" s="134">
        <v>19241</v>
      </c>
      <c r="B1006" s="134">
        <v>614</v>
      </c>
      <c r="C1006" s="134" t="s">
        <v>3</v>
      </c>
      <c r="D1006" s="135">
        <v>42310.229166666664</v>
      </c>
      <c r="E1006" s="134" t="s">
        <v>0</v>
      </c>
      <c r="F1006" s="106">
        <v>42309.683333333334</v>
      </c>
      <c r="G1006" s="130">
        <f t="shared" si="46"/>
        <v>0.54583333332993789</v>
      </c>
      <c r="H1006" s="131" t="str">
        <f t="shared" si="47"/>
        <v>ACCEPTABLE</v>
      </c>
      <c r="J1006" s="106">
        <v>42310.229166666664</v>
      </c>
      <c r="K1006" s="124">
        <v>42310.240972222222</v>
      </c>
      <c r="L1006" s="120">
        <f t="shared" si="48"/>
        <v>1.1805555557657499E-2</v>
      </c>
      <c r="M1006" s="123" t="s">
        <v>0</v>
      </c>
      <c r="N1006" s="121" t="s">
        <v>562</v>
      </c>
    </row>
    <row r="1007" spans="1:14" ht="27" customHeight="1" x14ac:dyDescent="0.35">
      <c r="A1007" s="134">
        <v>19241</v>
      </c>
      <c r="B1007" s="134">
        <v>615</v>
      </c>
      <c r="C1007" s="134" t="s">
        <v>4</v>
      </c>
      <c r="D1007" s="135">
        <v>42310.270833333336</v>
      </c>
      <c r="E1007" s="134" t="s">
        <v>1</v>
      </c>
      <c r="F1007" s="106">
        <v>42309.683333333334</v>
      </c>
      <c r="G1007" s="130">
        <f t="shared" si="46"/>
        <v>0.58750000000145519</v>
      </c>
      <c r="H1007" s="131" t="str">
        <f t="shared" si="47"/>
        <v>ACCEPTABLE</v>
      </c>
      <c r="J1007" s="106">
        <v>42310.246527777781</v>
      </c>
      <c r="K1007" s="124">
        <v>42310.256944444445</v>
      </c>
      <c r="L1007" s="120">
        <f t="shared" si="48"/>
        <v>1.0416666664241347E-2</v>
      </c>
      <c r="M1007" s="123" t="s">
        <v>1</v>
      </c>
      <c r="N1007" s="121" t="s">
        <v>18</v>
      </c>
    </row>
    <row r="1008" spans="1:14" ht="27" customHeight="1" x14ac:dyDescent="0.35">
      <c r="A1008" s="134">
        <v>19242</v>
      </c>
      <c r="B1008" s="134">
        <v>616</v>
      </c>
      <c r="C1008" s="134" t="s">
        <v>471</v>
      </c>
      <c r="D1008" s="135">
        <v>42310.541666666664</v>
      </c>
      <c r="E1008" s="134" t="s">
        <v>0</v>
      </c>
      <c r="F1008" s="106">
        <v>42309.683333333334</v>
      </c>
      <c r="G1008" s="130">
        <f t="shared" si="46"/>
        <v>0.85833333332993789</v>
      </c>
      <c r="H1008" s="131" t="str">
        <f t="shared" si="47"/>
        <v>ACCEPTABLE</v>
      </c>
      <c r="J1008" s="106">
        <v>42310.541666666664</v>
      </c>
      <c r="K1008" s="124">
        <v>42310.555555555555</v>
      </c>
      <c r="L1008" s="120">
        <f t="shared" si="48"/>
        <v>1.3888888890505768E-2</v>
      </c>
      <c r="M1008" s="123" t="s">
        <v>0</v>
      </c>
      <c r="N1008" s="121" t="s">
        <v>733</v>
      </c>
    </row>
    <row r="1009" spans="1:14" ht="27" customHeight="1" x14ac:dyDescent="0.35">
      <c r="A1009" s="134">
        <v>19242</v>
      </c>
      <c r="B1009" s="134">
        <v>617</v>
      </c>
      <c r="C1009" s="134" t="s">
        <v>16</v>
      </c>
      <c r="D1009" s="135">
        <v>42310.576388888891</v>
      </c>
      <c r="E1009" s="134" t="s">
        <v>1</v>
      </c>
      <c r="F1009" s="106">
        <v>42309.683333333334</v>
      </c>
      <c r="G1009" s="130">
        <f t="shared" si="46"/>
        <v>0.89305555555620231</v>
      </c>
      <c r="H1009" s="131" t="str">
        <f t="shared" si="47"/>
        <v>ACCEPTABLE</v>
      </c>
      <c r="J1009" s="106">
        <v>42310.578472222223</v>
      </c>
      <c r="K1009" s="124">
        <v>42310.588888888888</v>
      </c>
      <c r="L1009" s="120">
        <f t="shared" si="48"/>
        <v>1.0416666664241347E-2</v>
      </c>
      <c r="M1009" s="123" t="s">
        <v>1</v>
      </c>
      <c r="N1009" s="121" t="s">
        <v>734</v>
      </c>
    </row>
    <row r="1010" spans="1:14" ht="27" customHeight="1" x14ac:dyDescent="0.35">
      <c r="A1010" s="134">
        <v>19243</v>
      </c>
      <c r="B1010" s="134">
        <v>618</v>
      </c>
      <c r="C1010" s="134" t="s">
        <v>3</v>
      </c>
      <c r="D1010" s="135">
        <v>42310.59375</v>
      </c>
      <c r="E1010" s="134" t="s">
        <v>0</v>
      </c>
      <c r="F1010" s="106">
        <v>42310.511111111111</v>
      </c>
      <c r="G1010" s="130">
        <f t="shared" si="46"/>
        <v>8.2638888889050577E-2</v>
      </c>
      <c r="H1010" s="131" t="str">
        <f t="shared" si="47"/>
        <v>ACCEPTABLE</v>
      </c>
      <c r="J1010" s="106">
        <v>42310.602777777778</v>
      </c>
      <c r="K1010" s="124">
        <v>42310.612500000003</v>
      </c>
      <c r="L1010" s="120">
        <f t="shared" si="48"/>
        <v>9.7222222248092294E-3</v>
      </c>
      <c r="M1010" s="123" t="s">
        <v>0</v>
      </c>
      <c r="N1010" s="121" t="s">
        <v>622</v>
      </c>
    </row>
    <row r="1011" spans="1:14" ht="27" customHeight="1" x14ac:dyDescent="0.35">
      <c r="A1011" s="134">
        <v>19243</v>
      </c>
      <c r="B1011" s="134">
        <v>619</v>
      </c>
      <c r="C1011" s="134" t="s">
        <v>3</v>
      </c>
      <c r="D1011" s="135">
        <v>42310.614583333336</v>
      </c>
      <c r="E1011" s="134" t="s">
        <v>1</v>
      </c>
      <c r="F1011" s="106">
        <v>42310.511111111111</v>
      </c>
      <c r="G1011" s="130">
        <f t="shared" si="46"/>
        <v>0.10347222222480923</v>
      </c>
      <c r="H1011" s="131" t="str">
        <f t="shared" si="47"/>
        <v>ACCEPTABLE</v>
      </c>
      <c r="J1011" s="106">
        <v>42310.623611111114</v>
      </c>
      <c r="K1011" s="124">
        <v>42310.634722222225</v>
      </c>
      <c r="L1011" s="120">
        <f t="shared" si="48"/>
        <v>1.1111111110949423E-2</v>
      </c>
      <c r="M1011" s="123" t="s">
        <v>1</v>
      </c>
      <c r="N1011" s="121" t="s">
        <v>622</v>
      </c>
    </row>
    <row r="1012" spans="1:14" ht="27" customHeight="1" x14ac:dyDescent="0.35">
      <c r="A1012" s="134">
        <v>19241</v>
      </c>
      <c r="B1012" s="134">
        <v>620</v>
      </c>
      <c r="C1012" s="134" t="s">
        <v>4</v>
      </c>
      <c r="D1012" s="135">
        <v>42311.527777777781</v>
      </c>
      <c r="E1012" s="134" t="s">
        <v>0</v>
      </c>
      <c r="F1012" s="106">
        <v>42310.753472222219</v>
      </c>
      <c r="G1012" s="130">
        <f t="shared" si="46"/>
        <v>0.77430555556202307</v>
      </c>
      <c r="H1012" s="131" t="str">
        <f t="shared" si="47"/>
        <v>ACCEPTABLE</v>
      </c>
      <c r="J1012" s="106">
        <v>42311.525694444441</v>
      </c>
      <c r="K1012" s="124">
        <v>42311.535416666666</v>
      </c>
      <c r="L1012" s="120">
        <f t="shared" si="48"/>
        <v>9.7222222248092294E-3</v>
      </c>
      <c r="M1012" s="123" t="s">
        <v>0</v>
      </c>
      <c r="N1012" s="121" t="s">
        <v>18</v>
      </c>
    </row>
    <row r="1013" spans="1:14" ht="27" customHeight="1" x14ac:dyDescent="0.35">
      <c r="A1013" s="134">
        <v>19241</v>
      </c>
      <c r="B1013" s="134">
        <v>621</v>
      </c>
      <c r="C1013" s="134" t="s">
        <v>3</v>
      </c>
      <c r="D1013" s="135">
        <v>42311.555555555555</v>
      </c>
      <c r="E1013" s="134" t="s">
        <v>1</v>
      </c>
      <c r="F1013" s="106">
        <v>42310.753472222219</v>
      </c>
      <c r="G1013" s="130">
        <f t="shared" ref="G1013:G1073" si="49">IF(D1013="","",D1013-F1013)</f>
        <v>0.80208333333575865</v>
      </c>
      <c r="H1013" s="131" t="str">
        <f t="shared" ref="H1013:H1073" si="50">IF(D1013-F1013&lt;0,"TOO LATE",IF(G1013="","",IF(OR(DAY(D1013-F1013)&gt;1,AND(HOUR(D1013-F1013)&gt;HOUR("0:59"),(SIGN(D1013-F1013)=1))),"ACCEPTABLE","TOO LATE")))</f>
        <v>ACCEPTABLE</v>
      </c>
      <c r="J1013" s="106">
        <v>42311.564583333333</v>
      </c>
      <c r="K1013" s="124">
        <v>42311.574999999997</v>
      </c>
      <c r="L1013" s="120">
        <f t="shared" si="48"/>
        <v>1.0416666664241347E-2</v>
      </c>
      <c r="M1013" s="123" t="s">
        <v>1</v>
      </c>
      <c r="N1013" s="121" t="s">
        <v>736</v>
      </c>
    </row>
    <row r="1014" spans="1:14" ht="27" customHeight="1" x14ac:dyDescent="0.35">
      <c r="A1014" s="134">
        <v>19242</v>
      </c>
      <c r="B1014" s="134">
        <v>622</v>
      </c>
      <c r="C1014" s="134" t="s">
        <v>16</v>
      </c>
      <c r="D1014" s="135">
        <v>42311.572916666664</v>
      </c>
      <c r="E1014" s="134" t="s">
        <v>0</v>
      </c>
      <c r="F1014" s="106">
        <v>42311.477083333331</v>
      </c>
      <c r="G1014" s="130">
        <f t="shared" si="49"/>
        <v>9.5833333332848269E-2</v>
      </c>
      <c r="H1014" s="131" t="str">
        <f t="shared" si="50"/>
        <v>ACCEPTABLE</v>
      </c>
      <c r="J1014" s="106"/>
      <c r="L1014" s="120" t="str">
        <f t="shared" si="48"/>
        <v>Incomplete Data</v>
      </c>
    </row>
    <row r="1015" spans="1:14" ht="27" customHeight="1" x14ac:dyDescent="0.35">
      <c r="A1015" s="134">
        <v>19242</v>
      </c>
      <c r="B1015" s="134">
        <v>623</v>
      </c>
      <c r="C1015" s="134" t="s">
        <v>471</v>
      </c>
      <c r="D1015" s="135">
        <v>42311.604166666664</v>
      </c>
      <c r="E1015" s="134" t="s">
        <v>1</v>
      </c>
      <c r="F1015" s="106">
        <v>42311.477083333331</v>
      </c>
      <c r="G1015" s="130">
        <f t="shared" si="49"/>
        <v>0.12708333333284827</v>
      </c>
      <c r="H1015" s="131" t="str">
        <f t="shared" si="50"/>
        <v>ACCEPTABLE</v>
      </c>
      <c r="J1015" s="106">
        <v>42311.59652777778</v>
      </c>
      <c r="K1015" s="124">
        <v>42311.607638888891</v>
      </c>
      <c r="L1015" s="120">
        <f t="shared" si="48"/>
        <v>1.1111111110949423E-2</v>
      </c>
      <c r="M1015" s="123" t="s">
        <v>1</v>
      </c>
      <c r="N1015" s="121" t="s">
        <v>737</v>
      </c>
    </row>
    <row r="1016" spans="1:14" ht="27" customHeight="1" x14ac:dyDescent="0.35">
      <c r="A1016" s="134">
        <v>19243</v>
      </c>
      <c r="B1016" s="134">
        <v>624</v>
      </c>
      <c r="C1016" s="134" t="s">
        <v>3</v>
      </c>
      <c r="D1016" s="135">
        <v>42311.666666666664</v>
      </c>
      <c r="E1016" s="134" t="s">
        <v>0</v>
      </c>
      <c r="F1016" s="106">
        <v>42311.477083333331</v>
      </c>
      <c r="G1016" s="130">
        <f t="shared" si="49"/>
        <v>0.18958333333284827</v>
      </c>
      <c r="H1016" s="131" t="str">
        <f t="shared" si="50"/>
        <v>ACCEPTABLE</v>
      </c>
      <c r="J1016" s="106">
        <v>42311.645833333336</v>
      </c>
      <c r="K1016" s="124">
        <v>42311.65625</v>
      </c>
      <c r="L1016" s="120">
        <f t="shared" si="48"/>
        <v>1.0416666664241347E-2</v>
      </c>
      <c r="M1016" s="123" t="s">
        <v>0</v>
      </c>
      <c r="N1016" s="121" t="s">
        <v>738</v>
      </c>
    </row>
    <row r="1017" spans="1:14" ht="27" customHeight="1" x14ac:dyDescent="0.35">
      <c r="A1017" s="134">
        <v>19243</v>
      </c>
      <c r="B1017" s="134">
        <v>625</v>
      </c>
      <c r="C1017" s="134" t="s">
        <v>4</v>
      </c>
      <c r="D1017" s="135">
        <v>42311.708333333336</v>
      </c>
      <c r="E1017" s="134" t="s">
        <v>1</v>
      </c>
      <c r="F1017" s="106">
        <v>42311.477083333331</v>
      </c>
      <c r="G1017" s="130">
        <f t="shared" si="49"/>
        <v>0.23125000000436557</v>
      </c>
      <c r="H1017" s="131" t="str">
        <f t="shared" si="50"/>
        <v>ACCEPTABLE</v>
      </c>
      <c r="J1017" s="106">
        <v>42311.6875</v>
      </c>
      <c r="K1017" s="124">
        <v>42311.697916666664</v>
      </c>
      <c r="L1017" s="120">
        <f t="shared" ref="L1017:L1077" si="51">IF(OR(K1017="",J1017=""), "Incomplete Data", K1017-J1017)</f>
        <v>1.0416666664241347E-2</v>
      </c>
      <c r="M1017" s="123" t="s">
        <v>1</v>
      </c>
      <c r="N1017" s="121" t="s">
        <v>174</v>
      </c>
    </row>
    <row r="1018" spans="1:14" ht="27" customHeight="1" x14ac:dyDescent="0.35">
      <c r="A1018" s="134">
        <v>19243</v>
      </c>
      <c r="B1018" s="134">
        <v>626</v>
      </c>
      <c r="C1018" s="134" t="s">
        <v>4</v>
      </c>
      <c r="D1018" s="135">
        <v>42312.114583333336</v>
      </c>
      <c r="E1018" s="134" t="s">
        <v>0</v>
      </c>
      <c r="F1018" s="106">
        <v>42311.746527777781</v>
      </c>
      <c r="G1018" s="130">
        <f t="shared" si="49"/>
        <v>0.36805555555474712</v>
      </c>
      <c r="H1018" s="131" t="str">
        <f t="shared" si="50"/>
        <v>ACCEPTABLE</v>
      </c>
      <c r="J1018" s="106">
        <v>42312.104166666664</v>
      </c>
      <c r="K1018" s="124">
        <v>42312.113194444442</v>
      </c>
      <c r="L1018" s="120">
        <f t="shared" si="51"/>
        <v>9.0277777781011537E-3</v>
      </c>
      <c r="M1018" s="123" t="s">
        <v>0</v>
      </c>
      <c r="N1018" s="121" t="s">
        <v>18</v>
      </c>
    </row>
    <row r="1019" spans="1:14" ht="27" customHeight="1" x14ac:dyDescent="0.35">
      <c r="A1019" s="134">
        <v>19243</v>
      </c>
      <c r="B1019" s="134">
        <v>627</v>
      </c>
      <c r="C1019" s="134" t="s">
        <v>3</v>
      </c>
      <c r="D1019" s="135">
        <v>42312.138888888891</v>
      </c>
      <c r="E1019" s="134" t="s">
        <v>1</v>
      </c>
      <c r="F1019" s="106">
        <v>42311.746527777781</v>
      </c>
      <c r="G1019" s="130">
        <f t="shared" si="49"/>
        <v>0.39236111110949423</v>
      </c>
      <c r="H1019" s="131" t="str">
        <f t="shared" si="50"/>
        <v>ACCEPTABLE</v>
      </c>
      <c r="J1019" s="106">
        <v>42312.152083333334</v>
      </c>
      <c r="K1019" s="124">
        <v>42312.163888888892</v>
      </c>
      <c r="L1019" s="120">
        <f t="shared" si="51"/>
        <v>1.1805555557657499E-2</v>
      </c>
      <c r="M1019" s="123" t="s">
        <v>1</v>
      </c>
      <c r="N1019" s="121" t="s">
        <v>739</v>
      </c>
    </row>
    <row r="1020" spans="1:14" ht="27" customHeight="1" x14ac:dyDescent="0.35">
      <c r="A1020" s="134">
        <v>19244</v>
      </c>
      <c r="B1020" s="134">
        <v>628</v>
      </c>
      <c r="C1020" s="134" t="s">
        <v>3</v>
      </c>
      <c r="D1020" s="135">
        <v>42312.409722222219</v>
      </c>
      <c r="E1020" s="134" t="s">
        <v>0</v>
      </c>
      <c r="F1020" s="106">
        <v>42312.232638888891</v>
      </c>
      <c r="G1020" s="130">
        <f t="shared" si="49"/>
        <v>0.17708333332848269</v>
      </c>
      <c r="H1020" s="131" t="str">
        <f t="shared" si="50"/>
        <v>ACCEPTABLE</v>
      </c>
      <c r="J1020" s="106">
        <v>42312.427083333336</v>
      </c>
      <c r="K1020" s="124">
        <v>42312.4375</v>
      </c>
      <c r="L1020" s="120">
        <f t="shared" si="51"/>
        <v>1.0416666664241347E-2</v>
      </c>
      <c r="M1020" s="123" t="s">
        <v>0</v>
      </c>
      <c r="N1020" s="121" t="s">
        <v>487</v>
      </c>
    </row>
    <row r="1021" spans="1:14" ht="27" customHeight="1" x14ac:dyDescent="0.35">
      <c r="A1021" s="134">
        <v>19244</v>
      </c>
      <c r="B1021" s="134">
        <v>629</v>
      </c>
      <c r="C1021" s="134" t="s">
        <v>3</v>
      </c>
      <c r="D1021" s="135">
        <v>42312.430555555555</v>
      </c>
      <c r="E1021" s="134" t="s">
        <v>1</v>
      </c>
      <c r="F1021" s="106">
        <v>42312.232638888891</v>
      </c>
      <c r="G1021" s="130">
        <f t="shared" si="49"/>
        <v>0.19791666666424135</v>
      </c>
      <c r="H1021" s="131" t="str">
        <f t="shared" si="50"/>
        <v>ACCEPTABLE</v>
      </c>
      <c r="J1021" s="106">
        <v>42312.451388888891</v>
      </c>
      <c r="K1021" s="124">
        <v>42312.461805555555</v>
      </c>
      <c r="L1021" s="120">
        <f t="shared" si="51"/>
        <v>1.0416666664241347E-2</v>
      </c>
      <c r="M1021" s="123" t="s">
        <v>1</v>
      </c>
      <c r="N1021" s="121" t="s">
        <v>487</v>
      </c>
    </row>
    <row r="1022" spans="1:14" ht="27" customHeight="1" x14ac:dyDescent="0.35">
      <c r="A1022" s="134">
        <v>19245</v>
      </c>
      <c r="B1022" s="134">
        <v>630</v>
      </c>
      <c r="C1022" s="134" t="s">
        <v>3</v>
      </c>
      <c r="D1022" s="135">
        <v>42312.916666666664</v>
      </c>
      <c r="E1022" s="134" t="s">
        <v>0</v>
      </c>
      <c r="F1022" s="106">
        <v>42312.695138888892</v>
      </c>
      <c r="G1022" s="130">
        <f t="shared" si="49"/>
        <v>0.22152777777228039</v>
      </c>
      <c r="H1022" s="131" t="str">
        <f t="shared" si="50"/>
        <v>ACCEPTABLE</v>
      </c>
      <c r="J1022" s="106">
        <v>42312.934027777781</v>
      </c>
      <c r="K1022" s="124">
        <v>42312.945833333331</v>
      </c>
      <c r="L1022" s="120">
        <f t="shared" si="51"/>
        <v>1.1805555550381541E-2</v>
      </c>
      <c r="M1022" s="123" t="s">
        <v>0</v>
      </c>
      <c r="N1022" s="121" t="s">
        <v>740</v>
      </c>
    </row>
    <row r="1023" spans="1:14" ht="27" customHeight="1" x14ac:dyDescent="0.35">
      <c r="A1023" s="134">
        <v>19245</v>
      </c>
      <c r="B1023" s="134">
        <v>631</v>
      </c>
      <c r="C1023" s="134" t="s">
        <v>4</v>
      </c>
      <c r="D1023" s="135">
        <v>42312.958333333336</v>
      </c>
      <c r="E1023" s="134" t="s">
        <v>1</v>
      </c>
      <c r="F1023" s="106">
        <v>42312.695138888892</v>
      </c>
      <c r="G1023" s="130">
        <f t="shared" si="49"/>
        <v>0.26319444444379769</v>
      </c>
      <c r="H1023" s="131" t="str">
        <f t="shared" si="50"/>
        <v>ACCEPTABLE</v>
      </c>
      <c r="J1023" s="106">
        <v>42312.970833333333</v>
      </c>
      <c r="K1023" s="124">
        <v>42312.979861111111</v>
      </c>
      <c r="L1023" s="120">
        <f t="shared" si="51"/>
        <v>9.0277777781011537E-3</v>
      </c>
      <c r="M1023" s="123" t="s">
        <v>1</v>
      </c>
      <c r="N1023" s="121" t="s">
        <v>18</v>
      </c>
    </row>
    <row r="1024" spans="1:14" ht="27" customHeight="1" x14ac:dyDescent="0.35">
      <c r="A1024" s="134">
        <v>19245</v>
      </c>
      <c r="B1024" s="134">
        <v>632</v>
      </c>
      <c r="C1024" s="134" t="s">
        <v>4</v>
      </c>
      <c r="D1024" s="135">
        <v>42313.326388888891</v>
      </c>
      <c r="E1024" s="134" t="s">
        <v>0</v>
      </c>
      <c r="F1024" s="106">
        <v>42312.82916666667</v>
      </c>
      <c r="G1024" s="130">
        <f t="shared" si="49"/>
        <v>0.49722222222044365</v>
      </c>
      <c r="H1024" s="131" t="str">
        <f t="shared" si="50"/>
        <v>ACCEPTABLE</v>
      </c>
      <c r="J1024" s="106">
        <v>42313.364583333336</v>
      </c>
      <c r="K1024" s="124">
        <v>42313.37777777778</v>
      </c>
      <c r="L1024" s="120">
        <f t="shared" si="51"/>
        <v>1.3194444443797693E-2</v>
      </c>
      <c r="M1024" s="123" t="s">
        <v>0</v>
      </c>
      <c r="N1024" s="121" t="s">
        <v>174</v>
      </c>
    </row>
    <row r="1025" spans="1:14" ht="27" customHeight="1" x14ac:dyDescent="0.35">
      <c r="A1025" s="134">
        <v>19245</v>
      </c>
      <c r="B1025" s="134">
        <v>633</v>
      </c>
      <c r="C1025" s="134" t="s">
        <v>3</v>
      </c>
      <c r="D1025" s="135">
        <v>42313.347222222219</v>
      </c>
      <c r="E1025" s="134" t="s">
        <v>1</v>
      </c>
      <c r="F1025" s="106">
        <v>42312.82916666667</v>
      </c>
      <c r="G1025" s="130">
        <f t="shared" si="49"/>
        <v>0.51805555554892635</v>
      </c>
      <c r="H1025" s="131" t="str">
        <f t="shared" si="50"/>
        <v>ACCEPTABLE</v>
      </c>
      <c r="J1025" s="106">
        <v>42313.381944444445</v>
      </c>
      <c r="K1025" s="124">
        <v>42313.397222222222</v>
      </c>
      <c r="L1025" s="120">
        <f t="shared" si="51"/>
        <v>1.5277777776645962E-2</v>
      </c>
      <c r="M1025" s="123" t="s">
        <v>1</v>
      </c>
      <c r="N1025" s="121" t="s">
        <v>741</v>
      </c>
    </row>
    <row r="1026" spans="1:14" ht="27" customHeight="1" x14ac:dyDescent="0.35">
      <c r="A1026" s="134">
        <v>19246</v>
      </c>
      <c r="B1026" s="134">
        <v>634</v>
      </c>
      <c r="C1026" s="134" t="s">
        <v>471</v>
      </c>
      <c r="D1026" s="135">
        <v>42314.291666666664</v>
      </c>
      <c r="E1026" s="134" t="s">
        <v>0</v>
      </c>
      <c r="F1026" s="106">
        <v>42313.747916666667</v>
      </c>
      <c r="G1026" s="130">
        <f t="shared" si="49"/>
        <v>0.54374999999708962</v>
      </c>
      <c r="H1026" s="131" t="str">
        <f t="shared" si="50"/>
        <v>ACCEPTABLE</v>
      </c>
      <c r="J1026" s="106">
        <v>42314.306250000001</v>
      </c>
      <c r="K1026" s="124">
        <v>42314.316666666666</v>
      </c>
      <c r="L1026" s="120">
        <f t="shared" si="51"/>
        <v>1.0416666664241347E-2</v>
      </c>
      <c r="M1026" s="123" t="s">
        <v>0</v>
      </c>
      <c r="N1026" s="121" t="s">
        <v>742</v>
      </c>
    </row>
    <row r="1027" spans="1:14" ht="27" customHeight="1" x14ac:dyDescent="0.35">
      <c r="A1027" s="134">
        <v>19246</v>
      </c>
      <c r="B1027" s="134">
        <v>635</v>
      </c>
      <c r="C1027" s="134" t="s">
        <v>16</v>
      </c>
      <c r="D1027" s="135">
        <v>42314.326388888891</v>
      </c>
      <c r="E1027" s="134" t="s">
        <v>1</v>
      </c>
      <c r="F1027" s="106">
        <v>42313.747916666667</v>
      </c>
      <c r="G1027" s="130">
        <f t="shared" si="49"/>
        <v>0.57847222222335404</v>
      </c>
      <c r="H1027" s="131" t="str">
        <f t="shared" si="50"/>
        <v>ACCEPTABLE</v>
      </c>
      <c r="J1027" s="106"/>
      <c r="K1027" s="124"/>
      <c r="L1027" s="120" t="str">
        <f t="shared" si="51"/>
        <v>Incomplete Data</v>
      </c>
    </row>
    <row r="1028" spans="1:14" ht="27" customHeight="1" x14ac:dyDescent="0.35">
      <c r="A1028" s="134">
        <v>19248</v>
      </c>
      <c r="B1028" s="134">
        <v>636</v>
      </c>
      <c r="C1028" s="134" t="s">
        <v>3</v>
      </c>
      <c r="D1028" s="135">
        <v>42314.347222222219</v>
      </c>
      <c r="E1028" s="134" t="s">
        <v>0</v>
      </c>
      <c r="F1028" s="106">
        <v>42313.747916666667</v>
      </c>
      <c r="G1028" s="130">
        <f t="shared" si="49"/>
        <v>0.59930555555183673</v>
      </c>
      <c r="H1028" s="131" t="str">
        <f t="shared" si="50"/>
        <v>ACCEPTABLE</v>
      </c>
      <c r="J1028" s="106">
        <v>42314.348611111112</v>
      </c>
      <c r="K1028" s="124">
        <v>42314.354861111111</v>
      </c>
      <c r="L1028" s="120">
        <f t="shared" si="51"/>
        <v>6.2499999985448085E-3</v>
      </c>
      <c r="M1028" s="123" t="s">
        <v>0</v>
      </c>
      <c r="N1028" s="121" t="s">
        <v>743</v>
      </c>
    </row>
    <row r="1029" spans="1:14" ht="27" customHeight="1" x14ac:dyDescent="0.35">
      <c r="A1029" s="134">
        <v>19248</v>
      </c>
      <c r="B1029" s="134">
        <v>637</v>
      </c>
      <c r="C1029" s="134" t="s">
        <v>3</v>
      </c>
      <c r="D1029" s="135">
        <v>42314.375</v>
      </c>
      <c r="E1029" s="134" t="s">
        <v>1</v>
      </c>
      <c r="F1029" s="106">
        <v>42313.747916666667</v>
      </c>
      <c r="G1029" s="130">
        <f t="shared" si="49"/>
        <v>0.62708333333284827</v>
      </c>
      <c r="H1029" s="131" t="str">
        <f t="shared" si="50"/>
        <v>ACCEPTABLE</v>
      </c>
      <c r="J1029" s="106">
        <v>42314.365972222222</v>
      </c>
      <c r="K1029" s="124">
        <v>42314.377083333333</v>
      </c>
      <c r="L1029" s="120">
        <f t="shared" si="51"/>
        <v>1.1111111110949423E-2</v>
      </c>
      <c r="M1029" s="123" t="s">
        <v>1</v>
      </c>
      <c r="N1029" s="121" t="s">
        <v>743</v>
      </c>
    </row>
    <row r="1030" spans="1:14" ht="27" customHeight="1" x14ac:dyDescent="0.35">
      <c r="A1030" s="134">
        <v>19246</v>
      </c>
      <c r="B1030" s="134">
        <v>638</v>
      </c>
      <c r="C1030" s="134" t="s">
        <v>16</v>
      </c>
      <c r="D1030" s="135">
        <v>42315.361111111109</v>
      </c>
      <c r="E1030" s="134" t="s">
        <v>0</v>
      </c>
      <c r="F1030" s="106"/>
      <c r="G1030" s="130">
        <f t="shared" si="49"/>
        <v>42315.361111111109</v>
      </c>
      <c r="H1030" s="131" t="str">
        <f t="shared" si="50"/>
        <v>ACCEPTABLE</v>
      </c>
      <c r="J1030" s="124">
        <v>42315.354166666664</v>
      </c>
      <c r="K1030" s="124">
        <v>42315.364583333336</v>
      </c>
      <c r="L1030" s="120">
        <f t="shared" si="51"/>
        <v>1.0416666671517305E-2</v>
      </c>
      <c r="M1030" s="123" t="s">
        <v>0</v>
      </c>
      <c r="N1030" s="121" t="s">
        <v>744</v>
      </c>
    </row>
    <row r="1031" spans="1:14" ht="27" customHeight="1" x14ac:dyDescent="0.35">
      <c r="A1031" s="134"/>
      <c r="B1031" s="134"/>
      <c r="C1031" s="134"/>
      <c r="D1031" s="135"/>
      <c r="E1031" s="134"/>
      <c r="F1031" s="106"/>
      <c r="G1031" s="130" t="str">
        <f t="shared" si="49"/>
        <v/>
      </c>
      <c r="H1031" s="131" t="str">
        <f t="shared" si="50"/>
        <v/>
      </c>
      <c r="J1031" s="124">
        <v>42315.371527777781</v>
      </c>
      <c r="K1031" s="124">
        <v>42315.381944444445</v>
      </c>
      <c r="L1031" s="120">
        <f t="shared" si="51"/>
        <v>1.0416666664241347E-2</v>
      </c>
      <c r="M1031" s="123" t="s">
        <v>0</v>
      </c>
      <c r="N1031" s="121" t="s">
        <v>177</v>
      </c>
    </row>
    <row r="1032" spans="1:14" ht="27" customHeight="1" x14ac:dyDescent="0.35">
      <c r="A1032" s="134">
        <v>19246</v>
      </c>
      <c r="B1032" s="134">
        <v>639</v>
      </c>
      <c r="C1032" s="134" t="s">
        <v>471</v>
      </c>
      <c r="D1032" s="135">
        <v>42315.388888888891</v>
      </c>
      <c r="E1032" s="134" t="s">
        <v>1</v>
      </c>
      <c r="F1032" s="106">
        <v>42314.89166666667</v>
      </c>
      <c r="G1032" s="130">
        <f t="shared" si="49"/>
        <v>0.49722222222044365</v>
      </c>
      <c r="H1032" s="131" t="str">
        <f t="shared" si="50"/>
        <v>ACCEPTABLE</v>
      </c>
      <c r="J1032" s="124">
        <v>42315.392361111109</v>
      </c>
      <c r="K1032" s="124">
        <v>42315.40625</v>
      </c>
      <c r="L1032" s="120">
        <f t="shared" si="51"/>
        <v>1.3888888890505768E-2</v>
      </c>
      <c r="M1032" s="123" t="s">
        <v>1</v>
      </c>
      <c r="N1032" s="121" t="s">
        <v>745</v>
      </c>
    </row>
    <row r="1033" spans="1:14" ht="27" customHeight="1" x14ac:dyDescent="0.35">
      <c r="A1033" s="134">
        <v>19247</v>
      </c>
      <c r="B1033" s="134">
        <v>640</v>
      </c>
      <c r="C1033" s="134" t="s">
        <v>3</v>
      </c>
      <c r="D1033" s="135">
        <v>42315.430555555555</v>
      </c>
      <c r="E1033" s="134" t="s">
        <v>0</v>
      </c>
      <c r="F1033" s="106">
        <v>42314.89166666667</v>
      </c>
      <c r="G1033" s="130">
        <f t="shared" si="49"/>
        <v>0.538888888884685</v>
      </c>
      <c r="H1033" s="131" t="str">
        <f t="shared" si="50"/>
        <v>ACCEPTABLE</v>
      </c>
      <c r="J1033" s="124">
        <v>42315.4375</v>
      </c>
      <c r="K1033" s="124">
        <v>42315.450694444444</v>
      </c>
      <c r="L1033" s="120">
        <f t="shared" si="51"/>
        <v>1.3194444443797693E-2</v>
      </c>
      <c r="M1033" s="123" t="s">
        <v>0</v>
      </c>
      <c r="N1033" s="121" t="s">
        <v>746</v>
      </c>
    </row>
    <row r="1034" spans="1:14" ht="27" customHeight="1" x14ac:dyDescent="0.35">
      <c r="A1034" s="134">
        <v>19247</v>
      </c>
      <c r="B1034" s="134">
        <v>641</v>
      </c>
      <c r="C1034" s="134" t="s">
        <v>3</v>
      </c>
      <c r="D1034" s="135">
        <v>42315.451388888891</v>
      </c>
      <c r="E1034" s="134" t="s">
        <v>1</v>
      </c>
      <c r="F1034" s="106">
        <v>42314.89166666667</v>
      </c>
      <c r="G1034" s="130">
        <f t="shared" si="49"/>
        <v>0.55972222222044365</v>
      </c>
      <c r="H1034" s="131" t="str">
        <f t="shared" si="50"/>
        <v>ACCEPTABLE</v>
      </c>
      <c r="J1034" s="124">
        <v>42315.46875</v>
      </c>
      <c r="K1034" s="124">
        <v>42315.482638888891</v>
      </c>
      <c r="L1034" s="120">
        <f t="shared" si="51"/>
        <v>1.3888888890505768E-2</v>
      </c>
      <c r="M1034" s="123" t="s">
        <v>1</v>
      </c>
      <c r="N1034" s="121" t="s">
        <v>746</v>
      </c>
    </row>
    <row r="1035" spans="1:14" ht="27" customHeight="1" x14ac:dyDescent="0.35">
      <c r="A1035" s="134">
        <v>19249</v>
      </c>
      <c r="B1035" s="134">
        <v>642</v>
      </c>
      <c r="C1035" s="134" t="s">
        <v>657</v>
      </c>
      <c r="D1035" s="135">
        <v>42315.538194444445</v>
      </c>
      <c r="E1035" s="134" t="s">
        <v>0</v>
      </c>
      <c r="F1035" s="106">
        <v>42315.430555555555</v>
      </c>
      <c r="G1035" s="130">
        <f t="shared" si="49"/>
        <v>0.10763888889050577</v>
      </c>
      <c r="H1035" s="131" t="str">
        <f t="shared" si="50"/>
        <v>ACCEPTABLE</v>
      </c>
      <c r="J1035" s="124">
        <v>42315.533333333333</v>
      </c>
      <c r="K1035" s="124">
        <v>42315.54583333333</v>
      </c>
      <c r="L1035" s="120">
        <f t="shared" si="51"/>
        <v>1.2499999997089617E-2</v>
      </c>
      <c r="M1035" s="123" t="s">
        <v>0</v>
      </c>
      <c r="N1035" s="121" t="s">
        <v>177</v>
      </c>
    </row>
    <row r="1036" spans="1:14" ht="27" customHeight="1" x14ac:dyDescent="0.35">
      <c r="A1036" s="134"/>
      <c r="B1036" s="134"/>
      <c r="C1036" s="134"/>
      <c r="D1036" s="135"/>
      <c r="E1036" s="134"/>
      <c r="F1036" s="106"/>
      <c r="G1036" s="130" t="str">
        <f t="shared" si="49"/>
        <v/>
      </c>
      <c r="H1036" s="131" t="str">
        <f t="shared" si="50"/>
        <v/>
      </c>
      <c r="J1036" s="124">
        <v>42315.558333333334</v>
      </c>
      <c r="K1036" s="124">
        <v>42315.563194444447</v>
      </c>
      <c r="L1036" s="120">
        <f t="shared" si="51"/>
        <v>4.8611111124046147E-3</v>
      </c>
      <c r="M1036" s="123" t="s">
        <v>149</v>
      </c>
      <c r="N1036" s="121" t="s">
        <v>149</v>
      </c>
    </row>
    <row r="1037" spans="1:14" ht="27" customHeight="1" x14ac:dyDescent="0.35">
      <c r="A1037" s="134">
        <v>19249</v>
      </c>
      <c r="B1037" s="134">
        <v>643</v>
      </c>
      <c r="C1037" s="134" t="s">
        <v>657</v>
      </c>
      <c r="D1037" s="135">
        <v>42315.5625</v>
      </c>
      <c r="E1037" s="134" t="s">
        <v>1</v>
      </c>
      <c r="F1037" s="106">
        <v>42315.430555555555</v>
      </c>
      <c r="G1037" s="130">
        <f t="shared" si="49"/>
        <v>0.13194444444525288</v>
      </c>
      <c r="H1037" s="131" t="str">
        <f t="shared" si="50"/>
        <v>ACCEPTABLE</v>
      </c>
      <c r="J1037" s="124">
        <v>42315.572916666664</v>
      </c>
      <c r="K1037" s="124">
        <v>42315.581250000003</v>
      </c>
      <c r="L1037" s="120">
        <f t="shared" si="51"/>
        <v>8.3333333386690356E-3</v>
      </c>
      <c r="M1037" s="123" t="s">
        <v>1</v>
      </c>
      <c r="N1037" s="121" t="s">
        <v>177</v>
      </c>
    </row>
    <row r="1038" spans="1:14" ht="27" customHeight="1" x14ac:dyDescent="0.35">
      <c r="A1038" s="134">
        <v>19250</v>
      </c>
      <c r="B1038" s="134">
        <v>644</v>
      </c>
      <c r="C1038" s="134" t="s">
        <v>3</v>
      </c>
      <c r="D1038" s="135">
        <v>42315.59375</v>
      </c>
      <c r="E1038" s="134" t="s">
        <v>0</v>
      </c>
      <c r="F1038" s="106">
        <v>42315.430555555555</v>
      </c>
      <c r="G1038" s="130">
        <f t="shared" si="49"/>
        <v>0.16319444444525288</v>
      </c>
      <c r="H1038" s="131" t="str">
        <f t="shared" si="50"/>
        <v>ACCEPTABLE</v>
      </c>
      <c r="J1038" s="124">
        <v>42315.59652777778</v>
      </c>
      <c r="K1038" s="124">
        <v>42315.606249999997</v>
      </c>
      <c r="L1038" s="120">
        <f t="shared" si="51"/>
        <v>9.7222222175332718E-3</v>
      </c>
      <c r="M1038" s="123" t="s">
        <v>0</v>
      </c>
      <c r="N1038" s="121" t="s">
        <v>606</v>
      </c>
    </row>
    <row r="1039" spans="1:14" ht="27" customHeight="1" x14ac:dyDescent="0.35">
      <c r="A1039" s="134">
        <v>19250</v>
      </c>
      <c r="B1039" s="134">
        <v>645</v>
      </c>
      <c r="C1039" s="134" t="s">
        <v>4</v>
      </c>
      <c r="D1039" s="135">
        <v>42315.631944444445</v>
      </c>
      <c r="E1039" s="134" t="s">
        <v>1</v>
      </c>
      <c r="F1039" s="106">
        <v>42315.430555555555</v>
      </c>
      <c r="G1039" s="130">
        <f t="shared" si="49"/>
        <v>0.20138888889050577</v>
      </c>
      <c r="H1039" s="131" t="str">
        <f t="shared" si="50"/>
        <v>ACCEPTABLE</v>
      </c>
      <c r="J1039" s="124">
        <v>42315.643750000003</v>
      </c>
      <c r="K1039" s="124">
        <v>42315.652777777781</v>
      </c>
      <c r="L1039" s="120">
        <f t="shared" si="51"/>
        <v>9.0277777781011537E-3</v>
      </c>
      <c r="M1039" s="123" t="s">
        <v>1</v>
      </c>
      <c r="N1039" s="121" t="s">
        <v>9</v>
      </c>
    </row>
    <row r="1040" spans="1:14" ht="27" customHeight="1" x14ac:dyDescent="0.35">
      <c r="A1040" s="134">
        <v>19251</v>
      </c>
      <c r="B1040" s="134">
        <v>646</v>
      </c>
      <c r="C1040" s="134" t="s">
        <v>471</v>
      </c>
      <c r="D1040" s="135">
        <v>42316.458333333336</v>
      </c>
      <c r="E1040" s="134" t="s">
        <v>0</v>
      </c>
      <c r="F1040" s="106">
        <v>42315.645138888889</v>
      </c>
      <c r="G1040" s="130">
        <f t="shared" si="49"/>
        <v>0.81319444444670808</v>
      </c>
      <c r="H1040" s="131" t="str">
        <f t="shared" si="50"/>
        <v>ACCEPTABLE</v>
      </c>
      <c r="J1040" s="124">
        <v>42316.450694444444</v>
      </c>
      <c r="K1040" s="124">
        <v>42316.463888888888</v>
      </c>
      <c r="L1040" s="120">
        <f t="shared" si="51"/>
        <v>1.3194444443797693E-2</v>
      </c>
      <c r="M1040" s="123" t="s">
        <v>0</v>
      </c>
      <c r="N1040" s="121" t="s">
        <v>747</v>
      </c>
    </row>
    <row r="1041" spans="1:14" ht="27" customHeight="1" x14ac:dyDescent="0.35">
      <c r="A1041" s="134">
        <v>19251</v>
      </c>
      <c r="B1041" s="134">
        <v>647</v>
      </c>
      <c r="C1041" s="134" t="s">
        <v>16</v>
      </c>
      <c r="D1041" s="135">
        <v>42316.493055555555</v>
      </c>
      <c r="E1041" s="134" t="s">
        <v>1</v>
      </c>
      <c r="F1041" s="106">
        <v>42315.645138888889</v>
      </c>
      <c r="G1041" s="130">
        <f t="shared" si="49"/>
        <v>0.84791666666569654</v>
      </c>
      <c r="H1041" s="131" t="str">
        <f t="shared" si="50"/>
        <v>ACCEPTABLE</v>
      </c>
      <c r="J1041" s="124">
        <v>42316.48541666667</v>
      </c>
      <c r="K1041" s="124">
        <v>42316.493055555555</v>
      </c>
      <c r="L1041" s="120">
        <f t="shared" si="51"/>
        <v>7.6388888846850023E-3</v>
      </c>
      <c r="M1041" s="123" t="s">
        <v>1</v>
      </c>
      <c r="N1041" s="121" t="s">
        <v>748</v>
      </c>
    </row>
    <row r="1042" spans="1:14" ht="27" customHeight="1" x14ac:dyDescent="0.35">
      <c r="A1042" s="134">
        <v>19252</v>
      </c>
      <c r="B1042" s="134">
        <v>648</v>
      </c>
      <c r="C1042" s="134" t="s">
        <v>3</v>
      </c>
      <c r="D1042" s="135">
        <v>42316.53125</v>
      </c>
      <c r="E1042" s="134" t="s">
        <v>0</v>
      </c>
      <c r="F1042" s="106">
        <v>42316.397916666669</v>
      </c>
      <c r="G1042" s="130">
        <f t="shared" si="49"/>
        <v>0.13333333333139308</v>
      </c>
      <c r="H1042" s="131" t="str">
        <f t="shared" si="50"/>
        <v>ACCEPTABLE</v>
      </c>
      <c r="J1042" s="124">
        <v>42316.517361111109</v>
      </c>
      <c r="K1042" s="124">
        <v>42316.52847222222</v>
      </c>
      <c r="L1042" s="120">
        <f t="shared" si="51"/>
        <v>1.1111111110949423E-2</v>
      </c>
      <c r="M1042" s="123" t="s">
        <v>0</v>
      </c>
      <c r="N1042" s="121" t="s">
        <v>749</v>
      </c>
    </row>
    <row r="1043" spans="1:14" ht="27" customHeight="1" x14ac:dyDescent="0.35">
      <c r="A1043" s="134">
        <v>19252</v>
      </c>
      <c r="B1043" s="134">
        <v>649</v>
      </c>
      <c r="C1043" s="134" t="s">
        <v>3</v>
      </c>
      <c r="D1043" s="135">
        <v>42316.552083333336</v>
      </c>
      <c r="E1043" s="134" t="s">
        <v>1</v>
      </c>
      <c r="F1043" s="106">
        <v>42316.397916666669</v>
      </c>
      <c r="G1043" s="130">
        <f t="shared" si="49"/>
        <v>0.15416666666715173</v>
      </c>
      <c r="H1043" s="131" t="str">
        <f t="shared" si="50"/>
        <v>ACCEPTABLE</v>
      </c>
      <c r="J1043" s="124">
        <v>42316.540972222225</v>
      </c>
      <c r="K1043" s="124">
        <v>42316.551388888889</v>
      </c>
      <c r="L1043" s="120">
        <f t="shared" si="51"/>
        <v>1.0416666664241347E-2</v>
      </c>
      <c r="M1043" s="123" t="s">
        <v>1</v>
      </c>
      <c r="N1043" s="121" t="s">
        <v>749</v>
      </c>
    </row>
    <row r="1044" spans="1:14" ht="27" customHeight="1" x14ac:dyDescent="0.35">
      <c r="A1044" s="134">
        <v>19250</v>
      </c>
      <c r="B1044" s="134">
        <v>650</v>
      </c>
      <c r="C1044" s="134" t="s">
        <v>4</v>
      </c>
      <c r="D1044" s="135">
        <v>42316.885416666664</v>
      </c>
      <c r="E1044" s="134" t="s">
        <v>0</v>
      </c>
      <c r="F1044" s="106">
        <v>42316.787499999999</v>
      </c>
      <c r="G1044" s="130">
        <f t="shared" si="49"/>
        <v>9.7916666665696539E-2</v>
      </c>
      <c r="H1044" s="131" t="str">
        <f t="shared" si="50"/>
        <v>ACCEPTABLE</v>
      </c>
      <c r="J1044" s="124">
        <v>42316.874305555553</v>
      </c>
      <c r="K1044" s="124">
        <v>42316.879861111112</v>
      </c>
      <c r="L1044" s="120">
        <f t="shared" si="51"/>
        <v>5.5555555591126904E-3</v>
      </c>
      <c r="M1044" s="123" t="s">
        <v>0</v>
      </c>
      <c r="N1044" s="121" t="s">
        <v>18</v>
      </c>
    </row>
    <row r="1045" spans="1:14" ht="27" customHeight="1" x14ac:dyDescent="0.35">
      <c r="A1045" s="134"/>
      <c r="B1045" s="134"/>
      <c r="C1045" s="134"/>
      <c r="D1045" s="135"/>
      <c r="E1045" s="134"/>
      <c r="F1045" s="106"/>
      <c r="G1045" s="130" t="str">
        <f t="shared" si="49"/>
        <v/>
      </c>
      <c r="H1045" s="131" t="str">
        <f t="shared" si="50"/>
        <v/>
      </c>
      <c r="J1045" s="124">
        <v>42316.902083333334</v>
      </c>
      <c r="K1045" s="124">
        <v>42316.906944444447</v>
      </c>
      <c r="L1045" s="120">
        <f t="shared" si="51"/>
        <v>4.8611111124046147E-3</v>
      </c>
      <c r="M1045" s="123" t="s">
        <v>1</v>
      </c>
      <c r="N1045" s="121" t="s">
        <v>91</v>
      </c>
    </row>
    <row r="1046" spans="1:14" ht="27" customHeight="1" x14ac:dyDescent="0.35">
      <c r="A1046" s="134">
        <v>19250</v>
      </c>
      <c r="B1046" s="134">
        <v>651</v>
      </c>
      <c r="C1046" s="134" t="s">
        <v>3</v>
      </c>
      <c r="D1046" s="135">
        <v>42316.90625</v>
      </c>
      <c r="E1046" s="134" t="s">
        <v>1</v>
      </c>
      <c r="F1046" s="106"/>
      <c r="G1046" s="130">
        <f t="shared" si="49"/>
        <v>42316.90625</v>
      </c>
      <c r="H1046" s="131" t="str">
        <f t="shared" si="50"/>
        <v>ACCEPTABLE</v>
      </c>
      <c r="J1046" s="124">
        <v>42316.923611111109</v>
      </c>
      <c r="K1046" s="124">
        <v>42316.93472222222</v>
      </c>
      <c r="L1046" s="120">
        <f t="shared" si="51"/>
        <v>1.1111111110949423E-2</v>
      </c>
      <c r="M1046" s="123" t="s">
        <v>1</v>
      </c>
      <c r="N1046" s="121" t="s">
        <v>562</v>
      </c>
    </row>
    <row r="1047" spans="1:14" ht="27" customHeight="1" x14ac:dyDescent="0.35">
      <c r="A1047" s="134">
        <v>19251</v>
      </c>
      <c r="B1047" s="134">
        <v>652</v>
      </c>
      <c r="C1047" s="134" t="s">
        <v>16</v>
      </c>
      <c r="D1047" s="135">
        <v>42317.576388888891</v>
      </c>
      <c r="E1047" s="134" t="s">
        <v>0</v>
      </c>
      <c r="F1047" s="106">
        <v>42317.525000000001</v>
      </c>
      <c r="G1047" s="130">
        <f t="shared" si="49"/>
        <v>5.1388888889050577E-2</v>
      </c>
      <c r="H1047" s="131" t="str">
        <f t="shared" si="50"/>
        <v>ACCEPTABLE</v>
      </c>
      <c r="J1047" s="124">
        <v>42317.563888888886</v>
      </c>
      <c r="K1047" s="124">
        <v>42317.573611111111</v>
      </c>
      <c r="L1047" s="120">
        <f t="shared" si="51"/>
        <v>9.7222222248092294E-3</v>
      </c>
      <c r="M1047" s="123" t="s">
        <v>0</v>
      </c>
      <c r="N1047" s="121" t="s">
        <v>528</v>
      </c>
    </row>
    <row r="1048" spans="1:14" ht="27" customHeight="1" x14ac:dyDescent="0.35">
      <c r="A1048" s="134">
        <v>19251</v>
      </c>
      <c r="B1048" s="134">
        <v>653</v>
      </c>
      <c r="C1048" s="134" t="s">
        <v>471</v>
      </c>
      <c r="D1048" s="135">
        <v>42317.604166666664</v>
      </c>
      <c r="E1048" s="134" t="s">
        <v>1</v>
      </c>
      <c r="F1048" s="106">
        <v>42317.525000000001</v>
      </c>
      <c r="G1048" s="130">
        <f t="shared" si="49"/>
        <v>7.9166666662786156E-2</v>
      </c>
      <c r="H1048" s="131" t="str">
        <f t="shared" si="50"/>
        <v>ACCEPTABLE</v>
      </c>
      <c r="J1048" s="124">
        <v>42317.599999999999</v>
      </c>
      <c r="K1048" s="124">
        <v>42317.613888888889</v>
      </c>
      <c r="L1048" s="120">
        <f t="shared" si="51"/>
        <v>1.3888888890505768E-2</v>
      </c>
      <c r="M1048" s="123" t="s">
        <v>1</v>
      </c>
      <c r="N1048" s="121" t="s">
        <v>529</v>
      </c>
    </row>
    <row r="1049" spans="1:14" ht="27" customHeight="1" x14ac:dyDescent="0.35">
      <c r="A1049" s="134">
        <v>19253</v>
      </c>
      <c r="B1049" s="134">
        <v>654</v>
      </c>
      <c r="C1049" s="134" t="s">
        <v>657</v>
      </c>
      <c r="D1049" s="135">
        <v>42319.395833333336</v>
      </c>
      <c r="E1049" s="134" t="s">
        <v>0</v>
      </c>
      <c r="F1049" s="106">
        <v>42319.25</v>
      </c>
      <c r="G1049" s="130">
        <f t="shared" si="49"/>
        <v>0.14583333333575865</v>
      </c>
      <c r="H1049" s="131" t="str">
        <f t="shared" si="50"/>
        <v>ACCEPTABLE</v>
      </c>
      <c r="J1049" s="124">
        <v>42319.395833333336</v>
      </c>
      <c r="K1049" s="124">
        <v>42319.406944444447</v>
      </c>
      <c r="L1049" s="120">
        <f t="shared" si="51"/>
        <v>1.1111111110949423E-2</v>
      </c>
      <c r="M1049" s="123" t="s">
        <v>0</v>
      </c>
      <c r="N1049" s="121" t="s">
        <v>177</v>
      </c>
    </row>
    <row r="1050" spans="1:14" ht="27" customHeight="1" x14ac:dyDescent="0.35">
      <c r="A1050" s="134">
        <v>19253</v>
      </c>
      <c r="B1050" s="134">
        <v>655</v>
      </c>
      <c r="C1050" s="134" t="s">
        <v>657</v>
      </c>
      <c r="D1050" s="135">
        <v>42319.46875</v>
      </c>
      <c r="E1050" s="134" t="s">
        <v>1</v>
      </c>
      <c r="F1050" s="106">
        <v>42319.25</v>
      </c>
      <c r="G1050" s="130">
        <f t="shared" si="49"/>
        <v>0.21875</v>
      </c>
      <c r="H1050" s="131" t="str">
        <f t="shared" si="50"/>
        <v>ACCEPTABLE</v>
      </c>
      <c r="J1050" s="124">
        <v>42319.472222222219</v>
      </c>
      <c r="K1050" s="124">
        <v>42319.479166666664</v>
      </c>
      <c r="L1050" s="120">
        <f t="shared" si="51"/>
        <v>6.9444444452528842E-3</v>
      </c>
      <c r="M1050" s="123" t="s">
        <v>1</v>
      </c>
      <c r="N1050" s="121" t="s">
        <v>493</v>
      </c>
    </row>
    <row r="1051" spans="1:14" ht="27" customHeight="1" x14ac:dyDescent="0.35">
      <c r="A1051" s="134">
        <v>19254</v>
      </c>
      <c r="B1051" s="134">
        <v>656</v>
      </c>
      <c r="C1051" s="134" t="s">
        <v>3</v>
      </c>
      <c r="D1051" s="135">
        <v>42319.885416666664</v>
      </c>
      <c r="E1051" s="134" t="s">
        <v>0</v>
      </c>
      <c r="F1051" s="106">
        <v>42319.666666666664</v>
      </c>
      <c r="G1051" s="130">
        <f t="shared" si="49"/>
        <v>0.21875</v>
      </c>
      <c r="H1051" s="131" t="str">
        <f t="shared" si="50"/>
        <v>ACCEPTABLE</v>
      </c>
      <c r="J1051" s="124">
        <v>42319.967361111114</v>
      </c>
      <c r="K1051" s="124">
        <v>42319.978472222225</v>
      </c>
      <c r="L1051" s="120">
        <f t="shared" si="51"/>
        <v>1.1111111110949423E-2</v>
      </c>
      <c r="M1051" s="123" t="s">
        <v>0</v>
      </c>
      <c r="N1051" s="121" t="s">
        <v>750</v>
      </c>
    </row>
    <row r="1052" spans="1:14" ht="27" customHeight="1" x14ac:dyDescent="0.35">
      <c r="A1052" s="134">
        <v>19254</v>
      </c>
      <c r="B1052" s="134">
        <v>657</v>
      </c>
      <c r="C1052" s="134" t="s">
        <v>4</v>
      </c>
      <c r="D1052" s="135">
        <v>42319.920138888891</v>
      </c>
      <c r="E1052" s="134" t="s">
        <v>1</v>
      </c>
      <c r="F1052" s="106">
        <v>42319.666666666664</v>
      </c>
      <c r="G1052" s="130">
        <f t="shared" si="49"/>
        <v>0.25347222222626442</v>
      </c>
      <c r="H1052" s="131" t="str">
        <f t="shared" si="50"/>
        <v>ACCEPTABLE</v>
      </c>
      <c r="J1052" s="124">
        <v>42320</v>
      </c>
      <c r="K1052" s="124">
        <v>42320.010416666664</v>
      </c>
      <c r="L1052" s="120">
        <f t="shared" si="51"/>
        <v>1.0416666664241347E-2</v>
      </c>
      <c r="M1052" s="123" t="s">
        <v>1</v>
      </c>
      <c r="N1052" s="121" t="s">
        <v>174</v>
      </c>
    </row>
    <row r="1053" spans="1:14" ht="27" customHeight="1" x14ac:dyDescent="0.35">
      <c r="A1053" s="134">
        <v>19254</v>
      </c>
      <c r="B1053" s="134">
        <v>658</v>
      </c>
      <c r="C1053" s="134" t="s">
        <v>4</v>
      </c>
      <c r="D1053" s="134">
        <v>42320.381944444445</v>
      </c>
      <c r="E1053" s="134" t="s">
        <v>0</v>
      </c>
      <c r="F1053" s="106">
        <v>42319.666666666664</v>
      </c>
      <c r="G1053" s="130">
        <f t="shared" si="49"/>
        <v>0.71527777778101154</v>
      </c>
      <c r="H1053" s="131" t="str">
        <f t="shared" si="50"/>
        <v>ACCEPTABLE</v>
      </c>
      <c r="J1053" s="124">
        <v>42320.368055555555</v>
      </c>
      <c r="K1053" s="124">
        <v>42320.378472222219</v>
      </c>
      <c r="L1053" s="120">
        <f t="shared" si="51"/>
        <v>1.0416666664241347E-2</v>
      </c>
      <c r="M1053" s="123" t="s">
        <v>0</v>
      </c>
      <c r="N1053" s="121" t="s">
        <v>18</v>
      </c>
    </row>
    <row r="1054" spans="1:14" ht="27" customHeight="1" x14ac:dyDescent="0.35">
      <c r="A1054" s="134">
        <v>19254</v>
      </c>
      <c r="B1054" s="134">
        <v>659</v>
      </c>
      <c r="C1054" s="134" t="s">
        <v>3</v>
      </c>
      <c r="D1054" s="134">
        <v>42320.402777777781</v>
      </c>
      <c r="E1054" s="134" t="s">
        <v>1</v>
      </c>
      <c r="F1054" s="106">
        <v>42319.666666666664</v>
      </c>
      <c r="G1054" s="130">
        <f t="shared" si="49"/>
        <v>0.73611111111677019</v>
      </c>
      <c r="H1054" s="131" t="str">
        <f t="shared" si="50"/>
        <v>ACCEPTABLE</v>
      </c>
      <c r="J1054" s="124">
        <v>42320.402777777781</v>
      </c>
      <c r="K1054" s="124">
        <v>42320.414583333331</v>
      </c>
      <c r="L1054" s="120">
        <f t="shared" si="51"/>
        <v>1.1805555550381541E-2</v>
      </c>
      <c r="M1054" s="123" t="s">
        <v>1</v>
      </c>
      <c r="N1054" s="121" t="s">
        <v>739</v>
      </c>
    </row>
    <row r="1055" spans="1:14" ht="27" customHeight="1" x14ac:dyDescent="0.35">
      <c r="A1055" s="134">
        <v>19255</v>
      </c>
      <c r="B1055" s="134">
        <v>660</v>
      </c>
      <c r="C1055" s="134" t="s">
        <v>471</v>
      </c>
      <c r="D1055" s="134">
        <v>42320.4375</v>
      </c>
      <c r="E1055" s="134" t="s">
        <v>0</v>
      </c>
      <c r="F1055" s="106">
        <v>42319.666666666664</v>
      </c>
      <c r="G1055" s="130">
        <f t="shared" si="49"/>
        <v>0.77083333333575865</v>
      </c>
      <c r="H1055" s="131" t="str">
        <f t="shared" si="50"/>
        <v>ACCEPTABLE</v>
      </c>
      <c r="J1055" s="124">
        <v>42320.447916666664</v>
      </c>
      <c r="K1055" s="124">
        <v>42320.456944444442</v>
      </c>
      <c r="L1055" s="120">
        <f t="shared" si="51"/>
        <v>9.0277777781011537E-3</v>
      </c>
      <c r="M1055" s="123" t="s">
        <v>0</v>
      </c>
      <c r="N1055" s="121" t="s">
        <v>751</v>
      </c>
    </row>
    <row r="1056" spans="1:14" ht="27" customHeight="1" x14ac:dyDescent="0.35">
      <c r="A1056" s="134">
        <v>19255</v>
      </c>
      <c r="B1056" s="134">
        <v>661</v>
      </c>
      <c r="C1056" s="134" t="s">
        <v>16</v>
      </c>
      <c r="D1056" s="134">
        <v>42320.472222222219</v>
      </c>
      <c r="E1056" s="134" t="s">
        <v>1</v>
      </c>
      <c r="F1056" s="106">
        <v>42319.666666666664</v>
      </c>
      <c r="G1056" s="130">
        <f t="shared" si="49"/>
        <v>0.80555555555474712</v>
      </c>
      <c r="H1056" s="131" t="str">
        <f t="shared" si="50"/>
        <v>ACCEPTABLE</v>
      </c>
      <c r="J1056" s="124">
        <v>42320.477777777778</v>
      </c>
      <c r="K1056" s="124">
        <v>42320.488194444442</v>
      </c>
      <c r="L1056" s="120">
        <f t="shared" si="51"/>
        <v>1.0416666664241347E-2</v>
      </c>
      <c r="M1056" s="123" t="s">
        <v>1</v>
      </c>
      <c r="N1056" s="121" t="s">
        <v>752</v>
      </c>
    </row>
    <row r="1057" spans="1:14" ht="27" customHeight="1" x14ac:dyDescent="0.35">
      <c r="A1057" s="134">
        <v>19256</v>
      </c>
      <c r="B1057" s="134">
        <v>662</v>
      </c>
      <c r="C1057" s="134" t="s">
        <v>3</v>
      </c>
      <c r="D1057" s="135">
        <v>42320.802083333336</v>
      </c>
      <c r="E1057" s="134" t="s">
        <v>0</v>
      </c>
      <c r="F1057" s="106">
        <v>42320.251388888886</v>
      </c>
      <c r="G1057" s="130">
        <f t="shared" si="49"/>
        <v>0.55069444444961846</v>
      </c>
      <c r="H1057" s="131" t="str">
        <f t="shared" si="50"/>
        <v>ACCEPTABLE</v>
      </c>
      <c r="I1057" s="121" t="s">
        <v>753</v>
      </c>
      <c r="J1057" s="124">
        <v>42320.931250000001</v>
      </c>
      <c r="K1057" s="124">
        <v>42320.933333333334</v>
      </c>
      <c r="L1057" s="120">
        <f t="shared" si="51"/>
        <v>2.0833333328482695E-3</v>
      </c>
      <c r="M1057" s="123" t="s">
        <v>149</v>
      </c>
      <c r="N1057" s="121" t="s">
        <v>149</v>
      </c>
    </row>
    <row r="1058" spans="1:14" ht="27" customHeight="1" x14ac:dyDescent="0.35">
      <c r="A1058" s="134">
        <v>19256</v>
      </c>
      <c r="B1058" s="134">
        <v>663</v>
      </c>
      <c r="C1058" s="134" t="s">
        <v>4</v>
      </c>
      <c r="D1058" s="135">
        <v>42320.840277777781</v>
      </c>
      <c r="E1058" s="134" t="s">
        <v>1</v>
      </c>
      <c r="F1058" s="106">
        <v>42320.251388888886</v>
      </c>
      <c r="G1058" s="130">
        <f t="shared" si="49"/>
        <v>0.58888888889487134</v>
      </c>
      <c r="H1058" s="131" t="str">
        <f t="shared" si="50"/>
        <v>ACCEPTABLE</v>
      </c>
      <c r="I1058" s="121" t="s">
        <v>753</v>
      </c>
      <c r="J1058" s="124"/>
      <c r="K1058" s="124"/>
      <c r="L1058" s="120" t="str">
        <f t="shared" si="51"/>
        <v>Incomplete Data</v>
      </c>
    </row>
    <row r="1059" spans="1:14" ht="27" customHeight="1" x14ac:dyDescent="0.35">
      <c r="A1059" s="134" t="s">
        <v>754</v>
      </c>
      <c r="B1059" s="134">
        <v>664</v>
      </c>
      <c r="C1059" s="134" t="s">
        <v>594</v>
      </c>
      <c r="D1059" s="135">
        <v>42321.135416666664</v>
      </c>
      <c r="E1059" s="134" t="s">
        <v>0</v>
      </c>
      <c r="F1059" s="124">
        <v>42321.00277777778</v>
      </c>
      <c r="G1059" s="130">
        <f t="shared" si="49"/>
        <v>0.132638888884685</v>
      </c>
      <c r="H1059" s="131" t="str">
        <f t="shared" si="50"/>
        <v>ACCEPTABLE</v>
      </c>
      <c r="J1059" s="124">
        <v>42321.166666666664</v>
      </c>
      <c r="K1059" s="124">
        <v>42321.1875</v>
      </c>
      <c r="L1059" s="120">
        <f t="shared" si="51"/>
        <v>2.0833333335758653E-2</v>
      </c>
      <c r="M1059" s="123" t="s">
        <v>0</v>
      </c>
      <c r="N1059" s="121" t="s">
        <v>792</v>
      </c>
    </row>
    <row r="1060" spans="1:14" ht="27" customHeight="1" x14ac:dyDescent="0.35">
      <c r="A1060" s="134">
        <v>19257</v>
      </c>
      <c r="B1060" s="134">
        <v>665</v>
      </c>
      <c r="C1060" s="134" t="s">
        <v>3</v>
      </c>
      <c r="D1060" s="135">
        <v>42321.166666666664</v>
      </c>
      <c r="E1060" s="134" t="s">
        <v>1</v>
      </c>
      <c r="F1060" s="124">
        <v>42321.00277777778</v>
      </c>
      <c r="G1060" s="130">
        <f t="shared" si="49"/>
        <v>0.163888888884685</v>
      </c>
      <c r="H1060" s="131" t="str">
        <f t="shared" si="50"/>
        <v>ACCEPTABLE</v>
      </c>
      <c r="J1060" s="124">
        <v>42321.201388888891</v>
      </c>
      <c r="K1060" s="124">
        <v>42321.211805555555</v>
      </c>
      <c r="L1060" s="120">
        <f t="shared" si="51"/>
        <v>1.0416666664241347E-2</v>
      </c>
      <c r="M1060" s="123" t="s">
        <v>0</v>
      </c>
      <c r="N1060" s="121" t="s">
        <v>174</v>
      </c>
    </row>
    <row r="1061" spans="1:14" ht="27" customHeight="1" x14ac:dyDescent="0.35">
      <c r="A1061" s="134">
        <v>19256</v>
      </c>
      <c r="B1061" s="134">
        <v>666</v>
      </c>
      <c r="C1061" s="134" t="s">
        <v>4</v>
      </c>
      <c r="D1061" s="135">
        <v>42321.180555555555</v>
      </c>
      <c r="E1061" s="134" t="s">
        <v>1</v>
      </c>
      <c r="F1061" s="124">
        <v>42321.00277777778</v>
      </c>
      <c r="G1061" s="130">
        <f t="shared" si="49"/>
        <v>0.17777777777519077</v>
      </c>
      <c r="H1061" s="131" t="str">
        <f t="shared" si="50"/>
        <v>ACCEPTABLE</v>
      </c>
      <c r="J1061" s="124">
        <v>42321.21875</v>
      </c>
      <c r="K1061" s="124">
        <v>42321.225694444445</v>
      </c>
      <c r="L1061" s="120">
        <f t="shared" si="51"/>
        <v>6.9444444452528842E-3</v>
      </c>
      <c r="M1061" s="123" t="s">
        <v>0</v>
      </c>
      <c r="N1061" s="121" t="s">
        <v>755</v>
      </c>
    </row>
    <row r="1062" spans="1:14" ht="27" customHeight="1" x14ac:dyDescent="0.35">
      <c r="D1062" s="106"/>
      <c r="F1062" s="124"/>
      <c r="G1062" s="130" t="str">
        <f t="shared" si="49"/>
        <v/>
      </c>
      <c r="H1062" s="131" t="str">
        <f t="shared" si="50"/>
        <v/>
      </c>
      <c r="J1062" s="124">
        <v>42321.548611111109</v>
      </c>
      <c r="K1062" s="124">
        <v>42321.554166666669</v>
      </c>
      <c r="L1062" s="120">
        <f t="shared" si="51"/>
        <v>5.5555555591126904E-3</v>
      </c>
      <c r="M1062" s="123" t="s">
        <v>149</v>
      </c>
      <c r="N1062" s="121" t="s">
        <v>149</v>
      </c>
    </row>
    <row r="1063" spans="1:14" ht="27" customHeight="1" x14ac:dyDescent="0.35">
      <c r="A1063" s="167">
        <v>19258</v>
      </c>
      <c r="B1063" s="134">
        <v>667</v>
      </c>
      <c r="C1063" s="134" t="s">
        <v>3</v>
      </c>
      <c r="D1063" s="135">
        <v>42321.697916666664</v>
      </c>
      <c r="E1063" s="134" t="s">
        <v>0</v>
      </c>
      <c r="F1063" s="124">
        <v>42321.436805555553</v>
      </c>
      <c r="G1063" s="130">
        <f t="shared" si="49"/>
        <v>0.26111111111094942</v>
      </c>
      <c r="H1063" s="131" t="str">
        <f t="shared" si="50"/>
        <v>ACCEPTABLE</v>
      </c>
      <c r="J1063" s="124">
        <v>42321.696527777778</v>
      </c>
      <c r="K1063" s="124">
        <v>42321.706250000003</v>
      </c>
      <c r="L1063" s="120">
        <f t="shared" si="51"/>
        <v>9.7222222248092294E-3</v>
      </c>
      <c r="M1063" s="123" t="s">
        <v>1</v>
      </c>
      <c r="N1063" s="121" t="s">
        <v>1178</v>
      </c>
    </row>
    <row r="1064" spans="1:14" ht="27" customHeight="1" x14ac:dyDescent="0.35">
      <c r="A1064" s="134">
        <v>19258</v>
      </c>
      <c r="B1064" s="134">
        <v>668</v>
      </c>
      <c r="C1064" s="134" t="s">
        <v>4</v>
      </c>
      <c r="D1064" s="135">
        <v>42321.729166666664</v>
      </c>
      <c r="E1064" s="134" t="s">
        <v>1</v>
      </c>
      <c r="F1064" s="124">
        <v>42321.436805555553</v>
      </c>
      <c r="G1064" s="130">
        <f t="shared" si="49"/>
        <v>0.29236111111094942</v>
      </c>
      <c r="H1064" s="131" t="str">
        <f t="shared" si="50"/>
        <v>ACCEPTABLE</v>
      </c>
      <c r="J1064" s="124">
        <v>42321.736111111109</v>
      </c>
      <c r="K1064" s="124">
        <v>42321.745138888888</v>
      </c>
      <c r="L1064" s="120">
        <f t="shared" si="51"/>
        <v>9.0277777781011537E-3</v>
      </c>
      <c r="M1064" s="123" t="s">
        <v>1</v>
      </c>
      <c r="N1064" s="121" t="s">
        <v>18</v>
      </c>
    </row>
    <row r="1065" spans="1:14" ht="27" customHeight="1" x14ac:dyDescent="0.35">
      <c r="A1065" s="78">
        <v>19256</v>
      </c>
      <c r="B1065" s="78">
        <v>669</v>
      </c>
      <c r="C1065" s="121" t="s">
        <v>4</v>
      </c>
      <c r="D1065" s="106">
        <v>42322.152777777781</v>
      </c>
      <c r="E1065" s="121" t="s">
        <v>0</v>
      </c>
      <c r="F1065" s="124">
        <v>42321.825694444444</v>
      </c>
      <c r="G1065" s="130">
        <f t="shared" si="49"/>
        <v>0.32708333333721384</v>
      </c>
      <c r="H1065" s="131" t="str">
        <f t="shared" si="50"/>
        <v>ACCEPTABLE</v>
      </c>
      <c r="J1065" s="124">
        <v>42322.149305555555</v>
      </c>
      <c r="K1065" s="124">
        <v>42322.161111111112</v>
      </c>
      <c r="L1065" s="120">
        <f t="shared" si="51"/>
        <v>1.1805555557657499E-2</v>
      </c>
      <c r="M1065" s="123" t="s">
        <v>0</v>
      </c>
      <c r="N1065" s="121" t="s">
        <v>18</v>
      </c>
    </row>
    <row r="1066" spans="1:14" ht="27" customHeight="1" x14ac:dyDescent="0.35">
      <c r="A1066" s="78">
        <v>19256</v>
      </c>
      <c r="B1066" s="78">
        <v>670</v>
      </c>
      <c r="C1066" s="121" t="s">
        <v>3</v>
      </c>
      <c r="D1066" s="106">
        <v>42322.180555555555</v>
      </c>
      <c r="E1066" s="121" t="s">
        <v>1</v>
      </c>
      <c r="F1066" s="124">
        <v>42321.825694444444</v>
      </c>
      <c r="G1066" s="130">
        <f t="shared" si="49"/>
        <v>0.35486111111094942</v>
      </c>
      <c r="H1066" s="131" t="str">
        <f t="shared" si="50"/>
        <v>ACCEPTABLE</v>
      </c>
      <c r="J1066" s="124">
        <v>42322.206944444442</v>
      </c>
      <c r="K1066" s="124">
        <v>42322.215277777781</v>
      </c>
      <c r="L1066" s="120">
        <f t="shared" si="51"/>
        <v>8.3333333386690356E-3</v>
      </c>
      <c r="M1066" s="123" t="s">
        <v>1</v>
      </c>
      <c r="N1066" s="121" t="s">
        <v>514</v>
      </c>
    </row>
    <row r="1067" spans="1:14" ht="27" customHeight="1" x14ac:dyDescent="0.35">
      <c r="A1067" s="78">
        <v>19255</v>
      </c>
      <c r="B1067" s="78">
        <v>671</v>
      </c>
      <c r="C1067" s="121" t="s">
        <v>16</v>
      </c>
      <c r="D1067" s="106">
        <v>42322.236111111109</v>
      </c>
      <c r="E1067" s="121" t="s">
        <v>0</v>
      </c>
      <c r="F1067" s="124">
        <v>42321.646527777775</v>
      </c>
      <c r="G1067" s="130">
        <f t="shared" si="49"/>
        <v>0.58958333333430346</v>
      </c>
      <c r="H1067" s="131" t="str">
        <f t="shared" si="50"/>
        <v>ACCEPTABLE</v>
      </c>
      <c r="J1067" s="124">
        <v>42322.239583333336</v>
      </c>
      <c r="K1067" s="124">
        <v>42322.25</v>
      </c>
      <c r="L1067" s="120">
        <f t="shared" si="51"/>
        <v>1.0416666664241347E-2</v>
      </c>
      <c r="M1067" s="123" t="s">
        <v>0</v>
      </c>
      <c r="N1067" s="121" t="s">
        <v>756</v>
      </c>
    </row>
    <row r="1068" spans="1:14" ht="27" customHeight="1" x14ac:dyDescent="0.35">
      <c r="A1068" s="78">
        <v>19255</v>
      </c>
      <c r="B1068" s="78">
        <v>672</v>
      </c>
      <c r="C1068" s="121" t="s">
        <v>471</v>
      </c>
      <c r="D1068" s="106">
        <v>42322.263888888891</v>
      </c>
      <c r="E1068" s="121" t="s">
        <v>1</v>
      </c>
      <c r="F1068" s="124">
        <v>42321.646527777775</v>
      </c>
      <c r="G1068" s="130">
        <f t="shared" si="49"/>
        <v>0.617361111115315</v>
      </c>
      <c r="H1068" s="131" t="str">
        <f t="shared" si="50"/>
        <v>ACCEPTABLE</v>
      </c>
      <c r="J1068" s="124">
        <v>42322.269444444442</v>
      </c>
      <c r="K1068" s="124">
        <v>42322.279861111114</v>
      </c>
      <c r="L1068" s="120">
        <f t="shared" si="51"/>
        <v>1.0416666671517305E-2</v>
      </c>
      <c r="M1068" s="123" t="s">
        <v>1</v>
      </c>
      <c r="N1068" s="121" t="s">
        <v>757</v>
      </c>
    </row>
    <row r="1069" spans="1:14" ht="27" customHeight="1" x14ac:dyDescent="0.35">
      <c r="A1069" s="78">
        <v>19260</v>
      </c>
      <c r="B1069" s="78">
        <v>673</v>
      </c>
      <c r="C1069" s="121" t="s">
        <v>3</v>
      </c>
      <c r="D1069" s="106">
        <v>42322.3125</v>
      </c>
      <c r="E1069" s="121" t="s">
        <v>0</v>
      </c>
      <c r="F1069" s="124">
        <v>42321.646527777775</v>
      </c>
      <c r="G1069" s="130">
        <f t="shared" si="49"/>
        <v>0.66597222222480923</v>
      </c>
      <c r="H1069" s="131" t="str">
        <f t="shared" si="50"/>
        <v>ACCEPTABLE</v>
      </c>
      <c r="J1069" s="124">
        <v>42322.311805555553</v>
      </c>
      <c r="K1069" s="124">
        <v>42322.322916666664</v>
      </c>
      <c r="L1069" s="120">
        <f t="shared" si="51"/>
        <v>1.1111111110949423E-2</v>
      </c>
      <c r="M1069" s="123" t="s">
        <v>0</v>
      </c>
      <c r="N1069" s="121" t="s">
        <v>670</v>
      </c>
    </row>
    <row r="1070" spans="1:14" ht="27" customHeight="1" x14ac:dyDescent="0.35">
      <c r="A1070" s="78">
        <v>19260</v>
      </c>
      <c r="B1070" s="78">
        <v>674</v>
      </c>
      <c r="C1070" s="121" t="s">
        <v>4</v>
      </c>
      <c r="D1070" s="106">
        <v>42322.347222222219</v>
      </c>
      <c r="E1070" s="121" t="s">
        <v>1</v>
      </c>
      <c r="F1070" s="124">
        <v>42321.646527777775</v>
      </c>
      <c r="G1070" s="130">
        <f t="shared" si="49"/>
        <v>0.70069444444379769</v>
      </c>
      <c r="H1070" s="131" t="str">
        <f t="shared" si="50"/>
        <v>ACCEPTABLE</v>
      </c>
      <c r="J1070" s="124">
        <v>42322.353472222225</v>
      </c>
      <c r="K1070" s="124">
        <v>42322.363194444442</v>
      </c>
      <c r="L1070" s="120">
        <f t="shared" si="51"/>
        <v>9.7222222175332718E-3</v>
      </c>
      <c r="M1070" s="123" t="s">
        <v>1</v>
      </c>
      <c r="N1070" s="121" t="s">
        <v>18</v>
      </c>
    </row>
    <row r="1071" spans="1:14" ht="27" customHeight="1" x14ac:dyDescent="0.35">
      <c r="A1071" s="78">
        <v>19258</v>
      </c>
      <c r="B1071" s="78">
        <v>675</v>
      </c>
      <c r="C1071" s="121" t="s">
        <v>4</v>
      </c>
      <c r="D1071" s="106">
        <v>42322.708333333336</v>
      </c>
      <c r="E1071" s="121" t="s">
        <v>0</v>
      </c>
      <c r="F1071" s="124">
        <v>42322.320138888892</v>
      </c>
      <c r="G1071" s="130">
        <f t="shared" si="49"/>
        <v>0.38819444444379769</v>
      </c>
      <c r="H1071" s="131" t="str">
        <f t="shared" si="50"/>
        <v>ACCEPTABLE</v>
      </c>
      <c r="J1071" s="124">
        <v>42322.698611111111</v>
      </c>
      <c r="K1071" s="124">
        <v>42322.710416666669</v>
      </c>
      <c r="L1071" s="120">
        <f t="shared" si="51"/>
        <v>1.1805555557657499E-2</v>
      </c>
      <c r="M1071" s="123" t="s">
        <v>0</v>
      </c>
      <c r="N1071" s="121" t="s">
        <v>587</v>
      </c>
    </row>
    <row r="1072" spans="1:14" ht="27" customHeight="1" x14ac:dyDescent="0.35">
      <c r="A1072" s="78">
        <v>19258</v>
      </c>
      <c r="B1072" s="78">
        <v>676</v>
      </c>
      <c r="C1072" s="121" t="s">
        <v>3</v>
      </c>
      <c r="D1072" s="106">
        <v>42322.743055555555</v>
      </c>
      <c r="E1072" s="121" t="s">
        <v>1</v>
      </c>
      <c r="F1072" s="124">
        <v>42322.320138888892</v>
      </c>
      <c r="G1072" s="130">
        <f t="shared" si="49"/>
        <v>0.42291666666278616</v>
      </c>
      <c r="H1072" s="131" t="str">
        <f t="shared" si="50"/>
        <v>ACCEPTABLE</v>
      </c>
      <c r="J1072" s="124">
        <v>42322.738888888889</v>
      </c>
      <c r="K1072" s="124">
        <v>42322.752083333333</v>
      </c>
      <c r="L1072" s="120">
        <f t="shared" si="51"/>
        <v>1.3194444443797693E-2</v>
      </c>
      <c r="M1072" s="123" t="s">
        <v>0</v>
      </c>
      <c r="N1072" s="121" t="s">
        <v>758</v>
      </c>
    </row>
    <row r="1073" spans="1:14" ht="27" customHeight="1" x14ac:dyDescent="0.35">
      <c r="A1073" s="78">
        <v>19260</v>
      </c>
      <c r="B1073" s="78">
        <v>677</v>
      </c>
      <c r="C1073" s="121" t="s">
        <v>4</v>
      </c>
      <c r="D1073" s="106">
        <v>42323.152777777781</v>
      </c>
      <c r="E1073" s="121" t="s">
        <v>0</v>
      </c>
      <c r="F1073" s="124">
        <v>42322.991666666669</v>
      </c>
      <c r="G1073" s="130">
        <f t="shared" si="49"/>
        <v>0.16111111111240461</v>
      </c>
      <c r="H1073" s="131" t="str">
        <f t="shared" si="50"/>
        <v>ACCEPTABLE</v>
      </c>
      <c r="J1073" s="124">
        <v>42323.136111111111</v>
      </c>
      <c r="K1073" s="124">
        <v>42323.14166666667</v>
      </c>
      <c r="L1073" s="120">
        <f t="shared" si="51"/>
        <v>5.5555555591126904E-3</v>
      </c>
      <c r="M1073" s="123" t="s">
        <v>0</v>
      </c>
      <c r="N1073" s="121" t="s">
        <v>18</v>
      </c>
    </row>
    <row r="1074" spans="1:14" ht="27" customHeight="1" x14ac:dyDescent="0.35">
      <c r="A1074" s="78">
        <v>19260</v>
      </c>
      <c r="B1074" s="78">
        <v>678</v>
      </c>
      <c r="C1074" s="121" t="s">
        <v>3</v>
      </c>
      <c r="D1074" s="106">
        <v>42323.180555555555</v>
      </c>
      <c r="E1074" s="121" t="s">
        <v>1</v>
      </c>
      <c r="F1074" s="124">
        <v>42322.991666666669</v>
      </c>
      <c r="G1074" s="130">
        <f t="shared" ref="G1074:G1137" si="52">IF(D1074="","",D1074-F1074)</f>
        <v>0.18888888888614019</v>
      </c>
      <c r="H1074" s="131" t="str">
        <f t="shared" ref="H1074:H1137" si="53">IF(D1074-F1074&lt;0,"TOO LATE",IF(G1074="","",IF(OR(DAY(D1074-F1074)&gt;1,AND(HOUR(D1074-F1074)&gt;HOUR("0:59"),(SIGN(D1074-F1074)=1))),"ACCEPTABLE","TOO LATE")))</f>
        <v>ACCEPTABLE</v>
      </c>
      <c r="J1074" s="124">
        <v>42323.197916666664</v>
      </c>
      <c r="K1074" s="124">
        <v>42323.209027777775</v>
      </c>
      <c r="L1074" s="120">
        <f t="shared" si="51"/>
        <v>1.1111111110949423E-2</v>
      </c>
      <c r="M1074" s="123" t="s">
        <v>1</v>
      </c>
      <c r="N1074" s="121" t="s">
        <v>759</v>
      </c>
    </row>
    <row r="1075" spans="1:14" ht="27" customHeight="1" x14ac:dyDescent="0.35">
      <c r="B1075" s="78" t="s">
        <v>760</v>
      </c>
      <c r="D1075" s="106"/>
      <c r="F1075" s="124"/>
      <c r="G1075" s="130" t="str">
        <f t="shared" si="52"/>
        <v/>
      </c>
      <c r="H1075" s="131" t="str">
        <f t="shared" si="53"/>
        <v/>
      </c>
      <c r="I1075" s="121" t="s">
        <v>761</v>
      </c>
      <c r="L1075" s="120" t="str">
        <f t="shared" si="51"/>
        <v>Incomplete Data</v>
      </c>
    </row>
    <row r="1076" spans="1:14" ht="27" customHeight="1" x14ac:dyDescent="0.35">
      <c r="A1076" s="78">
        <v>19261</v>
      </c>
      <c r="B1076" s="78">
        <v>679</v>
      </c>
      <c r="C1076" s="121" t="s">
        <v>471</v>
      </c>
      <c r="D1076" s="106">
        <v>42323.673611111109</v>
      </c>
      <c r="E1076" s="121" t="s">
        <v>0</v>
      </c>
      <c r="F1076" s="124">
        <v>42323.625694444447</v>
      </c>
      <c r="G1076" s="130">
        <f t="shared" si="52"/>
        <v>4.7916666662786156E-2</v>
      </c>
      <c r="H1076" s="131" t="str">
        <f t="shared" si="53"/>
        <v>ACCEPTABLE</v>
      </c>
      <c r="I1076" s="121" t="s">
        <v>762</v>
      </c>
      <c r="J1076" s="124">
        <v>42323.675694444442</v>
      </c>
      <c r="K1076" s="124">
        <v>42323.686111111114</v>
      </c>
      <c r="L1076" s="120">
        <f t="shared" si="51"/>
        <v>1.0416666671517305E-2</v>
      </c>
      <c r="M1076" s="123" t="s">
        <v>0</v>
      </c>
      <c r="N1076" s="121" t="s">
        <v>662</v>
      </c>
    </row>
    <row r="1077" spans="1:14" ht="27" customHeight="1" x14ac:dyDescent="0.35">
      <c r="A1077" s="78">
        <v>19259</v>
      </c>
      <c r="B1077" s="78">
        <v>681</v>
      </c>
      <c r="C1077" s="121" t="s">
        <v>3</v>
      </c>
      <c r="D1077" s="106">
        <v>42323.708333333336</v>
      </c>
      <c r="E1077" s="121" t="s">
        <v>0</v>
      </c>
      <c r="F1077" s="124">
        <v>42322.991666666669</v>
      </c>
      <c r="G1077" s="130">
        <f t="shared" si="52"/>
        <v>0.71666666666715173</v>
      </c>
      <c r="H1077" s="131" t="str">
        <f t="shared" si="53"/>
        <v>ACCEPTABLE</v>
      </c>
      <c r="J1077" s="124">
        <v>42323.706944444442</v>
      </c>
      <c r="K1077" s="124">
        <v>42323.717361111114</v>
      </c>
      <c r="L1077" s="120">
        <f t="shared" si="51"/>
        <v>1.0416666671517305E-2</v>
      </c>
      <c r="M1077" s="123" t="s">
        <v>1</v>
      </c>
      <c r="N1077" s="121" t="s">
        <v>763</v>
      </c>
    </row>
    <row r="1078" spans="1:14" ht="27" customHeight="1" x14ac:dyDescent="0.35">
      <c r="A1078" s="78">
        <v>19259</v>
      </c>
      <c r="B1078" s="78">
        <v>682</v>
      </c>
      <c r="C1078" s="121" t="s">
        <v>3</v>
      </c>
      <c r="D1078" s="106">
        <v>42323.729166666664</v>
      </c>
      <c r="E1078" s="121" t="s">
        <v>1</v>
      </c>
      <c r="F1078" s="124">
        <v>42322.991666666669</v>
      </c>
      <c r="G1078" s="130">
        <f t="shared" si="52"/>
        <v>0.73749999999563443</v>
      </c>
      <c r="H1078" s="131" t="str">
        <f t="shared" si="53"/>
        <v>ACCEPTABLE</v>
      </c>
      <c r="J1078" s="124">
        <v>42323.734027777777</v>
      </c>
      <c r="K1078" s="124">
        <v>42323.745833333334</v>
      </c>
      <c r="L1078" s="120">
        <f t="shared" ref="L1078:L1141" si="54">IF(OR(K1078="",J1078=""), "Incomplete Data", K1078-J1078)</f>
        <v>1.1805555557657499E-2</v>
      </c>
      <c r="M1078" s="123" t="s">
        <v>1</v>
      </c>
      <c r="N1078" s="121" t="s">
        <v>764</v>
      </c>
    </row>
    <row r="1079" spans="1:14" ht="27" customHeight="1" x14ac:dyDescent="0.35">
      <c r="A1079" s="78">
        <v>19261</v>
      </c>
      <c r="B1079" s="78">
        <v>683</v>
      </c>
      <c r="C1079" s="121" t="s">
        <v>19</v>
      </c>
      <c r="D1079" s="106">
        <v>42324.381944444445</v>
      </c>
      <c r="E1079" s="121" t="s">
        <v>0</v>
      </c>
      <c r="F1079" s="106">
        <v>42324.245833333334</v>
      </c>
      <c r="G1079" s="130">
        <f t="shared" si="52"/>
        <v>0.13611111111094942</v>
      </c>
      <c r="H1079" s="131" t="str">
        <f t="shared" si="53"/>
        <v>ACCEPTABLE</v>
      </c>
      <c r="J1079" s="124">
        <v>42324.375</v>
      </c>
      <c r="K1079" s="124">
        <v>42324.392361111109</v>
      </c>
      <c r="L1079" s="120">
        <f t="shared" si="54"/>
        <v>1.7361111109494232E-2</v>
      </c>
      <c r="M1079" s="123" t="s">
        <v>0</v>
      </c>
      <c r="N1079" s="121" t="s">
        <v>765</v>
      </c>
    </row>
    <row r="1080" spans="1:14" ht="27" customHeight="1" x14ac:dyDescent="0.35">
      <c r="A1080" s="78">
        <v>19261</v>
      </c>
      <c r="B1080" s="78">
        <v>684</v>
      </c>
      <c r="C1080" s="121" t="s">
        <v>19</v>
      </c>
      <c r="D1080" s="106">
        <v>42324.430555555555</v>
      </c>
      <c r="E1080" s="121" t="s">
        <v>1</v>
      </c>
      <c r="F1080" s="106">
        <v>42324.245833333334</v>
      </c>
      <c r="G1080" s="130">
        <f t="shared" si="52"/>
        <v>0.18472222222044365</v>
      </c>
      <c r="H1080" s="131" t="str">
        <f t="shared" si="53"/>
        <v>ACCEPTABLE</v>
      </c>
      <c r="J1080" s="124">
        <v>42324.451388888891</v>
      </c>
      <c r="K1080" s="124">
        <v>42324.461805555555</v>
      </c>
      <c r="L1080" s="120">
        <f t="shared" si="54"/>
        <v>1.0416666664241347E-2</v>
      </c>
      <c r="M1080" s="123" t="s">
        <v>1</v>
      </c>
      <c r="N1080" s="121" t="s">
        <v>765</v>
      </c>
    </row>
    <row r="1081" spans="1:14" ht="27" customHeight="1" x14ac:dyDescent="0.35">
      <c r="A1081" s="78">
        <v>19262</v>
      </c>
      <c r="B1081" s="78">
        <v>685</v>
      </c>
      <c r="C1081" s="121" t="s">
        <v>3</v>
      </c>
      <c r="D1081" s="106">
        <v>42324.59375</v>
      </c>
      <c r="E1081" s="121" t="s">
        <v>0</v>
      </c>
      <c r="F1081" s="106">
        <v>42324.474305555559</v>
      </c>
      <c r="G1081" s="130">
        <f t="shared" si="52"/>
        <v>0.11944444444088731</v>
      </c>
      <c r="H1081" s="131" t="str">
        <f t="shared" si="53"/>
        <v>ACCEPTABLE</v>
      </c>
      <c r="J1081" s="124">
        <v>42324.586805555555</v>
      </c>
      <c r="K1081" s="124">
        <v>42324.597222222219</v>
      </c>
      <c r="L1081" s="120">
        <f t="shared" si="54"/>
        <v>1.0416666664241347E-2</v>
      </c>
      <c r="M1081" s="123" t="s">
        <v>0</v>
      </c>
      <c r="N1081" s="121" t="s">
        <v>766</v>
      </c>
    </row>
    <row r="1082" spans="1:14" ht="27" customHeight="1" x14ac:dyDescent="0.35">
      <c r="A1082" s="78">
        <v>19262</v>
      </c>
      <c r="B1082" s="78">
        <v>686</v>
      </c>
      <c r="C1082" s="121" t="s">
        <v>4</v>
      </c>
      <c r="D1082" s="106">
        <v>42324.628472222219</v>
      </c>
      <c r="E1082" s="121" t="s">
        <v>1</v>
      </c>
      <c r="F1082" s="106">
        <v>42324.474305555559</v>
      </c>
      <c r="G1082" s="130">
        <f t="shared" si="52"/>
        <v>0.15416666665987577</v>
      </c>
      <c r="H1082" s="131" t="str">
        <f t="shared" si="53"/>
        <v>ACCEPTABLE</v>
      </c>
      <c r="J1082" s="124">
        <v>42324.631249999999</v>
      </c>
      <c r="K1082" s="124">
        <v>42324.64166666667</v>
      </c>
      <c r="L1082" s="120">
        <f t="shared" si="54"/>
        <v>1.0416666671517305E-2</v>
      </c>
      <c r="M1082" s="123" t="s">
        <v>1</v>
      </c>
      <c r="N1082" s="121" t="s">
        <v>767</v>
      </c>
    </row>
    <row r="1083" spans="1:14" ht="27" customHeight="1" x14ac:dyDescent="0.35">
      <c r="A1083" s="78">
        <v>19262</v>
      </c>
      <c r="B1083" s="78">
        <v>687</v>
      </c>
      <c r="C1083" s="121" t="s">
        <v>4</v>
      </c>
      <c r="D1083" s="106">
        <v>42324.746527777781</v>
      </c>
      <c r="E1083" s="121" t="s">
        <v>0</v>
      </c>
      <c r="F1083" s="106">
        <v>42324.695833333331</v>
      </c>
      <c r="G1083" s="130">
        <f t="shared" si="52"/>
        <v>5.0694444449618459E-2</v>
      </c>
      <c r="H1083" s="131" t="str">
        <f t="shared" si="53"/>
        <v>ACCEPTABLE</v>
      </c>
      <c r="J1083" s="124">
        <v>42324.742361111108</v>
      </c>
      <c r="K1083" s="124">
        <v>42324.752083333333</v>
      </c>
      <c r="L1083" s="120">
        <f t="shared" si="54"/>
        <v>9.7222222248092294E-3</v>
      </c>
      <c r="M1083" s="123" t="s">
        <v>0</v>
      </c>
      <c r="N1083" s="121" t="s">
        <v>259</v>
      </c>
    </row>
    <row r="1084" spans="1:14" ht="27" customHeight="1" x14ac:dyDescent="0.35">
      <c r="A1084" s="134"/>
      <c r="B1084" s="134"/>
      <c r="C1084" s="134"/>
      <c r="D1084" s="135"/>
      <c r="E1084" s="134"/>
      <c r="F1084" s="106"/>
      <c r="G1084" s="130" t="str">
        <f t="shared" si="52"/>
        <v/>
      </c>
      <c r="H1084" s="131" t="str">
        <f t="shared" si="53"/>
        <v/>
      </c>
      <c r="J1084" s="124">
        <v>42325.475694444445</v>
      </c>
      <c r="K1084" s="124">
        <v>42325.486805555556</v>
      </c>
      <c r="L1084" s="120">
        <f t="shared" si="54"/>
        <v>1.1111111110949423E-2</v>
      </c>
      <c r="M1084" s="123" t="s">
        <v>0</v>
      </c>
      <c r="N1084" s="121" t="s">
        <v>768</v>
      </c>
    </row>
    <row r="1085" spans="1:14" ht="27" customHeight="1" x14ac:dyDescent="0.35">
      <c r="A1085" s="134"/>
      <c r="B1085" s="134"/>
      <c r="C1085" s="134"/>
      <c r="D1085" s="135"/>
      <c r="E1085" s="134"/>
      <c r="F1085" s="106"/>
      <c r="G1085" s="130" t="str">
        <f t="shared" si="52"/>
        <v/>
      </c>
      <c r="H1085" s="131" t="str">
        <f t="shared" si="53"/>
        <v/>
      </c>
      <c r="J1085" s="124">
        <v>42325.511111111111</v>
      </c>
      <c r="K1085" s="124">
        <v>42325.520833333336</v>
      </c>
      <c r="L1085" s="120">
        <f t="shared" si="54"/>
        <v>9.7222222248092294E-3</v>
      </c>
      <c r="M1085" s="123" t="s">
        <v>1</v>
      </c>
      <c r="N1085" s="121" t="s">
        <v>769</v>
      </c>
    </row>
    <row r="1086" spans="1:14" ht="27" customHeight="1" x14ac:dyDescent="0.35">
      <c r="A1086" s="134">
        <v>19262</v>
      </c>
      <c r="B1086" s="134">
        <v>688</v>
      </c>
      <c r="C1086" s="134" t="s">
        <v>4</v>
      </c>
      <c r="D1086" s="135">
        <v>42326.236111111109</v>
      </c>
      <c r="E1086" s="134" t="s">
        <v>0</v>
      </c>
      <c r="F1086" s="106">
        <v>42326.171527777777</v>
      </c>
      <c r="G1086" s="130">
        <f t="shared" si="52"/>
        <v>6.4583333332848269E-2</v>
      </c>
      <c r="H1086" s="131" t="str">
        <f t="shared" si="53"/>
        <v>ACCEPTABLE</v>
      </c>
      <c r="J1086" s="124">
        <v>42326.240277777775</v>
      </c>
      <c r="K1086" s="124">
        <v>42326.25</v>
      </c>
      <c r="L1086" s="120">
        <f t="shared" si="54"/>
        <v>9.7222222248092294E-3</v>
      </c>
      <c r="M1086" s="123" t="s">
        <v>0</v>
      </c>
      <c r="N1086" s="121" t="s">
        <v>587</v>
      </c>
    </row>
    <row r="1087" spans="1:14" ht="27" customHeight="1" x14ac:dyDescent="0.35">
      <c r="A1087" s="134">
        <v>19262</v>
      </c>
      <c r="B1087" s="134">
        <v>689</v>
      </c>
      <c r="C1087" s="134" t="s">
        <v>3</v>
      </c>
      <c r="D1087" s="135">
        <v>42326.263888888891</v>
      </c>
      <c r="E1087" s="134" t="s">
        <v>1</v>
      </c>
      <c r="F1087" s="106">
        <v>42326.171527777777</v>
      </c>
      <c r="G1087" s="130">
        <f t="shared" si="52"/>
        <v>9.2361111113859806E-2</v>
      </c>
      <c r="H1087" s="131" t="str">
        <f t="shared" si="53"/>
        <v>ACCEPTABLE</v>
      </c>
      <c r="J1087" s="124">
        <v>42326.270833333336</v>
      </c>
      <c r="K1087" s="124">
        <v>42326.28402777778</v>
      </c>
      <c r="L1087" s="120">
        <f t="shared" si="54"/>
        <v>1.3194444443797693E-2</v>
      </c>
      <c r="M1087" s="123" t="s">
        <v>1</v>
      </c>
      <c r="N1087" s="121" t="s">
        <v>598</v>
      </c>
    </row>
    <row r="1088" spans="1:14" ht="27" customHeight="1" x14ac:dyDescent="0.35">
      <c r="A1088" s="134"/>
      <c r="B1088" s="134"/>
      <c r="C1088" s="134"/>
      <c r="D1088" s="135"/>
      <c r="E1088" s="134"/>
      <c r="F1088" s="106"/>
      <c r="G1088" s="130" t="str">
        <f t="shared" si="52"/>
        <v/>
      </c>
      <c r="H1088" s="131" t="str">
        <f t="shared" si="53"/>
        <v/>
      </c>
      <c r="J1088" s="124">
        <v>42326.302083333336</v>
      </c>
      <c r="K1088" s="124">
        <v>42326.3125</v>
      </c>
      <c r="L1088" s="120">
        <f t="shared" si="54"/>
        <v>1.0416666664241347E-2</v>
      </c>
      <c r="M1088" s="123" t="s">
        <v>0</v>
      </c>
      <c r="N1088" s="121" t="s">
        <v>770</v>
      </c>
    </row>
    <row r="1089" spans="1:14" ht="27" customHeight="1" x14ac:dyDescent="0.35">
      <c r="A1089" s="134"/>
      <c r="B1089" s="134"/>
      <c r="C1089" s="134"/>
      <c r="D1089" s="135"/>
      <c r="E1089" s="134"/>
      <c r="F1089" s="106"/>
      <c r="G1089" s="130" t="str">
        <f t="shared" si="52"/>
        <v/>
      </c>
      <c r="H1089" s="131" t="str">
        <f t="shared" si="53"/>
        <v/>
      </c>
      <c r="J1089" s="124">
        <v>42326.506249999999</v>
      </c>
      <c r="K1089" s="124">
        <v>42326.517361111109</v>
      </c>
      <c r="L1089" s="120">
        <f t="shared" si="54"/>
        <v>1.1111111110949423E-2</v>
      </c>
      <c r="M1089" s="123" t="s">
        <v>1</v>
      </c>
      <c r="N1089" s="121" t="s">
        <v>770</v>
      </c>
    </row>
    <row r="1090" spans="1:14" ht="27" customHeight="1" x14ac:dyDescent="0.35">
      <c r="A1090" s="134">
        <v>19261</v>
      </c>
      <c r="B1090" s="134">
        <v>690</v>
      </c>
      <c r="C1090" s="134" t="s">
        <v>471</v>
      </c>
      <c r="D1090" s="135">
        <v>42326.548611111109</v>
      </c>
      <c r="E1090" s="134" t="s">
        <v>0</v>
      </c>
      <c r="F1090" s="106">
        <v>42326.481944444444</v>
      </c>
      <c r="G1090" s="130">
        <f t="shared" si="52"/>
        <v>6.6666666665696539E-2</v>
      </c>
      <c r="H1090" s="131" t="str">
        <f t="shared" si="53"/>
        <v>ACCEPTABLE</v>
      </c>
      <c r="J1090" s="124">
        <v>42326.548611111109</v>
      </c>
      <c r="K1090" s="124">
        <v>42326.559027777781</v>
      </c>
      <c r="L1090" s="120">
        <f t="shared" si="54"/>
        <v>1.0416666671517305E-2</v>
      </c>
      <c r="M1090" s="123" t="s">
        <v>0</v>
      </c>
      <c r="N1090" s="121" t="s">
        <v>688</v>
      </c>
    </row>
    <row r="1091" spans="1:14" ht="27" customHeight="1" x14ac:dyDescent="0.35">
      <c r="A1091" s="134">
        <v>19261</v>
      </c>
      <c r="B1091" s="134">
        <v>691</v>
      </c>
      <c r="C1091" s="134" t="s">
        <v>16</v>
      </c>
      <c r="D1091" s="135">
        <v>42326.572916666664</v>
      </c>
      <c r="E1091" s="134" t="s">
        <v>1</v>
      </c>
      <c r="F1091" s="106">
        <v>42326.481944444444</v>
      </c>
      <c r="G1091" s="130">
        <f t="shared" si="52"/>
        <v>9.0972222220443655E-2</v>
      </c>
      <c r="H1091" s="131" t="str">
        <f t="shared" si="53"/>
        <v>ACCEPTABLE</v>
      </c>
      <c r="J1091" s="124">
        <v>42326.571527777778</v>
      </c>
      <c r="K1091" s="124">
        <v>42326.586111111108</v>
      </c>
      <c r="L1091" s="120">
        <f t="shared" si="54"/>
        <v>1.4583333329937886E-2</v>
      </c>
      <c r="M1091" s="123" t="s">
        <v>1</v>
      </c>
      <c r="N1091" s="121" t="s">
        <v>771</v>
      </c>
    </row>
    <row r="1092" spans="1:14" ht="27" customHeight="1" x14ac:dyDescent="0.35">
      <c r="A1092" s="134">
        <v>19263</v>
      </c>
      <c r="B1092" s="134">
        <v>692</v>
      </c>
      <c r="C1092" s="134" t="s">
        <v>16</v>
      </c>
      <c r="D1092" s="135">
        <v>42327.236111111109</v>
      </c>
      <c r="E1092" s="134" t="s">
        <v>0</v>
      </c>
      <c r="F1092" s="106">
        <v>42326.697916666664</v>
      </c>
      <c r="G1092" s="130">
        <f t="shared" si="52"/>
        <v>0.53819444444525288</v>
      </c>
      <c r="H1092" s="131" t="str">
        <f t="shared" si="53"/>
        <v>ACCEPTABLE</v>
      </c>
      <c r="J1092" s="124">
        <v>42327.244444444441</v>
      </c>
      <c r="K1092" s="124">
        <v>42327.253472222219</v>
      </c>
      <c r="L1092" s="120">
        <f t="shared" si="54"/>
        <v>9.0277777781011537E-3</v>
      </c>
      <c r="M1092" s="123" t="s">
        <v>0</v>
      </c>
      <c r="N1092" s="121" t="s">
        <v>772</v>
      </c>
    </row>
    <row r="1093" spans="1:14" ht="27" customHeight="1" x14ac:dyDescent="0.35">
      <c r="A1093" s="134">
        <v>19263</v>
      </c>
      <c r="B1093" s="134">
        <v>693</v>
      </c>
      <c r="C1093" s="134" t="s">
        <v>471</v>
      </c>
      <c r="D1093" s="135">
        <v>42327.263888888891</v>
      </c>
      <c r="E1093" s="134" t="s">
        <v>1</v>
      </c>
      <c r="F1093" s="106">
        <v>42326.697916666664</v>
      </c>
      <c r="G1093" s="130">
        <f t="shared" si="52"/>
        <v>0.56597222222626442</v>
      </c>
      <c r="H1093" s="131" t="str">
        <f t="shared" si="53"/>
        <v>ACCEPTABLE</v>
      </c>
      <c r="J1093" s="124">
        <v>42327.276388888888</v>
      </c>
      <c r="K1093" s="124">
        <v>42327.289583333331</v>
      </c>
      <c r="L1093" s="120">
        <f t="shared" si="54"/>
        <v>1.3194444443797693E-2</v>
      </c>
      <c r="M1093" s="123" t="s">
        <v>1</v>
      </c>
      <c r="N1093" s="121" t="s">
        <v>773</v>
      </c>
    </row>
    <row r="1094" spans="1:14" ht="27" customHeight="1" x14ac:dyDescent="0.35">
      <c r="A1094" s="134">
        <v>19264</v>
      </c>
      <c r="B1094" s="134">
        <v>694</v>
      </c>
      <c r="C1094" s="134" t="s">
        <v>3</v>
      </c>
      <c r="D1094" s="135">
        <v>42327.322916666664</v>
      </c>
      <c r="E1094" s="134" t="s">
        <v>0</v>
      </c>
      <c r="F1094" s="106">
        <v>42326.697916666664</v>
      </c>
      <c r="G1094" s="130">
        <f t="shared" si="52"/>
        <v>0.625</v>
      </c>
      <c r="H1094" s="131" t="str">
        <f t="shared" si="53"/>
        <v>ACCEPTABLE</v>
      </c>
      <c r="J1094" s="124">
        <v>42327.342361111114</v>
      </c>
      <c r="K1094" s="124">
        <v>42327.354166666664</v>
      </c>
      <c r="L1094" s="120">
        <f t="shared" si="54"/>
        <v>1.1805555550381541E-2</v>
      </c>
      <c r="M1094" s="123" t="s">
        <v>0</v>
      </c>
      <c r="N1094" s="121" t="s">
        <v>774</v>
      </c>
    </row>
    <row r="1095" spans="1:14" ht="27" customHeight="1" x14ac:dyDescent="0.35">
      <c r="A1095" s="134">
        <v>19264</v>
      </c>
      <c r="B1095" s="134">
        <v>695</v>
      </c>
      <c r="C1095" s="134" t="s">
        <v>4</v>
      </c>
      <c r="D1095" s="135">
        <v>42327.361111111109</v>
      </c>
      <c r="E1095" s="134" t="s">
        <v>1</v>
      </c>
      <c r="F1095" s="106">
        <v>42326.697916666664</v>
      </c>
      <c r="G1095" s="130">
        <f t="shared" si="52"/>
        <v>0.66319444444525288</v>
      </c>
      <c r="H1095" s="131" t="str">
        <f t="shared" si="53"/>
        <v>ACCEPTABLE</v>
      </c>
      <c r="J1095" s="124">
        <v>42327.381944444445</v>
      </c>
      <c r="K1095" s="124">
        <v>42327.392361111109</v>
      </c>
      <c r="L1095" s="120">
        <f t="shared" si="54"/>
        <v>1.0416666664241347E-2</v>
      </c>
      <c r="M1095" s="123" t="s">
        <v>1</v>
      </c>
      <c r="N1095" s="121" t="s">
        <v>775</v>
      </c>
    </row>
    <row r="1096" spans="1:14" ht="27" customHeight="1" x14ac:dyDescent="0.35">
      <c r="A1096" s="134">
        <v>19264</v>
      </c>
      <c r="B1096" s="134">
        <v>696</v>
      </c>
      <c r="C1096" s="134" t="s">
        <v>4</v>
      </c>
      <c r="D1096" s="135">
        <v>42328.326388888891</v>
      </c>
      <c r="E1096" s="134" t="s">
        <v>0</v>
      </c>
      <c r="F1096" s="106">
        <v>42327.922222222223</v>
      </c>
      <c r="G1096" s="130">
        <f t="shared" si="52"/>
        <v>0.40416666666715173</v>
      </c>
      <c r="H1096" s="131" t="str">
        <f t="shared" si="53"/>
        <v>ACCEPTABLE</v>
      </c>
      <c r="J1096" s="124">
        <v>42328.336805555555</v>
      </c>
      <c r="K1096" s="124">
        <v>42328.347222222219</v>
      </c>
      <c r="L1096" s="120">
        <f t="shared" si="54"/>
        <v>1.0416666664241347E-2</v>
      </c>
      <c r="M1096" s="123" t="s">
        <v>0</v>
      </c>
      <c r="N1096" s="121" t="s">
        <v>18</v>
      </c>
    </row>
    <row r="1097" spans="1:14" ht="27" customHeight="1" x14ac:dyDescent="0.35">
      <c r="A1097" s="134">
        <v>19264</v>
      </c>
      <c r="B1097" s="134">
        <v>697</v>
      </c>
      <c r="C1097" s="134" t="s">
        <v>3</v>
      </c>
      <c r="D1097" s="135">
        <v>42328.347222222219</v>
      </c>
      <c r="E1097" s="134" t="s">
        <v>1</v>
      </c>
      <c r="F1097" s="106">
        <v>42327.922222222223</v>
      </c>
      <c r="G1097" s="130">
        <f t="shared" si="52"/>
        <v>0.42499999999563443</v>
      </c>
      <c r="H1097" s="131" t="str">
        <f t="shared" si="53"/>
        <v>ACCEPTABLE</v>
      </c>
      <c r="J1097" s="124">
        <v>42328.368055555555</v>
      </c>
      <c r="K1097" s="124">
        <v>42328.378472222219</v>
      </c>
      <c r="L1097" s="120">
        <f t="shared" si="54"/>
        <v>1.0416666664241347E-2</v>
      </c>
      <c r="M1097" s="123" t="s">
        <v>1</v>
      </c>
      <c r="N1097" s="121" t="s">
        <v>617</v>
      </c>
    </row>
    <row r="1098" spans="1:14" ht="27" customHeight="1" x14ac:dyDescent="0.35">
      <c r="A1098" s="134">
        <v>19265</v>
      </c>
      <c r="B1098" s="134">
        <v>698</v>
      </c>
      <c r="C1098" s="134" t="s">
        <v>471</v>
      </c>
      <c r="D1098" s="135">
        <v>42328.458333333336</v>
      </c>
      <c r="E1098" s="134" t="s">
        <v>0</v>
      </c>
      <c r="F1098" s="106">
        <v>42327.922222222223</v>
      </c>
      <c r="G1098" s="130">
        <f t="shared" si="52"/>
        <v>0.53611111111240461</v>
      </c>
      <c r="H1098" s="131" t="str">
        <f t="shared" si="53"/>
        <v>ACCEPTABLE</v>
      </c>
      <c r="J1098" s="124">
        <v>42328.475694444445</v>
      </c>
      <c r="K1098" s="124">
        <v>42328.486111111109</v>
      </c>
      <c r="L1098" s="120">
        <f t="shared" si="54"/>
        <v>1.0416666664241347E-2</v>
      </c>
      <c r="M1098" s="123" t="s">
        <v>0</v>
      </c>
      <c r="N1098" s="121" t="s">
        <v>776</v>
      </c>
    </row>
    <row r="1099" spans="1:14" ht="27" customHeight="1" x14ac:dyDescent="0.35">
      <c r="A1099" s="134">
        <v>19265</v>
      </c>
      <c r="B1099" s="134">
        <v>699</v>
      </c>
      <c r="C1099" s="134" t="s">
        <v>16</v>
      </c>
      <c r="D1099" s="135">
        <v>42328.493055555555</v>
      </c>
      <c r="E1099" s="134" t="s">
        <v>1</v>
      </c>
      <c r="F1099" s="106">
        <v>42327.922222222223</v>
      </c>
      <c r="G1099" s="130">
        <f t="shared" si="52"/>
        <v>0.57083333333139308</v>
      </c>
      <c r="H1099" s="131" t="str">
        <f t="shared" si="53"/>
        <v>ACCEPTABLE</v>
      </c>
      <c r="J1099" s="124">
        <v>42328.517361111109</v>
      </c>
      <c r="K1099" s="124">
        <v>42328.527777777781</v>
      </c>
      <c r="L1099" s="120">
        <f t="shared" si="54"/>
        <v>1.0416666671517305E-2</v>
      </c>
      <c r="M1099" s="123" t="s">
        <v>1</v>
      </c>
      <c r="N1099" s="121" t="s">
        <v>777</v>
      </c>
    </row>
    <row r="1100" spans="1:14" ht="27" customHeight="1" x14ac:dyDescent="0.35">
      <c r="A1100" s="134">
        <v>19266</v>
      </c>
      <c r="B1100" s="134">
        <v>700</v>
      </c>
      <c r="C1100" s="134" t="s">
        <v>471</v>
      </c>
      <c r="D1100" s="135">
        <v>42328.666666666664</v>
      </c>
      <c r="E1100" s="134" t="s">
        <v>0</v>
      </c>
      <c r="F1100" s="106">
        <v>42328.42291666667</v>
      </c>
      <c r="G1100" s="130">
        <f t="shared" si="52"/>
        <v>0.24374999999417923</v>
      </c>
      <c r="H1100" s="131" t="str">
        <f t="shared" si="53"/>
        <v>ACCEPTABLE</v>
      </c>
      <c r="J1100" s="124">
        <v>42328.692361111112</v>
      </c>
      <c r="K1100" s="124">
        <v>42328.70208333333</v>
      </c>
      <c r="L1100" s="120">
        <f t="shared" si="54"/>
        <v>9.7222222175332718E-3</v>
      </c>
      <c r="M1100" s="123" t="s">
        <v>0</v>
      </c>
      <c r="N1100" s="121" t="s">
        <v>778</v>
      </c>
    </row>
    <row r="1101" spans="1:14" ht="27" customHeight="1" x14ac:dyDescent="0.35">
      <c r="A1101" s="134">
        <v>19266</v>
      </c>
      <c r="B1101" s="134">
        <v>701</v>
      </c>
      <c r="C1101" s="134" t="s">
        <v>16</v>
      </c>
      <c r="D1101" s="135">
        <v>42328.701388888891</v>
      </c>
      <c r="E1101" s="134" t="s">
        <v>1</v>
      </c>
      <c r="F1101" s="106">
        <v>42328.42291666667</v>
      </c>
      <c r="G1101" s="130">
        <f t="shared" si="52"/>
        <v>0.27847222222044365</v>
      </c>
      <c r="H1101" s="131" t="str">
        <f t="shared" si="53"/>
        <v>ACCEPTABLE</v>
      </c>
      <c r="J1101" s="124">
        <v>42328.729166666664</v>
      </c>
      <c r="K1101" s="124">
        <v>42328.739583333336</v>
      </c>
      <c r="L1101" s="120">
        <f t="shared" si="54"/>
        <v>1.0416666671517305E-2</v>
      </c>
      <c r="M1101" s="123" t="s">
        <v>1</v>
      </c>
      <c r="N1101" s="121" t="s">
        <v>779</v>
      </c>
    </row>
    <row r="1102" spans="1:14" ht="27" customHeight="1" x14ac:dyDescent="0.35">
      <c r="A1102" s="78">
        <v>19265</v>
      </c>
      <c r="B1102" s="78">
        <v>702</v>
      </c>
      <c r="C1102" s="121" t="s">
        <v>16</v>
      </c>
      <c r="D1102" s="106">
        <v>42329.361111111109</v>
      </c>
      <c r="E1102" s="121" t="s">
        <v>0</v>
      </c>
      <c r="F1102" s="106">
        <v>42329.2</v>
      </c>
      <c r="G1102" s="130">
        <f t="shared" si="52"/>
        <v>0.16111111111240461</v>
      </c>
      <c r="H1102" s="131" t="str">
        <f t="shared" si="53"/>
        <v>ACCEPTABLE</v>
      </c>
      <c r="J1102" s="124">
        <v>42329.354166666664</v>
      </c>
      <c r="K1102" s="124">
        <v>42329.364583333336</v>
      </c>
      <c r="L1102" s="120">
        <f t="shared" si="54"/>
        <v>1.0416666671517305E-2</v>
      </c>
      <c r="M1102" s="123" t="s">
        <v>0</v>
      </c>
      <c r="N1102" s="121" t="s">
        <v>780</v>
      </c>
    </row>
    <row r="1103" spans="1:14" ht="27" customHeight="1" x14ac:dyDescent="0.35">
      <c r="A1103" s="78">
        <v>19265</v>
      </c>
      <c r="B1103" s="78">
        <v>703</v>
      </c>
      <c r="C1103" s="121" t="s">
        <v>471</v>
      </c>
      <c r="D1103" s="106">
        <v>42329.388888888891</v>
      </c>
      <c r="E1103" s="121" t="s">
        <v>1</v>
      </c>
      <c r="F1103" s="106">
        <v>42329.2</v>
      </c>
      <c r="G1103" s="130">
        <f t="shared" si="52"/>
        <v>0.18888888889341615</v>
      </c>
      <c r="H1103" s="131" t="str">
        <f t="shared" si="53"/>
        <v>ACCEPTABLE</v>
      </c>
      <c r="J1103" s="124">
        <v>42329.388888888891</v>
      </c>
      <c r="K1103" s="124">
        <v>42329.399305555555</v>
      </c>
      <c r="L1103" s="120">
        <f t="shared" si="54"/>
        <v>1.0416666664241347E-2</v>
      </c>
      <c r="M1103" s="123" t="s">
        <v>1</v>
      </c>
      <c r="N1103" s="121" t="s">
        <v>781</v>
      </c>
    </row>
    <row r="1104" spans="1:14" ht="27" customHeight="1" x14ac:dyDescent="0.35">
      <c r="A1104" s="78">
        <v>19266</v>
      </c>
      <c r="B1104" s="78">
        <v>704</v>
      </c>
      <c r="C1104" s="121" t="s">
        <v>16</v>
      </c>
      <c r="D1104" s="106">
        <v>42329.642361111109</v>
      </c>
      <c r="E1104" s="121" t="s">
        <v>0</v>
      </c>
      <c r="F1104" s="106">
        <v>42329.574305555558</v>
      </c>
      <c r="G1104" s="130">
        <f t="shared" si="52"/>
        <v>6.8055555551836733E-2</v>
      </c>
      <c r="H1104" s="131" t="str">
        <f t="shared" si="53"/>
        <v>ACCEPTABLE</v>
      </c>
      <c r="J1104" s="124">
        <v>42329.631249999999</v>
      </c>
      <c r="K1104" s="124">
        <v>42329.640277777777</v>
      </c>
      <c r="L1104" s="120">
        <f t="shared" si="54"/>
        <v>9.0277777781011537E-3</v>
      </c>
      <c r="M1104" s="123" t="s">
        <v>0</v>
      </c>
      <c r="N1104" s="121" t="s">
        <v>644</v>
      </c>
    </row>
    <row r="1105" spans="1:14" ht="27" customHeight="1" x14ac:dyDescent="0.35">
      <c r="A1105" s="78">
        <v>19266</v>
      </c>
      <c r="B1105" s="78">
        <v>705</v>
      </c>
      <c r="C1105" s="121" t="s">
        <v>471</v>
      </c>
      <c r="D1105" s="124">
        <v>42329.666666666664</v>
      </c>
      <c r="E1105" s="121" t="s">
        <v>1</v>
      </c>
      <c r="F1105" s="106">
        <v>42329.574305555558</v>
      </c>
      <c r="G1105" s="130">
        <f t="shared" si="52"/>
        <v>9.2361111106583849E-2</v>
      </c>
      <c r="H1105" s="131" t="str">
        <f t="shared" si="53"/>
        <v>ACCEPTABLE</v>
      </c>
      <c r="J1105" s="124">
        <v>42329.670138888891</v>
      </c>
      <c r="K1105" s="124">
        <v>42329.681944444441</v>
      </c>
      <c r="L1105" s="120">
        <f t="shared" si="54"/>
        <v>1.1805555550381541E-2</v>
      </c>
      <c r="M1105" s="123" t="s">
        <v>1</v>
      </c>
      <c r="N1105" s="121" t="s">
        <v>782</v>
      </c>
    </row>
    <row r="1106" spans="1:14" ht="27" customHeight="1" x14ac:dyDescent="0.35">
      <c r="A1106" s="78">
        <v>19268</v>
      </c>
      <c r="B1106" s="78">
        <v>708</v>
      </c>
      <c r="C1106" s="121" t="s">
        <v>594</v>
      </c>
      <c r="D1106" s="124">
        <v>42329.711805555555</v>
      </c>
      <c r="E1106" s="121" t="s">
        <v>0</v>
      </c>
      <c r="F1106" s="106">
        <v>42329.574305555558</v>
      </c>
      <c r="G1106" s="130">
        <f t="shared" si="52"/>
        <v>0.13749999999708962</v>
      </c>
      <c r="H1106" s="131" t="str">
        <f t="shared" si="53"/>
        <v>ACCEPTABLE</v>
      </c>
      <c r="J1106" s="124">
        <v>42329.710416666669</v>
      </c>
      <c r="K1106" s="124">
        <v>42329.723611111112</v>
      </c>
      <c r="L1106" s="120">
        <f t="shared" si="54"/>
        <v>1.3194444443797693E-2</v>
      </c>
      <c r="M1106" s="123" t="s">
        <v>0</v>
      </c>
      <c r="N1106" s="121" t="s">
        <v>783</v>
      </c>
    </row>
    <row r="1107" spans="1:14" ht="27" customHeight="1" x14ac:dyDescent="0.35">
      <c r="A1107" s="78">
        <v>19267</v>
      </c>
      <c r="B1107" s="78">
        <v>706</v>
      </c>
      <c r="C1107" s="121" t="s">
        <v>3</v>
      </c>
      <c r="D1107" s="124">
        <v>42329.732638888891</v>
      </c>
      <c r="E1107" s="121" t="s">
        <v>1</v>
      </c>
      <c r="F1107" s="106">
        <v>42329.574305555558</v>
      </c>
      <c r="G1107" s="130">
        <f t="shared" si="52"/>
        <v>0.15833333333284827</v>
      </c>
      <c r="H1107" s="131" t="str">
        <f t="shared" si="53"/>
        <v>ACCEPTABLE</v>
      </c>
      <c r="J1107" s="124">
        <v>42329.743750000001</v>
      </c>
      <c r="K1107" s="124">
        <v>42329.757638888892</v>
      </c>
      <c r="L1107" s="120">
        <f t="shared" si="54"/>
        <v>1.3888888890505768E-2</v>
      </c>
      <c r="M1107" s="123" t="s">
        <v>1</v>
      </c>
      <c r="N1107" s="121" t="s">
        <v>783</v>
      </c>
    </row>
    <row r="1108" spans="1:14" ht="27" customHeight="1" x14ac:dyDescent="0.35">
      <c r="A1108" s="78">
        <v>19268</v>
      </c>
      <c r="B1108" s="78">
        <v>707</v>
      </c>
      <c r="C1108" s="121" t="s">
        <v>4</v>
      </c>
      <c r="D1108" s="124">
        <v>42329.760416666664</v>
      </c>
      <c r="E1108" s="121" t="s">
        <v>1</v>
      </c>
      <c r="F1108" s="106">
        <v>42329.677083333336</v>
      </c>
      <c r="G1108" s="130">
        <f t="shared" si="52"/>
        <v>8.3333333328482695E-2</v>
      </c>
      <c r="H1108" s="131" t="str">
        <f t="shared" si="53"/>
        <v>ACCEPTABLE</v>
      </c>
      <c r="J1108" s="124">
        <v>42329.86041666667</v>
      </c>
      <c r="K1108" s="124">
        <v>42329.870138888888</v>
      </c>
      <c r="L1108" s="120">
        <f t="shared" si="54"/>
        <v>9.7222222175332718E-3</v>
      </c>
      <c r="M1108" s="123" t="s">
        <v>0</v>
      </c>
      <c r="N1108" s="121" t="s">
        <v>164</v>
      </c>
    </row>
    <row r="1109" spans="1:14" ht="27" customHeight="1" x14ac:dyDescent="0.35">
      <c r="A1109" s="78">
        <v>19268</v>
      </c>
      <c r="B1109" s="78">
        <v>709</v>
      </c>
      <c r="C1109" s="121" t="s">
        <v>4</v>
      </c>
      <c r="D1109" s="124">
        <v>42330.111111111109</v>
      </c>
      <c r="E1109" s="121" t="s">
        <v>0</v>
      </c>
      <c r="F1109" s="124">
        <v>42329.927083333336</v>
      </c>
      <c r="G1109" s="130">
        <f t="shared" si="52"/>
        <v>0.18402777777373558</v>
      </c>
      <c r="H1109" s="131" t="str">
        <f t="shared" si="53"/>
        <v>ACCEPTABLE</v>
      </c>
      <c r="J1109" s="124">
        <v>42330.152777777781</v>
      </c>
      <c r="K1109" s="124">
        <v>42330.163194444445</v>
      </c>
      <c r="L1109" s="120">
        <f t="shared" si="54"/>
        <v>1.0416666664241347E-2</v>
      </c>
      <c r="M1109" s="123" t="s">
        <v>0</v>
      </c>
      <c r="N1109" s="121" t="s">
        <v>587</v>
      </c>
    </row>
    <row r="1110" spans="1:14" ht="27" customHeight="1" x14ac:dyDescent="0.35">
      <c r="A1110" s="78">
        <v>19268</v>
      </c>
      <c r="B1110" s="78">
        <v>710</v>
      </c>
      <c r="C1110" s="121" t="s">
        <v>3</v>
      </c>
      <c r="D1110" s="124">
        <v>42330.135416666664</v>
      </c>
      <c r="E1110" s="121" t="s">
        <v>1</v>
      </c>
      <c r="F1110" s="124">
        <v>42329.927083333336</v>
      </c>
      <c r="G1110" s="130">
        <f t="shared" si="52"/>
        <v>0.20833333332848269</v>
      </c>
      <c r="H1110" s="131" t="str">
        <f t="shared" si="53"/>
        <v>ACCEPTABLE</v>
      </c>
      <c r="J1110" s="124">
        <v>42330.177083333336</v>
      </c>
      <c r="K1110" s="124">
        <v>42330.1875</v>
      </c>
      <c r="L1110" s="120">
        <f t="shared" si="54"/>
        <v>1.0416666664241347E-2</v>
      </c>
      <c r="M1110" s="123" t="s">
        <v>1</v>
      </c>
      <c r="N1110" s="121" t="s">
        <v>164</v>
      </c>
    </row>
    <row r="1111" spans="1:14" ht="27" customHeight="1" x14ac:dyDescent="0.35">
      <c r="A1111" s="78">
        <v>19269</v>
      </c>
      <c r="B1111" s="78">
        <v>711</v>
      </c>
      <c r="C1111" s="121" t="s">
        <v>3</v>
      </c>
      <c r="D1111" s="124">
        <v>42330.180555555555</v>
      </c>
      <c r="E1111" s="121" t="s">
        <v>0</v>
      </c>
      <c r="F1111" s="124">
        <v>42329.927083333336</v>
      </c>
      <c r="G1111" s="130">
        <f t="shared" si="52"/>
        <v>0.25347222221898846</v>
      </c>
      <c r="H1111" s="131" t="str">
        <f t="shared" si="53"/>
        <v>ACCEPTABLE</v>
      </c>
      <c r="J1111" s="124">
        <v>42330.204861111109</v>
      </c>
      <c r="K1111" s="124">
        <v>42330.21875</v>
      </c>
      <c r="L1111" s="120">
        <f t="shared" si="54"/>
        <v>1.3888888890505768E-2</v>
      </c>
      <c r="M1111" s="123" t="s">
        <v>0</v>
      </c>
      <c r="N1111" s="121" t="s">
        <v>784</v>
      </c>
    </row>
    <row r="1112" spans="1:14" ht="27" customHeight="1" x14ac:dyDescent="0.35">
      <c r="A1112" s="78">
        <v>19269</v>
      </c>
      <c r="B1112" s="78">
        <v>712</v>
      </c>
      <c r="C1112" s="121" t="s">
        <v>4</v>
      </c>
      <c r="D1112" s="124">
        <v>42330.215277777781</v>
      </c>
      <c r="E1112" s="121" t="s">
        <v>1</v>
      </c>
      <c r="F1112" s="124">
        <v>42329.927083333336</v>
      </c>
      <c r="G1112" s="130">
        <f t="shared" si="52"/>
        <v>0.28819444444525288</v>
      </c>
      <c r="H1112" s="131" t="str">
        <f t="shared" si="53"/>
        <v>ACCEPTABLE</v>
      </c>
      <c r="J1112" s="124">
        <v>42330.238194444442</v>
      </c>
      <c r="K1112" s="124">
        <v>42330.243055555555</v>
      </c>
      <c r="L1112" s="120">
        <f t="shared" si="54"/>
        <v>4.8611111124046147E-3</v>
      </c>
      <c r="M1112" s="123" t="s">
        <v>1</v>
      </c>
      <c r="N1112" s="121" t="s">
        <v>9</v>
      </c>
    </row>
    <row r="1113" spans="1:14" ht="27" customHeight="1" x14ac:dyDescent="0.35">
      <c r="A1113" s="78">
        <v>19269</v>
      </c>
      <c r="B1113" s="78">
        <v>713</v>
      </c>
      <c r="C1113" s="121" t="s">
        <v>4</v>
      </c>
      <c r="D1113" s="124">
        <v>42330.857638888891</v>
      </c>
      <c r="E1113" s="121" t="s">
        <v>0</v>
      </c>
      <c r="F1113" s="124">
        <v>42330.710416666669</v>
      </c>
      <c r="G1113" s="130">
        <f t="shared" si="52"/>
        <v>0.14722222222189885</v>
      </c>
      <c r="H1113" s="131" t="str">
        <f t="shared" si="53"/>
        <v>ACCEPTABLE</v>
      </c>
      <c r="J1113" s="124">
        <v>42330.862500000003</v>
      </c>
      <c r="K1113" s="124">
        <v>42330.87222222222</v>
      </c>
      <c r="L1113" s="120">
        <f t="shared" si="54"/>
        <v>9.7222222175332718E-3</v>
      </c>
      <c r="M1113" s="123" t="s">
        <v>0</v>
      </c>
      <c r="N1113" s="121" t="s">
        <v>18</v>
      </c>
    </row>
    <row r="1114" spans="1:14" ht="27" customHeight="1" x14ac:dyDescent="0.35">
      <c r="A1114" s="78">
        <v>19269</v>
      </c>
      <c r="B1114" s="78">
        <v>714</v>
      </c>
      <c r="C1114" s="121" t="s">
        <v>3</v>
      </c>
      <c r="D1114" s="124">
        <v>42330.885416666664</v>
      </c>
      <c r="E1114" s="121" t="s">
        <v>1</v>
      </c>
      <c r="F1114" s="124">
        <v>42330.710416666669</v>
      </c>
      <c r="G1114" s="130">
        <f t="shared" si="52"/>
        <v>0.17499999999563443</v>
      </c>
      <c r="H1114" s="131" t="str">
        <f t="shared" si="53"/>
        <v>ACCEPTABLE</v>
      </c>
      <c r="J1114" s="124">
        <v>42330.888888888891</v>
      </c>
      <c r="K1114" s="124">
        <v>42330.9</v>
      </c>
      <c r="L1114" s="120">
        <f t="shared" si="54"/>
        <v>1.1111111110949423E-2</v>
      </c>
      <c r="M1114" s="123" t="s">
        <v>1</v>
      </c>
      <c r="N1114" s="121" t="s">
        <v>670</v>
      </c>
    </row>
    <row r="1115" spans="1:14" ht="27" customHeight="1" x14ac:dyDescent="0.35">
      <c r="A1115" s="78">
        <v>19270</v>
      </c>
      <c r="B1115" s="78">
        <v>715</v>
      </c>
      <c r="C1115" s="121" t="s">
        <v>3</v>
      </c>
      <c r="D1115" s="124">
        <v>42330.989583333336</v>
      </c>
      <c r="E1115" s="121" t="s">
        <v>0</v>
      </c>
      <c r="F1115" s="124">
        <v>42330.710416666669</v>
      </c>
      <c r="G1115" s="130">
        <f t="shared" si="52"/>
        <v>0.27916666666715173</v>
      </c>
      <c r="H1115" s="131" t="str">
        <f t="shared" si="53"/>
        <v>ACCEPTABLE</v>
      </c>
      <c r="J1115" s="124">
        <v>42330.981944444444</v>
      </c>
      <c r="K1115" s="124">
        <v>42330.994444444441</v>
      </c>
      <c r="L1115" s="120">
        <f t="shared" si="54"/>
        <v>1.2499999997089617E-2</v>
      </c>
      <c r="M1115" s="123" t="s">
        <v>0</v>
      </c>
      <c r="N1115" s="121" t="s">
        <v>785</v>
      </c>
    </row>
    <row r="1116" spans="1:14" ht="27" customHeight="1" x14ac:dyDescent="0.35">
      <c r="A1116" s="78">
        <v>19270</v>
      </c>
      <c r="B1116" s="78">
        <v>716</v>
      </c>
      <c r="C1116" s="121" t="s">
        <v>3</v>
      </c>
      <c r="D1116" s="124">
        <v>42331.010416666664</v>
      </c>
      <c r="E1116" s="121" t="s">
        <v>1</v>
      </c>
      <c r="F1116" s="124">
        <v>42330.710416666669</v>
      </c>
      <c r="G1116" s="130">
        <f t="shared" si="52"/>
        <v>0.29999999999563443</v>
      </c>
      <c r="H1116" s="131" t="str">
        <f t="shared" si="53"/>
        <v>ACCEPTABLE</v>
      </c>
      <c r="J1116" s="124">
        <v>42331.006944444445</v>
      </c>
      <c r="K1116" s="124">
        <v>42331.018750000003</v>
      </c>
      <c r="L1116" s="120">
        <f t="shared" si="54"/>
        <v>1.1805555557657499E-2</v>
      </c>
      <c r="M1116" s="123" t="s">
        <v>1</v>
      </c>
      <c r="N1116" s="121" t="s">
        <v>785</v>
      </c>
    </row>
    <row r="1117" spans="1:14" ht="27" customHeight="1" x14ac:dyDescent="0.35">
      <c r="D1117" s="124"/>
      <c r="F1117" s="124"/>
      <c r="G1117" s="130" t="str">
        <f t="shared" si="52"/>
        <v/>
      </c>
      <c r="H1117" s="131" t="str">
        <f t="shared" si="53"/>
        <v/>
      </c>
      <c r="J1117" s="124">
        <v>42331.465277777781</v>
      </c>
      <c r="K1117" s="124">
        <v>42331.475694444445</v>
      </c>
      <c r="L1117" s="120">
        <f t="shared" si="54"/>
        <v>1.0416666664241347E-2</v>
      </c>
      <c r="M1117" s="123" t="s">
        <v>149</v>
      </c>
      <c r="N1117" s="121" t="s">
        <v>149</v>
      </c>
    </row>
    <row r="1118" spans="1:14" ht="27" customHeight="1" x14ac:dyDescent="0.35">
      <c r="A1118" s="78">
        <v>19272</v>
      </c>
      <c r="B1118" s="78">
        <v>717</v>
      </c>
      <c r="C1118" s="121" t="s">
        <v>3</v>
      </c>
      <c r="D1118" s="124">
        <v>42332.322916666664</v>
      </c>
      <c r="E1118" s="121" t="s">
        <v>0</v>
      </c>
      <c r="F1118" s="124">
        <v>42331.834027777775</v>
      </c>
      <c r="G1118" s="130">
        <f t="shared" si="52"/>
        <v>0.48888888888905058</v>
      </c>
      <c r="H1118" s="131" t="str">
        <f t="shared" si="53"/>
        <v>ACCEPTABLE</v>
      </c>
      <c r="J1118" s="124">
        <v>42332.354861111111</v>
      </c>
      <c r="K1118" s="124">
        <v>42332.365972222222</v>
      </c>
      <c r="L1118" s="120">
        <f t="shared" si="54"/>
        <v>1.1111111110949423E-2</v>
      </c>
      <c r="M1118" s="123" t="s">
        <v>0</v>
      </c>
      <c r="N1118" s="121" t="s">
        <v>786</v>
      </c>
    </row>
    <row r="1119" spans="1:14" ht="27" customHeight="1" x14ac:dyDescent="0.35">
      <c r="A1119" s="78">
        <v>19272</v>
      </c>
      <c r="B1119" s="78">
        <v>718</v>
      </c>
      <c r="C1119" s="121" t="s">
        <v>4</v>
      </c>
      <c r="D1119" s="124">
        <v>42332.357638888891</v>
      </c>
      <c r="E1119" s="121" t="s">
        <v>1</v>
      </c>
      <c r="F1119" s="124">
        <v>42331.834027777775</v>
      </c>
      <c r="G1119" s="130">
        <f t="shared" si="52"/>
        <v>0.523611111115315</v>
      </c>
      <c r="H1119" s="131" t="str">
        <f t="shared" si="53"/>
        <v>ACCEPTABLE</v>
      </c>
      <c r="J1119" s="124">
        <v>42332.393055555556</v>
      </c>
      <c r="K1119" s="124">
        <v>42332.406944444447</v>
      </c>
      <c r="L1119" s="120">
        <f t="shared" si="54"/>
        <v>1.3888888890505768E-2</v>
      </c>
      <c r="M1119" s="123" t="s">
        <v>1</v>
      </c>
      <c r="N1119" s="121" t="s">
        <v>614</v>
      </c>
    </row>
    <row r="1120" spans="1:14" ht="27" customHeight="1" x14ac:dyDescent="0.35">
      <c r="A1120" s="78">
        <v>19271</v>
      </c>
      <c r="B1120" s="78">
        <v>719</v>
      </c>
      <c r="C1120" s="121" t="s">
        <v>471</v>
      </c>
      <c r="D1120" s="124">
        <v>42332.416666666664</v>
      </c>
      <c r="E1120" s="121" t="s">
        <v>0</v>
      </c>
      <c r="F1120" s="124">
        <v>42332.206250000003</v>
      </c>
      <c r="G1120" s="130">
        <f t="shared" si="52"/>
        <v>0.21041666666133096</v>
      </c>
      <c r="H1120" s="131" t="str">
        <f t="shared" si="53"/>
        <v>ACCEPTABLE</v>
      </c>
      <c r="J1120" s="124">
        <v>42332.418055555558</v>
      </c>
      <c r="K1120" s="124">
        <v>42332.426388888889</v>
      </c>
      <c r="L1120" s="120">
        <f t="shared" si="54"/>
        <v>8.333333331393078E-3</v>
      </c>
      <c r="M1120" s="123" t="s">
        <v>0</v>
      </c>
      <c r="N1120" s="121" t="s">
        <v>787</v>
      </c>
    </row>
    <row r="1121" spans="1:14" ht="27" customHeight="1" x14ac:dyDescent="0.35">
      <c r="A1121" s="78">
        <v>19273</v>
      </c>
      <c r="B1121" s="78">
        <v>720</v>
      </c>
      <c r="C1121" s="121" t="s">
        <v>3</v>
      </c>
      <c r="D1121" s="124">
        <v>42332.447916666664</v>
      </c>
      <c r="E1121" s="121" t="s">
        <v>0</v>
      </c>
      <c r="F1121" s="124">
        <v>42332.206250000003</v>
      </c>
      <c r="G1121" s="130">
        <f t="shared" si="52"/>
        <v>0.24166666666133096</v>
      </c>
      <c r="H1121" s="131" t="str">
        <f t="shared" si="53"/>
        <v>ACCEPTABLE</v>
      </c>
      <c r="J1121" s="124">
        <v>42332.448611111111</v>
      </c>
      <c r="K1121" s="124">
        <v>42332.458333333336</v>
      </c>
      <c r="L1121" s="120">
        <f t="shared" si="54"/>
        <v>9.7222222248092294E-3</v>
      </c>
      <c r="M1121" s="123" t="s">
        <v>1</v>
      </c>
      <c r="N1121" s="121" t="s">
        <v>579</v>
      </c>
    </row>
    <row r="1122" spans="1:14" ht="27" customHeight="1" x14ac:dyDescent="0.35">
      <c r="A1122" s="78">
        <v>19273</v>
      </c>
      <c r="B1122" s="78">
        <v>721</v>
      </c>
      <c r="C1122" s="121" t="s">
        <v>3</v>
      </c>
      <c r="D1122" s="106">
        <v>42332.46875</v>
      </c>
      <c r="E1122" s="121" t="s">
        <v>1</v>
      </c>
      <c r="F1122" s="106">
        <v>42332.206250000003</v>
      </c>
      <c r="G1122" s="130">
        <f t="shared" si="52"/>
        <v>0.26249999999708962</v>
      </c>
      <c r="H1122" s="131" t="str">
        <f t="shared" si="53"/>
        <v>ACCEPTABLE</v>
      </c>
      <c r="J1122" s="124"/>
      <c r="K1122" s="124"/>
      <c r="L1122" s="120" t="str">
        <f t="shared" si="54"/>
        <v>Incomplete Data</v>
      </c>
    </row>
    <row r="1123" spans="1:14" ht="27" customHeight="1" x14ac:dyDescent="0.35">
      <c r="A1123" s="134">
        <v>19272</v>
      </c>
      <c r="B1123" s="134">
        <v>722</v>
      </c>
      <c r="C1123" s="134" t="s">
        <v>4</v>
      </c>
      <c r="D1123" s="135">
        <v>42333.381944444445</v>
      </c>
      <c r="E1123" s="134" t="s">
        <v>0</v>
      </c>
      <c r="F1123" s="106">
        <v>42333.333333333336</v>
      </c>
      <c r="G1123" s="130">
        <f t="shared" si="52"/>
        <v>4.8611111109494232E-2</v>
      </c>
      <c r="H1123" s="131" t="str">
        <f t="shared" si="53"/>
        <v>ACCEPTABLE</v>
      </c>
      <c r="J1123" s="124">
        <v>42333.384027777778</v>
      </c>
      <c r="K1123" s="124">
        <v>42333.399305555555</v>
      </c>
      <c r="L1123" s="120">
        <f t="shared" si="54"/>
        <v>1.5277777776645962E-2</v>
      </c>
      <c r="M1123" s="123" t="s">
        <v>1</v>
      </c>
      <c r="N1123" s="121" t="s">
        <v>788</v>
      </c>
    </row>
    <row r="1124" spans="1:14" ht="27" customHeight="1" x14ac:dyDescent="0.35">
      <c r="A1124" s="134">
        <v>19272</v>
      </c>
      <c r="B1124" s="134">
        <v>723</v>
      </c>
      <c r="C1124" s="134" t="s">
        <v>3</v>
      </c>
      <c r="D1124" s="135">
        <v>42333.40625</v>
      </c>
      <c r="E1124" s="134" t="s">
        <v>1</v>
      </c>
      <c r="F1124" s="106">
        <v>42333.333333333336</v>
      </c>
      <c r="G1124" s="130">
        <f t="shared" si="52"/>
        <v>7.2916666664241347E-2</v>
      </c>
      <c r="H1124" s="131" t="str">
        <f t="shared" si="53"/>
        <v>ACCEPTABLE</v>
      </c>
      <c r="L1124" s="120" t="str">
        <f t="shared" si="54"/>
        <v>Incomplete Data</v>
      </c>
    </row>
    <row r="1125" spans="1:14" ht="27" customHeight="1" x14ac:dyDescent="0.35">
      <c r="A1125" s="134">
        <v>19271</v>
      </c>
      <c r="B1125" s="134">
        <v>724</v>
      </c>
      <c r="C1125" s="134" t="s">
        <v>19</v>
      </c>
      <c r="D1125" s="135">
        <v>42333.569444444445</v>
      </c>
      <c r="E1125" s="134" t="s">
        <v>0</v>
      </c>
      <c r="F1125" s="106">
        <v>42332.699305555558</v>
      </c>
      <c r="G1125" s="130">
        <f t="shared" si="52"/>
        <v>0.87013888888759539</v>
      </c>
      <c r="H1125" s="131" t="str">
        <f t="shared" si="53"/>
        <v>ACCEPTABLE</v>
      </c>
      <c r="J1125" s="124">
        <v>42333.554861111108</v>
      </c>
      <c r="K1125" s="124">
        <v>42333.565972222219</v>
      </c>
      <c r="L1125" s="120">
        <f t="shared" si="54"/>
        <v>1.1111111110949423E-2</v>
      </c>
      <c r="M1125" s="123" t="s">
        <v>0</v>
      </c>
      <c r="N1125" s="121" t="s">
        <v>1179</v>
      </c>
    </row>
    <row r="1126" spans="1:14" ht="27" customHeight="1" x14ac:dyDescent="0.35">
      <c r="A1126" s="134">
        <v>19271</v>
      </c>
      <c r="B1126" s="134">
        <v>725</v>
      </c>
      <c r="C1126" s="134" t="s">
        <v>19</v>
      </c>
      <c r="D1126" s="135">
        <v>42333.614583333336</v>
      </c>
      <c r="E1126" s="134" t="s">
        <v>1</v>
      </c>
      <c r="F1126" s="106">
        <v>42332.699305555558</v>
      </c>
      <c r="G1126" s="130">
        <f t="shared" si="52"/>
        <v>0.91527777777810115</v>
      </c>
      <c r="H1126" s="131" t="str">
        <f t="shared" si="53"/>
        <v>ACCEPTABLE</v>
      </c>
      <c r="J1126" s="124">
        <v>42333.625</v>
      </c>
      <c r="K1126" s="124">
        <v>42333.634722222225</v>
      </c>
      <c r="L1126" s="120">
        <f t="shared" si="54"/>
        <v>9.7222222248092294E-3</v>
      </c>
      <c r="M1126" s="123" t="s">
        <v>1</v>
      </c>
      <c r="N1126" s="121" t="s">
        <v>18</v>
      </c>
    </row>
    <row r="1127" spans="1:14" ht="27" customHeight="1" x14ac:dyDescent="0.35">
      <c r="A1127" s="134">
        <v>19271</v>
      </c>
      <c r="B1127" s="134">
        <v>726</v>
      </c>
      <c r="C1127" s="134" t="s">
        <v>16</v>
      </c>
      <c r="D1127" s="135">
        <v>42334.246527777781</v>
      </c>
      <c r="E1127" s="134" t="s">
        <v>0</v>
      </c>
      <c r="F1127" s="106">
        <v>42333.70416666667</v>
      </c>
      <c r="G1127" s="130">
        <f t="shared" si="52"/>
        <v>0.54236111111094942</v>
      </c>
      <c r="H1127" s="131" t="str">
        <f t="shared" si="53"/>
        <v>ACCEPTABLE</v>
      </c>
      <c r="J1127" s="124">
        <v>42334.638194444444</v>
      </c>
      <c r="K1127" s="124">
        <v>42334.65</v>
      </c>
      <c r="L1127" s="120">
        <f t="shared" si="54"/>
        <v>1.1805555557657499E-2</v>
      </c>
      <c r="M1127" s="123" t="s">
        <v>0</v>
      </c>
      <c r="N1127" s="121" t="s">
        <v>883</v>
      </c>
    </row>
    <row r="1128" spans="1:14" ht="27" customHeight="1" x14ac:dyDescent="0.35">
      <c r="A1128" s="134">
        <v>19271</v>
      </c>
      <c r="B1128" s="134">
        <v>727</v>
      </c>
      <c r="C1128" s="134" t="s">
        <v>471</v>
      </c>
      <c r="D1128" s="135">
        <v>42334.267361111109</v>
      </c>
      <c r="E1128" s="134" t="s">
        <v>1</v>
      </c>
      <c r="F1128" s="106">
        <v>42333.70416666667</v>
      </c>
      <c r="G1128" s="130">
        <f t="shared" si="52"/>
        <v>0.56319444443943212</v>
      </c>
      <c r="H1128" s="131" t="str">
        <f t="shared" si="53"/>
        <v>ACCEPTABLE</v>
      </c>
      <c r="J1128" s="124">
        <v>42334.662499999999</v>
      </c>
      <c r="K1128" s="124">
        <v>42334.67291666667</v>
      </c>
      <c r="L1128" s="120">
        <f t="shared" si="54"/>
        <v>1.0416666671517305E-2</v>
      </c>
      <c r="M1128" s="123" t="s">
        <v>0</v>
      </c>
      <c r="N1128" s="121" t="s">
        <v>884</v>
      </c>
    </row>
    <row r="1129" spans="1:14" ht="27" customHeight="1" x14ac:dyDescent="0.35">
      <c r="A1129" s="134">
        <v>19273</v>
      </c>
      <c r="B1129" s="134">
        <v>728</v>
      </c>
      <c r="C1129" s="134" t="s">
        <v>594</v>
      </c>
      <c r="D1129" s="135">
        <v>42334.645833333336</v>
      </c>
      <c r="E1129" s="134" t="s">
        <v>0</v>
      </c>
      <c r="F1129" s="106">
        <v>42334.402777777781</v>
      </c>
      <c r="G1129" s="130">
        <f t="shared" si="52"/>
        <v>0.24305555555474712</v>
      </c>
      <c r="H1129" s="131" t="str">
        <f t="shared" si="53"/>
        <v>ACCEPTABLE</v>
      </c>
      <c r="J1129" s="124">
        <v>42334.6875</v>
      </c>
      <c r="K1129" s="124">
        <v>42334.697916666664</v>
      </c>
      <c r="L1129" s="120">
        <f t="shared" si="54"/>
        <v>1.0416666664241347E-2</v>
      </c>
      <c r="M1129" s="123" t="s">
        <v>1</v>
      </c>
      <c r="N1129" s="121" t="s">
        <v>730</v>
      </c>
    </row>
    <row r="1130" spans="1:14" ht="27" customHeight="1" x14ac:dyDescent="0.35">
      <c r="A1130" s="134">
        <v>19274</v>
      </c>
      <c r="B1130" s="134">
        <v>729</v>
      </c>
      <c r="C1130" s="134" t="s">
        <v>3</v>
      </c>
      <c r="D1130" s="135">
        <v>42334.666666666664</v>
      </c>
      <c r="E1130" s="134" t="s">
        <v>1</v>
      </c>
      <c r="F1130" s="106">
        <v>42334.402777777781</v>
      </c>
      <c r="G1130" s="130">
        <f t="shared" si="52"/>
        <v>0.26388888888322981</v>
      </c>
      <c r="H1130" s="131" t="str">
        <f t="shared" si="53"/>
        <v>ACCEPTABLE</v>
      </c>
      <c r="J1130" s="124">
        <v>42334.734722222223</v>
      </c>
      <c r="K1130" s="124">
        <v>42334.744444444441</v>
      </c>
      <c r="L1130" s="120">
        <f t="shared" si="54"/>
        <v>9.7222222175332718E-3</v>
      </c>
      <c r="M1130" s="123" t="s">
        <v>0</v>
      </c>
      <c r="N1130" s="121" t="s">
        <v>764</v>
      </c>
    </row>
    <row r="1131" spans="1:14" ht="27" customHeight="1" x14ac:dyDescent="0.35">
      <c r="A1131" s="134">
        <v>19273</v>
      </c>
      <c r="B1131" s="134">
        <v>730</v>
      </c>
      <c r="C1131" s="134" t="s">
        <v>4</v>
      </c>
      <c r="D1131" s="135">
        <v>42334.6875</v>
      </c>
      <c r="E1131" s="134" t="s">
        <v>1</v>
      </c>
      <c r="F1131" s="106">
        <v>42334.402777777781</v>
      </c>
      <c r="G1131" s="130">
        <f t="shared" si="52"/>
        <v>0.28472222221898846</v>
      </c>
      <c r="H1131" s="131" t="str">
        <f t="shared" si="53"/>
        <v>ACCEPTABLE</v>
      </c>
      <c r="J1131" s="124">
        <v>42334.765277777777</v>
      </c>
      <c r="K1131" s="124">
        <v>42334.779166666667</v>
      </c>
      <c r="L1131" s="120">
        <f t="shared" si="54"/>
        <v>1.3888888890505768E-2</v>
      </c>
      <c r="M1131" s="123" t="s">
        <v>1</v>
      </c>
      <c r="N1131" s="121" t="s">
        <v>1180</v>
      </c>
    </row>
    <row r="1132" spans="1:14" ht="27" customHeight="1" x14ac:dyDescent="0.35">
      <c r="A1132" s="134">
        <v>19273</v>
      </c>
      <c r="B1132" s="134">
        <v>731</v>
      </c>
      <c r="C1132" s="134" t="s">
        <v>4</v>
      </c>
      <c r="D1132" s="135">
        <v>42335.229166666664</v>
      </c>
      <c r="E1132" s="134" t="s">
        <v>0</v>
      </c>
      <c r="F1132" s="106">
        <v>42334.734722222223</v>
      </c>
      <c r="G1132" s="130">
        <f t="shared" si="52"/>
        <v>0.49444444444088731</v>
      </c>
      <c r="H1132" s="131" t="str">
        <f t="shared" si="53"/>
        <v>ACCEPTABLE</v>
      </c>
      <c r="J1132" s="124">
        <v>42335.15625</v>
      </c>
      <c r="K1132" s="104">
        <v>42335.17291666667</v>
      </c>
      <c r="L1132" s="120">
        <f t="shared" si="54"/>
        <v>1.6666666670062114E-2</v>
      </c>
      <c r="M1132" s="123" t="s">
        <v>0</v>
      </c>
      <c r="N1132" s="121" t="s">
        <v>18</v>
      </c>
    </row>
    <row r="1133" spans="1:14" ht="27" customHeight="1" x14ac:dyDescent="0.35">
      <c r="A1133" s="78">
        <v>19273</v>
      </c>
      <c r="B1133" s="78">
        <v>732</v>
      </c>
      <c r="C1133" s="121" t="s">
        <v>3</v>
      </c>
      <c r="D1133" s="106">
        <v>42335.263888888891</v>
      </c>
      <c r="E1133" s="121" t="s">
        <v>1</v>
      </c>
      <c r="F1133" s="106">
        <v>42334.734722222223</v>
      </c>
      <c r="G1133" s="130">
        <f t="shared" si="52"/>
        <v>0.52916666666715173</v>
      </c>
      <c r="H1133" s="131" t="str">
        <f t="shared" si="53"/>
        <v>ACCEPTABLE</v>
      </c>
      <c r="J1133" s="124">
        <v>42335.276388888888</v>
      </c>
      <c r="K1133" s="124">
        <v>42335.28125</v>
      </c>
      <c r="L1133" s="120">
        <f t="shared" si="54"/>
        <v>4.8611111124046147E-3</v>
      </c>
      <c r="M1133" s="123" t="s">
        <v>1</v>
      </c>
      <c r="N1133" s="121" t="s">
        <v>885</v>
      </c>
    </row>
    <row r="1134" spans="1:14" ht="27" customHeight="1" x14ac:dyDescent="0.35">
      <c r="A1134" s="78">
        <v>19274</v>
      </c>
      <c r="B1134" s="78">
        <v>733</v>
      </c>
      <c r="C1134" s="121" t="s">
        <v>471</v>
      </c>
      <c r="D1134" s="106">
        <v>42335.666666666664</v>
      </c>
      <c r="E1134" s="121" t="s">
        <v>0</v>
      </c>
      <c r="F1134" s="106">
        <v>42334.734722222223</v>
      </c>
      <c r="G1134" s="130">
        <f t="shared" si="52"/>
        <v>0.93194444444088731</v>
      </c>
      <c r="H1134" s="131" t="str">
        <f t="shared" si="53"/>
        <v>ACCEPTABLE</v>
      </c>
      <c r="J1134" s="124">
        <v>42335.652777777781</v>
      </c>
      <c r="K1134" s="104">
        <v>42335.663194444445</v>
      </c>
      <c r="L1134" s="120">
        <f t="shared" si="54"/>
        <v>1.0416666664241347E-2</v>
      </c>
      <c r="M1134" s="123" t="s">
        <v>0</v>
      </c>
      <c r="N1134" s="121" t="s">
        <v>886</v>
      </c>
    </row>
    <row r="1135" spans="1:14" ht="27" customHeight="1" x14ac:dyDescent="0.35">
      <c r="A1135" s="78">
        <v>19274</v>
      </c>
      <c r="B1135" s="78">
        <v>734</v>
      </c>
      <c r="C1135" s="121" t="s">
        <v>16</v>
      </c>
      <c r="D1135" s="106">
        <v>42335.697916666664</v>
      </c>
      <c r="E1135" s="121" t="s">
        <v>1</v>
      </c>
      <c r="F1135" s="106">
        <v>42334.734722222223</v>
      </c>
      <c r="G1135" s="130">
        <f t="shared" si="52"/>
        <v>0.96319444444088731</v>
      </c>
      <c r="H1135" s="131" t="str">
        <f t="shared" si="53"/>
        <v>ACCEPTABLE</v>
      </c>
      <c r="J1135" s="124">
        <v>42335.689583333333</v>
      </c>
      <c r="K1135" s="124">
        <v>42335.699305555558</v>
      </c>
      <c r="L1135" s="120">
        <f t="shared" si="54"/>
        <v>9.7222222248092294E-3</v>
      </c>
      <c r="M1135" s="123" t="s">
        <v>1</v>
      </c>
      <c r="N1135" s="121" t="s">
        <v>579</v>
      </c>
    </row>
    <row r="1136" spans="1:14" ht="27" customHeight="1" x14ac:dyDescent="0.35">
      <c r="A1136" s="78">
        <v>19275</v>
      </c>
      <c r="B1136" s="78">
        <v>735</v>
      </c>
      <c r="C1136" s="121" t="s">
        <v>471</v>
      </c>
      <c r="D1136" s="106">
        <v>42336.520833333336</v>
      </c>
      <c r="E1136" s="121" t="s">
        <v>0</v>
      </c>
      <c r="F1136" s="106">
        <v>42336.441666666666</v>
      </c>
      <c r="G1136" s="130">
        <f t="shared" si="52"/>
        <v>7.9166666670062114E-2</v>
      </c>
      <c r="H1136" s="131" t="str">
        <f t="shared" si="53"/>
        <v>ACCEPTABLE</v>
      </c>
      <c r="J1136" s="124">
        <v>42336.535416666666</v>
      </c>
      <c r="K1136" s="124">
        <v>42336.547222222223</v>
      </c>
      <c r="L1136" s="120">
        <f t="shared" si="54"/>
        <v>1.1805555557657499E-2</v>
      </c>
      <c r="M1136" s="123" t="s">
        <v>0</v>
      </c>
      <c r="N1136" s="121" t="s">
        <v>887</v>
      </c>
    </row>
    <row r="1137" spans="1:14" ht="27" customHeight="1" x14ac:dyDescent="0.35">
      <c r="A1137" s="78">
        <v>19274</v>
      </c>
      <c r="B1137" s="78">
        <v>736</v>
      </c>
      <c r="C1137" s="121" t="s">
        <v>471</v>
      </c>
      <c r="D1137" s="106">
        <v>42336.576388888891</v>
      </c>
      <c r="E1137" s="121" t="s">
        <v>1</v>
      </c>
      <c r="F1137" s="106">
        <v>42336.441666666666</v>
      </c>
      <c r="G1137" s="130">
        <f t="shared" si="52"/>
        <v>0.13472222222480923</v>
      </c>
      <c r="H1137" s="131" t="str">
        <f t="shared" si="53"/>
        <v>ACCEPTABLE</v>
      </c>
      <c r="J1137" s="124">
        <v>42336.565972222219</v>
      </c>
      <c r="K1137" s="124">
        <v>42336.570833333331</v>
      </c>
      <c r="L1137" s="120">
        <f t="shared" si="54"/>
        <v>4.8611111124046147E-3</v>
      </c>
      <c r="M1137" s="123" t="s">
        <v>1</v>
      </c>
      <c r="N1137" s="121" t="s">
        <v>91</v>
      </c>
    </row>
    <row r="1138" spans="1:14" ht="27" customHeight="1" x14ac:dyDescent="0.35">
      <c r="D1138" s="106"/>
      <c r="F1138" s="106"/>
      <c r="G1138" s="130" t="str">
        <f t="shared" ref="G1138:G1201" si="55">IF(D1138="","",D1138-F1138)</f>
        <v/>
      </c>
      <c r="H1138" s="131" t="str">
        <f t="shared" ref="H1138:H1201" si="56">IF(D1138-F1138&lt;0,"TOO LATE",IF(G1138="","",IF(OR(DAY(D1138-F1138)&gt;1,AND(HOUR(D1138-F1138)&gt;HOUR("0:59"),(SIGN(D1138-F1138)=1))),"ACCEPTABLE","TOO LATE")))</f>
        <v/>
      </c>
      <c r="J1138" s="124">
        <v>42336.592361111114</v>
      </c>
      <c r="K1138" s="124">
        <v>42336.603472222225</v>
      </c>
      <c r="L1138" s="120">
        <f t="shared" si="54"/>
        <v>1.1111111110949423E-2</v>
      </c>
      <c r="M1138" s="123" t="s">
        <v>1</v>
      </c>
      <c r="N1138" s="121" t="s">
        <v>888</v>
      </c>
    </row>
    <row r="1139" spans="1:14" ht="27" customHeight="1" x14ac:dyDescent="0.35">
      <c r="A1139" s="78">
        <v>19276</v>
      </c>
      <c r="B1139" s="78">
        <v>737</v>
      </c>
      <c r="C1139" s="121" t="s">
        <v>594</v>
      </c>
      <c r="D1139" s="106">
        <v>42336.614583333336</v>
      </c>
      <c r="E1139" s="121" t="s">
        <v>0</v>
      </c>
      <c r="F1139" s="106">
        <v>42336.441666666666</v>
      </c>
      <c r="G1139" s="130">
        <f t="shared" si="55"/>
        <v>0.17291666667006211</v>
      </c>
      <c r="H1139" s="131" t="str">
        <f t="shared" si="56"/>
        <v>ACCEPTABLE</v>
      </c>
      <c r="J1139" s="124">
        <v>42336.621527777781</v>
      </c>
      <c r="K1139" s="124">
        <v>42336.630555555559</v>
      </c>
      <c r="L1139" s="120">
        <f t="shared" si="54"/>
        <v>9.0277777781011537E-3</v>
      </c>
      <c r="M1139" s="123" t="s">
        <v>0</v>
      </c>
      <c r="N1139" s="121" t="s">
        <v>889</v>
      </c>
    </row>
    <row r="1140" spans="1:14" ht="27" customHeight="1" x14ac:dyDescent="0.35">
      <c r="A1140" s="78">
        <v>19276</v>
      </c>
      <c r="B1140" s="78">
        <v>738</v>
      </c>
      <c r="C1140" s="121" t="s">
        <v>3</v>
      </c>
      <c r="D1140" s="106">
        <v>42336.635416666664</v>
      </c>
      <c r="E1140" s="121" t="s">
        <v>1</v>
      </c>
      <c r="F1140" s="106">
        <v>42336.441666666666</v>
      </c>
      <c r="G1140" s="130">
        <f t="shared" si="55"/>
        <v>0.19374999999854481</v>
      </c>
      <c r="H1140" s="131" t="str">
        <f t="shared" si="56"/>
        <v>ACCEPTABLE</v>
      </c>
      <c r="J1140" s="124">
        <v>42336.64166666667</v>
      </c>
      <c r="K1140" s="124">
        <v>42336.654166666667</v>
      </c>
      <c r="L1140" s="120">
        <f t="shared" si="54"/>
        <v>1.2499999997089617E-2</v>
      </c>
      <c r="M1140" s="123" t="s">
        <v>1</v>
      </c>
      <c r="N1140" s="121" t="s">
        <v>889</v>
      </c>
    </row>
    <row r="1141" spans="1:14" ht="27" customHeight="1" x14ac:dyDescent="0.35">
      <c r="A1141" s="78">
        <v>19277</v>
      </c>
      <c r="B1141" s="78">
        <v>739</v>
      </c>
      <c r="C1141" s="121" t="s">
        <v>3</v>
      </c>
      <c r="D1141" s="106">
        <v>42336.677083333336</v>
      </c>
      <c r="E1141" s="121" t="s">
        <v>0</v>
      </c>
      <c r="F1141" s="106">
        <v>42336.486805555556</v>
      </c>
      <c r="G1141" s="130">
        <f t="shared" si="55"/>
        <v>0.19027777777955635</v>
      </c>
      <c r="H1141" s="131" t="str">
        <f t="shared" si="56"/>
        <v>ACCEPTABLE</v>
      </c>
      <c r="J1141" s="124">
        <v>42336.696527777778</v>
      </c>
      <c r="K1141" s="124">
        <v>42336.706250000003</v>
      </c>
      <c r="L1141" s="120">
        <f t="shared" si="54"/>
        <v>9.7222222248092294E-3</v>
      </c>
      <c r="M1141" s="123" t="s">
        <v>0</v>
      </c>
      <c r="N1141" s="121" t="s">
        <v>890</v>
      </c>
    </row>
    <row r="1142" spans="1:14" ht="27" customHeight="1" x14ac:dyDescent="0.35">
      <c r="A1142" s="78">
        <v>19277</v>
      </c>
      <c r="B1142" s="78">
        <v>740</v>
      </c>
      <c r="C1142" s="121" t="s">
        <v>4</v>
      </c>
      <c r="D1142" s="106">
        <v>42336.708333333336</v>
      </c>
      <c r="E1142" s="121" t="s">
        <v>1</v>
      </c>
      <c r="F1142" s="106">
        <v>42336.486805555556</v>
      </c>
      <c r="G1142" s="130">
        <f t="shared" si="55"/>
        <v>0.22152777777955635</v>
      </c>
      <c r="H1142" s="131" t="str">
        <f t="shared" si="56"/>
        <v>ACCEPTABLE</v>
      </c>
      <c r="J1142" s="124">
        <v>42336.74722222222</v>
      </c>
      <c r="K1142" s="124">
        <v>42336.757638888892</v>
      </c>
      <c r="L1142" s="120">
        <f t="shared" ref="L1142:L1205" si="57">IF(OR(K1142="",J1142=""), "Incomplete Data", K1142-J1142)</f>
        <v>1.0416666671517305E-2</v>
      </c>
      <c r="M1142" s="123" t="s">
        <v>1</v>
      </c>
      <c r="N1142" s="121" t="s">
        <v>174</v>
      </c>
    </row>
    <row r="1143" spans="1:14" ht="27" customHeight="1" x14ac:dyDescent="0.35">
      <c r="A1143" s="78">
        <v>19277</v>
      </c>
      <c r="B1143" s="78">
        <v>741</v>
      </c>
      <c r="C1143" s="121" t="s">
        <v>4</v>
      </c>
      <c r="D1143" s="106">
        <v>42337.569444444445</v>
      </c>
      <c r="E1143" s="121" t="s">
        <v>0</v>
      </c>
      <c r="F1143" s="106">
        <v>42337.395138888889</v>
      </c>
      <c r="G1143" s="130">
        <f t="shared" si="55"/>
        <v>0.17430555555620231</v>
      </c>
      <c r="H1143" s="131" t="str">
        <f t="shared" si="56"/>
        <v>ACCEPTABLE</v>
      </c>
      <c r="J1143" s="124">
        <v>42337.569444444445</v>
      </c>
      <c r="K1143" s="124">
        <v>42337.576388888891</v>
      </c>
      <c r="L1143" s="120">
        <f t="shared" si="57"/>
        <v>6.9444444452528842E-3</v>
      </c>
      <c r="M1143" s="123" t="s">
        <v>0</v>
      </c>
      <c r="N1143" s="121" t="s">
        <v>174</v>
      </c>
    </row>
    <row r="1144" spans="1:14" ht="27" customHeight="1" x14ac:dyDescent="0.35">
      <c r="A1144" s="78">
        <v>19277</v>
      </c>
      <c r="B1144" s="78">
        <v>742</v>
      </c>
      <c r="C1144" s="121" t="s">
        <v>3</v>
      </c>
      <c r="D1144" s="106">
        <v>42337.597222222219</v>
      </c>
      <c r="E1144" s="121" t="s">
        <v>1</v>
      </c>
      <c r="F1144" s="106">
        <v>42337.395138888889</v>
      </c>
      <c r="G1144" s="130">
        <f t="shared" si="55"/>
        <v>0.20208333332993789</v>
      </c>
      <c r="H1144" s="131" t="str">
        <f t="shared" si="56"/>
        <v>ACCEPTABLE</v>
      </c>
      <c r="J1144" s="124">
        <v>42337.59375</v>
      </c>
      <c r="K1144" s="124">
        <v>42337.606249999997</v>
      </c>
      <c r="L1144" s="120">
        <f t="shared" si="57"/>
        <v>1.2499999997089617E-2</v>
      </c>
      <c r="M1144" s="123" t="s">
        <v>1</v>
      </c>
      <c r="N1144" s="121" t="s">
        <v>793</v>
      </c>
    </row>
    <row r="1145" spans="1:14" ht="27" customHeight="1" x14ac:dyDescent="0.35">
      <c r="A1145" s="78">
        <v>19278</v>
      </c>
      <c r="B1145" s="78">
        <v>745</v>
      </c>
      <c r="C1145" s="121" t="s">
        <v>3</v>
      </c>
      <c r="D1145" s="106">
        <v>42338.729166666664</v>
      </c>
      <c r="E1145" s="121" t="s">
        <v>0</v>
      </c>
      <c r="F1145" s="106">
        <v>42338.482638888891</v>
      </c>
      <c r="G1145" s="130">
        <f t="shared" si="55"/>
        <v>0.24652777777373558</v>
      </c>
      <c r="H1145" s="131" t="str">
        <f t="shared" si="56"/>
        <v>ACCEPTABLE</v>
      </c>
      <c r="J1145" s="124">
        <v>42338.739583333336</v>
      </c>
      <c r="K1145" s="124">
        <v>42338.751388888886</v>
      </c>
      <c r="L1145" s="120">
        <f t="shared" si="57"/>
        <v>1.1805555550381541E-2</v>
      </c>
      <c r="M1145" s="123" t="s">
        <v>0</v>
      </c>
      <c r="N1145" s="121" t="s">
        <v>618</v>
      </c>
    </row>
    <row r="1146" spans="1:14" ht="27" customHeight="1" x14ac:dyDescent="0.35">
      <c r="A1146" s="78">
        <v>19278</v>
      </c>
      <c r="B1146" s="78">
        <v>746</v>
      </c>
      <c r="C1146" s="121" t="s">
        <v>4</v>
      </c>
      <c r="D1146" s="106">
        <v>42338.763888888891</v>
      </c>
      <c r="E1146" s="121" t="s">
        <v>1</v>
      </c>
      <c r="F1146" s="106">
        <v>42338.482638888891</v>
      </c>
      <c r="G1146" s="130">
        <f t="shared" si="55"/>
        <v>0.28125</v>
      </c>
      <c r="H1146" s="131" t="str">
        <f t="shared" si="56"/>
        <v>ACCEPTABLE</v>
      </c>
      <c r="J1146" s="124">
        <v>42338.774305555555</v>
      </c>
      <c r="K1146" s="124">
        <v>42338.785416666666</v>
      </c>
      <c r="L1146" s="120">
        <f t="shared" si="57"/>
        <v>1.1111111110949423E-2</v>
      </c>
      <c r="M1146" s="123" t="s">
        <v>1</v>
      </c>
      <c r="N1146" s="121" t="s">
        <v>18</v>
      </c>
    </row>
    <row r="1147" spans="1:14" ht="27" customHeight="1" x14ac:dyDescent="0.35">
      <c r="A1147" s="78">
        <v>19281</v>
      </c>
      <c r="B1147" s="78">
        <v>747</v>
      </c>
      <c r="C1147" s="121" t="s">
        <v>3</v>
      </c>
      <c r="D1147" s="106">
        <v>42339.430555555555</v>
      </c>
      <c r="E1147" s="121" t="s">
        <v>0</v>
      </c>
      <c r="F1147" s="106">
        <v>42339.224999999999</v>
      </c>
      <c r="G1147" s="130">
        <f t="shared" si="55"/>
        <v>0.20555555555620231</v>
      </c>
      <c r="H1147" s="131" t="str">
        <f t="shared" si="56"/>
        <v>ACCEPTABLE</v>
      </c>
      <c r="J1147" s="124">
        <v>42339.418749999997</v>
      </c>
      <c r="K1147" s="124">
        <v>42339.428472222222</v>
      </c>
      <c r="L1147" s="120">
        <f t="shared" si="57"/>
        <v>9.7222222248092294E-3</v>
      </c>
      <c r="M1147" s="123" t="s">
        <v>0</v>
      </c>
      <c r="N1147" s="121" t="s">
        <v>788</v>
      </c>
    </row>
    <row r="1148" spans="1:14" ht="27" customHeight="1" x14ac:dyDescent="0.35">
      <c r="A1148" s="78">
        <v>19281</v>
      </c>
      <c r="B1148" s="78">
        <v>748</v>
      </c>
      <c r="C1148" s="121" t="s">
        <v>4</v>
      </c>
      <c r="D1148" s="106">
        <v>42339.465277777781</v>
      </c>
      <c r="E1148" s="121" t="s">
        <v>1</v>
      </c>
      <c r="F1148" s="106">
        <v>42339.224999999999</v>
      </c>
      <c r="G1148" s="130">
        <f t="shared" si="55"/>
        <v>0.24027777778246673</v>
      </c>
      <c r="H1148" s="131" t="str">
        <f t="shared" si="56"/>
        <v>ACCEPTABLE</v>
      </c>
      <c r="J1148" s="124">
        <v>42339.456944444442</v>
      </c>
      <c r="K1148" s="124">
        <v>42339.46597222222</v>
      </c>
      <c r="L1148" s="120">
        <f t="shared" si="57"/>
        <v>9.0277777781011537E-3</v>
      </c>
      <c r="M1148" s="123" t="s">
        <v>1</v>
      </c>
      <c r="N1148" s="121" t="s">
        <v>18</v>
      </c>
    </row>
    <row r="1149" spans="1:14" ht="27" customHeight="1" x14ac:dyDescent="0.35">
      <c r="A1149" s="134">
        <v>19275</v>
      </c>
      <c r="B1149" s="134">
        <v>749</v>
      </c>
      <c r="C1149" s="134" t="s">
        <v>16</v>
      </c>
      <c r="D1149" s="135">
        <v>42340.625</v>
      </c>
      <c r="E1149" s="134" t="s">
        <v>0</v>
      </c>
      <c r="F1149" s="106">
        <v>42339.224999999999</v>
      </c>
      <c r="G1149" s="130">
        <f t="shared" si="55"/>
        <v>1.4000000000014552</v>
      </c>
      <c r="H1149" s="131" t="str">
        <f t="shared" si="56"/>
        <v>ACCEPTABLE</v>
      </c>
      <c r="L1149" s="120" t="str">
        <f t="shared" si="57"/>
        <v>Incomplete Data</v>
      </c>
    </row>
    <row r="1150" spans="1:14" ht="27" customHeight="1" x14ac:dyDescent="0.35">
      <c r="A1150" s="134">
        <v>19275</v>
      </c>
      <c r="B1150" s="134">
        <v>750</v>
      </c>
      <c r="C1150" s="134" t="s">
        <v>471</v>
      </c>
      <c r="D1150" s="135">
        <v>42340.645833333336</v>
      </c>
      <c r="E1150" s="134" t="s">
        <v>1</v>
      </c>
      <c r="F1150" s="106">
        <v>42339.224999999999</v>
      </c>
      <c r="G1150" s="130">
        <f t="shared" si="55"/>
        <v>1.4208333333372138</v>
      </c>
      <c r="H1150" s="131" t="str">
        <f t="shared" si="56"/>
        <v>ACCEPTABLE</v>
      </c>
      <c r="L1150" s="120" t="str">
        <f t="shared" si="57"/>
        <v>Incomplete Data</v>
      </c>
    </row>
    <row r="1151" spans="1:14" ht="27" customHeight="1" x14ac:dyDescent="0.35">
      <c r="A1151" s="134">
        <v>19278</v>
      </c>
      <c r="B1151" s="134">
        <v>751</v>
      </c>
      <c r="C1151" s="134" t="s">
        <v>4</v>
      </c>
      <c r="D1151" s="135">
        <v>42340.666666666664</v>
      </c>
      <c r="E1151" s="134" t="s">
        <v>0</v>
      </c>
      <c r="F1151" s="106">
        <v>42339.224999999999</v>
      </c>
      <c r="G1151" s="130">
        <f t="shared" si="55"/>
        <v>1.4416666666656965</v>
      </c>
      <c r="H1151" s="131" t="str">
        <f t="shared" si="56"/>
        <v>ACCEPTABLE</v>
      </c>
      <c r="L1151" s="120" t="str">
        <f t="shared" si="57"/>
        <v>Incomplete Data</v>
      </c>
    </row>
    <row r="1152" spans="1:14" ht="27" customHeight="1" x14ac:dyDescent="0.35">
      <c r="A1152" s="134">
        <v>19278</v>
      </c>
      <c r="B1152" s="134">
        <v>752</v>
      </c>
      <c r="C1152" s="134" t="s">
        <v>3</v>
      </c>
      <c r="D1152" s="135">
        <v>42340.6875</v>
      </c>
      <c r="E1152" s="134" t="s">
        <v>1</v>
      </c>
      <c r="F1152" s="106">
        <v>42339.224999999999</v>
      </c>
      <c r="G1152" s="130">
        <f t="shared" si="55"/>
        <v>1.4625000000014552</v>
      </c>
      <c r="H1152" s="131" t="str">
        <f t="shared" si="56"/>
        <v>ACCEPTABLE</v>
      </c>
      <c r="L1152" s="120" t="str">
        <f t="shared" si="57"/>
        <v>Incomplete Data</v>
      </c>
    </row>
    <row r="1153" spans="1:14" ht="27" customHeight="1" x14ac:dyDescent="0.35">
      <c r="A1153" s="134">
        <v>19281</v>
      </c>
      <c r="B1153" s="134">
        <v>753</v>
      </c>
      <c r="C1153" s="134" t="s">
        <v>4</v>
      </c>
      <c r="D1153" s="135">
        <v>42340.708333333336</v>
      </c>
      <c r="E1153" s="134" t="s">
        <v>0</v>
      </c>
      <c r="F1153" s="106">
        <v>42339.575694444444</v>
      </c>
      <c r="G1153" s="130">
        <f t="shared" si="55"/>
        <v>1.132638888891961</v>
      </c>
      <c r="H1153" s="131" t="str">
        <f t="shared" si="56"/>
        <v>ACCEPTABLE</v>
      </c>
      <c r="J1153" s="124">
        <v>42340.711805555555</v>
      </c>
      <c r="K1153" s="124">
        <v>42340.727777777778</v>
      </c>
      <c r="L1153" s="120">
        <f t="shared" si="57"/>
        <v>1.5972222223354038E-2</v>
      </c>
      <c r="M1153" s="123" t="s">
        <v>0</v>
      </c>
      <c r="N1153" s="121" t="s">
        <v>9</v>
      </c>
    </row>
    <row r="1154" spans="1:14" ht="27" customHeight="1" x14ac:dyDescent="0.35">
      <c r="A1154" s="134">
        <v>19281</v>
      </c>
      <c r="B1154" s="134">
        <v>754</v>
      </c>
      <c r="C1154" s="134" t="s">
        <v>3</v>
      </c>
      <c r="D1154" s="135">
        <v>42340.729166666664</v>
      </c>
      <c r="E1154" s="134" t="s">
        <v>1</v>
      </c>
      <c r="F1154" s="106">
        <v>42339.575694444444</v>
      </c>
      <c r="G1154" s="130">
        <f t="shared" si="55"/>
        <v>1.1534722222204437</v>
      </c>
      <c r="H1154" s="131" t="str">
        <f t="shared" si="56"/>
        <v>ACCEPTABLE</v>
      </c>
      <c r="J1154" s="124">
        <v>42340.738888888889</v>
      </c>
      <c r="K1154" s="124">
        <v>42340.75</v>
      </c>
      <c r="L1154" s="120">
        <f t="shared" si="57"/>
        <v>1.1111111110949423E-2</v>
      </c>
      <c r="M1154" s="123" t="s">
        <v>1</v>
      </c>
      <c r="N1154" s="121" t="s">
        <v>794</v>
      </c>
    </row>
    <row r="1155" spans="1:14" ht="27" customHeight="1" x14ac:dyDescent="0.35">
      <c r="A1155" s="134">
        <v>19280</v>
      </c>
      <c r="B1155" s="134">
        <v>755</v>
      </c>
      <c r="C1155" s="134" t="s">
        <v>210</v>
      </c>
      <c r="D1155" s="135">
        <v>42340.763888888891</v>
      </c>
      <c r="E1155" s="134" t="s">
        <v>0</v>
      </c>
      <c r="F1155" s="106">
        <v>42339.575694444444</v>
      </c>
      <c r="G1155" s="130">
        <f t="shared" si="55"/>
        <v>1.1881944444467081</v>
      </c>
      <c r="H1155" s="131" t="str">
        <f t="shared" si="56"/>
        <v>ACCEPTABLE</v>
      </c>
      <c r="J1155" s="124">
        <v>42340.788194444445</v>
      </c>
      <c r="K1155" s="124">
        <v>42340.800000000003</v>
      </c>
      <c r="L1155" s="120">
        <f t="shared" si="57"/>
        <v>1.1805555557657499E-2</v>
      </c>
      <c r="M1155" s="123" t="s">
        <v>0</v>
      </c>
      <c r="N1155" s="121" t="s">
        <v>795</v>
      </c>
    </row>
    <row r="1156" spans="1:14" ht="27" customHeight="1" x14ac:dyDescent="0.35">
      <c r="A1156" s="134">
        <v>19280</v>
      </c>
      <c r="B1156" s="134">
        <v>756</v>
      </c>
      <c r="C1156" s="134" t="s">
        <v>3</v>
      </c>
      <c r="D1156" s="135">
        <v>42340.784722222219</v>
      </c>
      <c r="E1156" s="134" t="s">
        <v>1</v>
      </c>
      <c r="F1156" s="106">
        <v>42339.575694444444</v>
      </c>
      <c r="G1156" s="130">
        <f t="shared" si="55"/>
        <v>1.2090277777751908</v>
      </c>
      <c r="H1156" s="131" t="str">
        <f t="shared" si="56"/>
        <v>ACCEPTABLE</v>
      </c>
      <c r="J1156" s="124">
        <v>42340.815972222219</v>
      </c>
      <c r="K1156" s="124">
        <v>42340.82916666667</v>
      </c>
      <c r="L1156" s="120">
        <f t="shared" si="57"/>
        <v>1.319444445107365E-2</v>
      </c>
      <c r="M1156" s="123" t="s">
        <v>1</v>
      </c>
      <c r="N1156" s="121" t="s">
        <v>795</v>
      </c>
    </row>
    <row r="1157" spans="1:14" ht="27" customHeight="1" x14ac:dyDescent="0.35">
      <c r="A1157" s="134"/>
      <c r="B1157" s="134"/>
      <c r="C1157" s="134"/>
      <c r="D1157" s="135"/>
      <c r="E1157" s="134"/>
      <c r="F1157" s="106"/>
      <c r="G1157" s="130" t="str">
        <f t="shared" si="55"/>
        <v/>
      </c>
      <c r="H1157" s="131" t="str">
        <f t="shared" si="56"/>
        <v/>
      </c>
      <c r="J1157" s="124">
        <v>42340.852777777778</v>
      </c>
      <c r="K1157" s="124">
        <v>42340.862500000003</v>
      </c>
      <c r="L1157" s="120">
        <f t="shared" si="57"/>
        <v>9.7222222248092294E-3</v>
      </c>
      <c r="M1157" s="123" t="s">
        <v>1</v>
      </c>
      <c r="N1157" s="121" t="s">
        <v>796</v>
      </c>
    </row>
    <row r="1158" spans="1:14" ht="27" customHeight="1" x14ac:dyDescent="0.35">
      <c r="A1158" s="134">
        <v>19278</v>
      </c>
      <c r="B1158" s="134">
        <v>757</v>
      </c>
      <c r="C1158" s="134" t="s">
        <v>19</v>
      </c>
      <c r="D1158" s="135">
        <v>42340.868055555555</v>
      </c>
      <c r="E1158" s="134" t="s">
        <v>1</v>
      </c>
      <c r="F1158" s="106">
        <v>42340.713888888888</v>
      </c>
      <c r="G1158" s="130">
        <f t="shared" si="55"/>
        <v>0.15416666666715173</v>
      </c>
      <c r="H1158" s="131" t="str">
        <f t="shared" si="56"/>
        <v>ACCEPTABLE</v>
      </c>
      <c r="J1158" s="124">
        <v>42340.885416666664</v>
      </c>
      <c r="K1158" s="124">
        <v>42340.894444444442</v>
      </c>
      <c r="L1158" s="120">
        <f t="shared" si="57"/>
        <v>9.0277777781011537E-3</v>
      </c>
      <c r="M1158" s="123" t="s">
        <v>1</v>
      </c>
      <c r="N1158" s="121" t="s">
        <v>18</v>
      </c>
    </row>
    <row r="1159" spans="1:14" ht="27" customHeight="1" x14ac:dyDescent="0.35">
      <c r="A1159" s="134">
        <v>19278</v>
      </c>
      <c r="B1159" s="134">
        <v>758</v>
      </c>
      <c r="C1159" s="134" t="s">
        <v>4</v>
      </c>
      <c r="D1159" s="135">
        <v>42341.291666666664</v>
      </c>
      <c r="E1159" s="134" t="s">
        <v>0</v>
      </c>
      <c r="F1159" s="106">
        <v>42341.24722222222</v>
      </c>
      <c r="G1159" s="130">
        <f t="shared" si="55"/>
        <v>4.4444444443797693E-2</v>
      </c>
      <c r="H1159" s="131" t="str">
        <f t="shared" si="56"/>
        <v>ACCEPTABLE</v>
      </c>
      <c r="J1159" s="124">
        <v>42341.322916666664</v>
      </c>
      <c r="K1159" s="124">
        <v>42341.331944444442</v>
      </c>
      <c r="L1159" s="120">
        <f t="shared" si="57"/>
        <v>9.0277777781011537E-3</v>
      </c>
      <c r="M1159" s="123" t="s">
        <v>0</v>
      </c>
      <c r="N1159" s="121" t="s">
        <v>587</v>
      </c>
    </row>
    <row r="1160" spans="1:14" ht="27" customHeight="1" x14ac:dyDescent="0.35">
      <c r="A1160" s="134">
        <v>19278</v>
      </c>
      <c r="B1160" s="134">
        <v>759</v>
      </c>
      <c r="C1160" s="134" t="s">
        <v>3</v>
      </c>
      <c r="D1160" s="135">
        <v>42341.319444444445</v>
      </c>
      <c r="E1160" s="134" t="s">
        <v>1</v>
      </c>
      <c r="F1160" s="106">
        <v>42341.24722222222</v>
      </c>
      <c r="G1160" s="130">
        <f t="shared" si="55"/>
        <v>7.2222222224809229E-2</v>
      </c>
      <c r="H1160" s="131" t="str">
        <f t="shared" si="56"/>
        <v>ACCEPTABLE</v>
      </c>
      <c r="J1160" s="124">
        <v>42341.348611111112</v>
      </c>
      <c r="K1160" s="124">
        <v>42341.359027777777</v>
      </c>
      <c r="L1160" s="120">
        <f t="shared" si="57"/>
        <v>1.0416666664241347E-2</v>
      </c>
      <c r="M1160" s="123" t="s">
        <v>1</v>
      </c>
      <c r="N1160" s="121" t="s">
        <v>608</v>
      </c>
    </row>
    <row r="1161" spans="1:14" ht="27" customHeight="1" x14ac:dyDescent="0.35">
      <c r="A1161" s="134">
        <v>19275</v>
      </c>
      <c r="B1161" s="134">
        <v>760</v>
      </c>
      <c r="C1161" s="134" t="s">
        <v>16</v>
      </c>
      <c r="D1161" s="135">
        <v>42341.486111111109</v>
      </c>
      <c r="E1161" s="134" t="s">
        <v>0</v>
      </c>
      <c r="F1161" s="106">
        <v>42341.434027777781</v>
      </c>
      <c r="G1161" s="130">
        <f t="shared" si="55"/>
        <v>5.2083333328482695E-2</v>
      </c>
      <c r="H1161" s="131" t="str">
        <f t="shared" si="56"/>
        <v>ACCEPTABLE</v>
      </c>
      <c r="J1161" s="124">
        <v>42341.501388888886</v>
      </c>
      <c r="K1161" s="124">
        <v>42341.510416666664</v>
      </c>
      <c r="L1161" s="120">
        <f t="shared" si="57"/>
        <v>9.0277777781011537E-3</v>
      </c>
      <c r="M1161" s="123" t="s">
        <v>0</v>
      </c>
      <c r="N1161" s="121" t="s">
        <v>797</v>
      </c>
    </row>
    <row r="1162" spans="1:14" ht="27" customHeight="1" x14ac:dyDescent="0.35">
      <c r="A1162" s="134">
        <v>19275</v>
      </c>
      <c r="B1162" s="134">
        <v>761</v>
      </c>
      <c r="C1162" s="134" t="s">
        <v>471</v>
      </c>
      <c r="D1162" s="135">
        <v>42341.513888888891</v>
      </c>
      <c r="E1162" s="134" t="s">
        <v>1</v>
      </c>
      <c r="F1162" s="106">
        <v>42341.434027777781</v>
      </c>
      <c r="G1162" s="130">
        <f t="shared" si="55"/>
        <v>7.9861111109494232E-2</v>
      </c>
      <c r="H1162" s="131" t="str">
        <f t="shared" si="56"/>
        <v>ACCEPTABLE</v>
      </c>
      <c r="J1162" s="124">
        <v>42341.541666666664</v>
      </c>
      <c r="K1162" s="124">
        <v>42341.553472222222</v>
      </c>
      <c r="L1162" s="120">
        <f t="shared" si="57"/>
        <v>1.1805555557657499E-2</v>
      </c>
      <c r="M1162" s="123" t="s">
        <v>1</v>
      </c>
      <c r="N1162" s="121" t="s">
        <v>798</v>
      </c>
    </row>
    <row r="1163" spans="1:14" ht="27" customHeight="1" x14ac:dyDescent="0.35">
      <c r="A1163" s="134">
        <v>19282</v>
      </c>
      <c r="B1163" s="134">
        <v>762</v>
      </c>
      <c r="C1163" s="134" t="s">
        <v>471</v>
      </c>
      <c r="D1163" s="135">
        <v>42341.59375</v>
      </c>
      <c r="E1163" s="134" t="s">
        <v>0</v>
      </c>
      <c r="F1163" s="106">
        <v>42341.470138888886</v>
      </c>
      <c r="G1163" s="130">
        <f t="shared" si="55"/>
        <v>0.12361111111385981</v>
      </c>
      <c r="H1163" s="131" t="str">
        <f t="shared" si="56"/>
        <v>ACCEPTABLE</v>
      </c>
      <c r="J1163" s="124">
        <v>42341.593055555553</v>
      </c>
      <c r="K1163" s="124">
        <v>42341.604166666664</v>
      </c>
      <c r="L1163" s="120">
        <f t="shared" si="57"/>
        <v>1.1111111110949423E-2</v>
      </c>
      <c r="M1163" s="123" t="s">
        <v>0</v>
      </c>
      <c r="N1163" s="121" t="s">
        <v>799</v>
      </c>
    </row>
    <row r="1164" spans="1:14" ht="27" customHeight="1" x14ac:dyDescent="0.35">
      <c r="A1164" s="134">
        <v>19282</v>
      </c>
      <c r="B1164" s="134">
        <v>763</v>
      </c>
      <c r="C1164" s="134" t="s">
        <v>16</v>
      </c>
      <c r="D1164" s="135">
        <v>42341.628472222219</v>
      </c>
      <c r="E1164" s="134" t="s">
        <v>1</v>
      </c>
      <c r="F1164" s="106">
        <v>42341.470138888886</v>
      </c>
      <c r="G1164" s="130">
        <f t="shared" si="55"/>
        <v>0.15833333333284827</v>
      </c>
      <c r="H1164" s="131" t="str">
        <f t="shared" si="56"/>
        <v>ACCEPTABLE</v>
      </c>
      <c r="J1164" s="124">
        <v>42341.628472222219</v>
      </c>
      <c r="K1164" s="124">
        <v>42341.638888888891</v>
      </c>
      <c r="L1164" s="120">
        <f t="shared" si="57"/>
        <v>1.0416666671517305E-2</v>
      </c>
      <c r="M1164" s="123" t="s">
        <v>1</v>
      </c>
      <c r="N1164" s="121" t="s">
        <v>800</v>
      </c>
    </row>
    <row r="1165" spans="1:14" ht="27" customHeight="1" x14ac:dyDescent="0.35">
      <c r="A1165" s="134">
        <v>19279</v>
      </c>
      <c r="B1165" s="134">
        <v>764</v>
      </c>
      <c r="C1165" s="134" t="s">
        <v>471</v>
      </c>
      <c r="D1165" s="135">
        <v>42341.645833333336</v>
      </c>
      <c r="E1165" s="134" t="s">
        <v>0</v>
      </c>
      <c r="F1165" s="106">
        <v>42341.550694444442</v>
      </c>
      <c r="G1165" s="130">
        <f t="shared" si="55"/>
        <v>9.5138888893416151E-2</v>
      </c>
      <c r="H1165" s="131" t="str">
        <f t="shared" si="56"/>
        <v>ACCEPTABLE</v>
      </c>
      <c r="J1165" s="124">
        <v>42341.673611111109</v>
      </c>
      <c r="K1165" s="124">
        <v>42341.68472222222</v>
      </c>
      <c r="L1165" s="120">
        <f t="shared" si="57"/>
        <v>1.1111111110949423E-2</v>
      </c>
      <c r="M1165" s="123" t="s">
        <v>0</v>
      </c>
      <c r="N1165" s="121" t="s">
        <v>801</v>
      </c>
    </row>
    <row r="1166" spans="1:14" ht="27" customHeight="1" x14ac:dyDescent="0.35">
      <c r="A1166" s="134" t="s">
        <v>802</v>
      </c>
      <c r="B1166" s="134">
        <v>765</v>
      </c>
      <c r="C1166" s="134" t="s">
        <v>3</v>
      </c>
      <c r="D1166" s="135">
        <v>42341.680555555555</v>
      </c>
      <c r="E1166" s="134" t="s">
        <v>0</v>
      </c>
      <c r="F1166" s="106">
        <v>42341.550694444442</v>
      </c>
      <c r="G1166" s="130">
        <f t="shared" si="55"/>
        <v>0.12986111111240461</v>
      </c>
      <c r="H1166" s="131" t="str">
        <f t="shared" si="56"/>
        <v>ACCEPTABLE</v>
      </c>
      <c r="J1166" s="124">
        <v>42341.70416666667</v>
      </c>
      <c r="K1166" s="124">
        <v>42341.722222222219</v>
      </c>
      <c r="L1166" s="120">
        <f t="shared" si="57"/>
        <v>1.805555554892635E-2</v>
      </c>
      <c r="M1166" s="123" t="s">
        <v>1</v>
      </c>
      <c r="N1166" s="121" t="s">
        <v>803</v>
      </c>
    </row>
    <row r="1167" spans="1:14" ht="27" customHeight="1" x14ac:dyDescent="0.35">
      <c r="A1167" s="134" t="s">
        <v>802</v>
      </c>
      <c r="B1167" s="134">
        <v>766</v>
      </c>
      <c r="C1167" s="134" t="s">
        <v>3</v>
      </c>
      <c r="D1167" s="135">
        <v>42341.708333333336</v>
      </c>
      <c r="E1167" s="134" t="s">
        <v>1</v>
      </c>
      <c r="F1167" s="106">
        <v>42341.550694444442</v>
      </c>
      <c r="G1167" s="130">
        <f t="shared" si="55"/>
        <v>0.15763888889341615</v>
      </c>
      <c r="H1167" s="131" t="str">
        <f t="shared" si="56"/>
        <v>ACCEPTABLE</v>
      </c>
      <c r="J1167" s="124">
        <v>42341.737500000003</v>
      </c>
      <c r="K1167" s="124">
        <v>42341.749305555553</v>
      </c>
      <c r="L1167" s="120">
        <f t="shared" si="57"/>
        <v>1.1805555550381541E-2</v>
      </c>
      <c r="M1167" s="123" t="s">
        <v>1</v>
      </c>
      <c r="N1167" s="121" t="s">
        <v>804</v>
      </c>
    </row>
    <row r="1168" spans="1:14" ht="27" customHeight="1" x14ac:dyDescent="0.35">
      <c r="A1168" s="134">
        <v>19279</v>
      </c>
      <c r="B1168" s="134">
        <v>767</v>
      </c>
      <c r="C1168" s="134" t="s">
        <v>19</v>
      </c>
      <c r="D1168" s="135">
        <v>42342.777777777781</v>
      </c>
      <c r="E1168" s="134" t="s">
        <v>0</v>
      </c>
      <c r="F1168" s="136">
        <v>42342.530555555553</v>
      </c>
      <c r="G1168" s="130">
        <f t="shared" si="55"/>
        <v>0.24722222222771961</v>
      </c>
      <c r="H1168" s="131" t="str">
        <f t="shared" si="56"/>
        <v>ACCEPTABLE</v>
      </c>
      <c r="J1168" s="124">
        <v>42342.767361111109</v>
      </c>
      <c r="K1168" s="124">
        <v>42342.782638888886</v>
      </c>
      <c r="L1168" s="120">
        <f t="shared" si="57"/>
        <v>1.5277777776645962E-2</v>
      </c>
      <c r="M1168" s="123" t="s">
        <v>0</v>
      </c>
      <c r="N1168" s="121" t="s">
        <v>765</v>
      </c>
    </row>
    <row r="1169" spans="1:14" ht="27" customHeight="1" x14ac:dyDescent="0.35">
      <c r="A1169" s="134"/>
      <c r="B1169" s="134"/>
      <c r="C1169" s="134"/>
      <c r="D1169" s="135"/>
      <c r="E1169" s="134"/>
      <c r="F1169" s="136"/>
      <c r="G1169" s="130" t="str">
        <f t="shared" si="55"/>
        <v/>
      </c>
      <c r="H1169" s="131" t="str">
        <f t="shared" si="56"/>
        <v/>
      </c>
      <c r="J1169" s="124">
        <v>42342.8125</v>
      </c>
      <c r="K1169" s="124">
        <v>42342.820138888892</v>
      </c>
      <c r="L1169" s="120">
        <f t="shared" si="57"/>
        <v>7.6388888919609599E-3</v>
      </c>
      <c r="M1169" s="123" t="s">
        <v>0</v>
      </c>
      <c r="N1169" s="121" t="s">
        <v>805</v>
      </c>
    </row>
    <row r="1170" spans="1:14" ht="27" customHeight="1" x14ac:dyDescent="0.35">
      <c r="A1170" s="134">
        <v>19279</v>
      </c>
      <c r="B1170" s="134">
        <v>768</v>
      </c>
      <c r="C1170" s="134" t="s">
        <v>19</v>
      </c>
      <c r="D1170" s="135">
        <v>42342.833333333336</v>
      </c>
      <c r="E1170" s="134" t="s">
        <v>1</v>
      </c>
      <c r="F1170" s="136">
        <v>42342.530555555553</v>
      </c>
      <c r="G1170" s="130">
        <f t="shared" si="55"/>
        <v>0.30277777778246673</v>
      </c>
      <c r="H1170" s="131" t="str">
        <f t="shared" si="56"/>
        <v>ACCEPTABLE</v>
      </c>
      <c r="J1170" s="124">
        <v>42342.834722222222</v>
      </c>
      <c r="K1170" s="124">
        <v>42342.849305555559</v>
      </c>
      <c r="L1170" s="120">
        <f t="shared" si="57"/>
        <v>1.4583333337213844E-2</v>
      </c>
      <c r="M1170" s="123" t="s">
        <v>1</v>
      </c>
      <c r="N1170" s="121" t="s">
        <v>806</v>
      </c>
    </row>
    <row r="1171" spans="1:14" ht="27" customHeight="1" x14ac:dyDescent="0.35">
      <c r="A1171" s="134">
        <v>19282</v>
      </c>
      <c r="B1171" s="134">
        <v>769</v>
      </c>
      <c r="C1171" s="134" t="s">
        <v>16</v>
      </c>
      <c r="D1171" s="135">
        <v>42343.243055555555</v>
      </c>
      <c r="E1171" s="134" t="s">
        <v>0</v>
      </c>
      <c r="F1171" s="136">
        <v>42342.673611111109</v>
      </c>
      <c r="G1171" s="130">
        <f t="shared" si="55"/>
        <v>0.56944444444525288</v>
      </c>
      <c r="H1171" s="131" t="str">
        <f t="shared" si="56"/>
        <v>ACCEPTABLE</v>
      </c>
      <c r="J1171" s="124">
        <v>42343.246527777781</v>
      </c>
      <c r="K1171" s="124">
        <v>42343.254166666666</v>
      </c>
      <c r="L1171" s="120">
        <f t="shared" si="57"/>
        <v>7.6388888846850023E-3</v>
      </c>
      <c r="M1171" s="123" t="s">
        <v>0</v>
      </c>
      <c r="N1171" s="121" t="s">
        <v>807</v>
      </c>
    </row>
    <row r="1172" spans="1:14" ht="27" customHeight="1" x14ac:dyDescent="0.35">
      <c r="A1172" s="78">
        <v>19282</v>
      </c>
      <c r="B1172" s="78">
        <v>770</v>
      </c>
      <c r="C1172" s="121" t="s">
        <v>471</v>
      </c>
      <c r="D1172" s="106">
        <v>42343.270833333336</v>
      </c>
      <c r="E1172" s="121" t="s">
        <v>1</v>
      </c>
      <c r="F1172" s="136">
        <v>42342.673611111109</v>
      </c>
      <c r="G1172" s="130">
        <f t="shared" si="55"/>
        <v>0.59722222222626442</v>
      </c>
      <c r="H1172" s="131" t="str">
        <f t="shared" si="56"/>
        <v>ACCEPTABLE</v>
      </c>
      <c r="J1172" s="124">
        <v>42343.277777777781</v>
      </c>
      <c r="K1172" s="124">
        <v>42343.309027777781</v>
      </c>
      <c r="L1172" s="120">
        <f t="shared" si="57"/>
        <v>3.125E-2</v>
      </c>
      <c r="M1172" s="123" t="s">
        <v>1</v>
      </c>
      <c r="N1172" s="121" t="s">
        <v>808</v>
      </c>
    </row>
    <row r="1173" spans="1:14" ht="27" customHeight="1" x14ac:dyDescent="0.35">
      <c r="A1173" s="78">
        <v>19283</v>
      </c>
      <c r="B1173" s="78">
        <v>771</v>
      </c>
      <c r="C1173" s="121" t="s">
        <v>3</v>
      </c>
      <c r="D1173" s="106">
        <v>42343.3125</v>
      </c>
      <c r="E1173" s="121" t="s">
        <v>0</v>
      </c>
      <c r="F1173" s="136">
        <v>42342.530555555553</v>
      </c>
      <c r="G1173" s="130">
        <f t="shared" si="55"/>
        <v>0.78194444444670808</v>
      </c>
      <c r="H1173" s="131" t="str">
        <f t="shared" si="56"/>
        <v>ACCEPTABLE</v>
      </c>
      <c r="J1173" s="124">
        <v>42343.3125</v>
      </c>
      <c r="K1173" s="124">
        <v>42343.326388888891</v>
      </c>
      <c r="L1173" s="120">
        <f t="shared" si="57"/>
        <v>1.3888888890505768E-2</v>
      </c>
      <c r="M1173" s="123" t="s">
        <v>0</v>
      </c>
      <c r="N1173" s="121" t="s">
        <v>809</v>
      </c>
    </row>
    <row r="1174" spans="1:14" ht="27" customHeight="1" x14ac:dyDescent="0.35">
      <c r="A1174" s="78">
        <v>19283</v>
      </c>
      <c r="B1174" s="78">
        <v>772</v>
      </c>
      <c r="C1174" s="121" t="s">
        <v>4</v>
      </c>
      <c r="D1174" s="106">
        <v>42343.354166666664</v>
      </c>
      <c r="E1174" s="121" t="s">
        <v>1</v>
      </c>
      <c r="F1174" s="136">
        <v>42342.530555555553</v>
      </c>
      <c r="G1174" s="130">
        <f t="shared" si="55"/>
        <v>0.82361111111094942</v>
      </c>
      <c r="H1174" s="131" t="str">
        <f t="shared" si="56"/>
        <v>ACCEPTABLE</v>
      </c>
      <c r="J1174" s="124">
        <v>42343.356944444444</v>
      </c>
      <c r="K1174" s="124">
        <v>42343.369444444441</v>
      </c>
      <c r="L1174" s="120">
        <f t="shared" si="57"/>
        <v>1.2499999997089617E-2</v>
      </c>
      <c r="M1174" s="123" t="s">
        <v>1</v>
      </c>
      <c r="N1174" s="121" t="s">
        <v>810</v>
      </c>
    </row>
    <row r="1175" spans="1:14" ht="27" customHeight="1" x14ac:dyDescent="0.35">
      <c r="A1175" s="78">
        <v>19279</v>
      </c>
      <c r="B1175" s="78">
        <v>773</v>
      </c>
      <c r="C1175" s="121" t="s">
        <v>16</v>
      </c>
      <c r="D1175" s="106">
        <v>42343.402777777781</v>
      </c>
      <c r="E1175" s="121" t="s">
        <v>0</v>
      </c>
      <c r="F1175" s="136">
        <v>42343.249305555553</v>
      </c>
      <c r="G1175" s="130">
        <f t="shared" si="55"/>
        <v>0.15347222222771961</v>
      </c>
      <c r="H1175" s="131" t="str">
        <f t="shared" si="56"/>
        <v>ACCEPTABLE</v>
      </c>
      <c r="J1175" s="124">
        <v>42343.408333333333</v>
      </c>
      <c r="K1175" s="124">
        <v>42343.418749999997</v>
      </c>
      <c r="L1175" s="120">
        <f t="shared" si="57"/>
        <v>1.0416666664241347E-2</v>
      </c>
      <c r="M1175" s="123" t="s">
        <v>0</v>
      </c>
      <c r="N1175" s="121" t="s">
        <v>811</v>
      </c>
    </row>
    <row r="1176" spans="1:14" ht="27" customHeight="1" x14ac:dyDescent="0.35">
      <c r="A1176" s="78">
        <v>19279</v>
      </c>
      <c r="B1176" s="78">
        <v>774</v>
      </c>
      <c r="C1176" s="121" t="s">
        <v>471</v>
      </c>
      <c r="D1176" s="106">
        <v>42343.430555555555</v>
      </c>
      <c r="E1176" s="121" t="s">
        <v>1</v>
      </c>
      <c r="F1176" s="136">
        <v>42343.249305555553</v>
      </c>
      <c r="G1176" s="130">
        <f t="shared" si="55"/>
        <v>0.18125000000145519</v>
      </c>
      <c r="H1176" s="131" t="str">
        <f t="shared" si="56"/>
        <v>ACCEPTABLE</v>
      </c>
      <c r="J1176" s="124">
        <v>42343.4375</v>
      </c>
      <c r="K1176" s="124">
        <v>42343.449305555558</v>
      </c>
      <c r="L1176" s="120">
        <f t="shared" si="57"/>
        <v>1.1805555557657499E-2</v>
      </c>
      <c r="M1176" s="123" t="s">
        <v>1</v>
      </c>
      <c r="N1176" s="121" t="s">
        <v>812</v>
      </c>
    </row>
    <row r="1177" spans="1:14" ht="27" customHeight="1" x14ac:dyDescent="0.35">
      <c r="A1177" s="78">
        <v>19285</v>
      </c>
      <c r="B1177" s="78">
        <v>775</v>
      </c>
      <c r="C1177" s="121" t="s">
        <v>3</v>
      </c>
      <c r="D1177" s="106">
        <v>42343.673611111109</v>
      </c>
      <c r="E1177" s="121" t="s">
        <v>0</v>
      </c>
      <c r="F1177" s="135">
        <v>42343.572916666664</v>
      </c>
      <c r="G1177" s="130">
        <f t="shared" si="55"/>
        <v>0.10069444444525288</v>
      </c>
      <c r="H1177" s="131" t="str">
        <f t="shared" si="56"/>
        <v>ACCEPTABLE</v>
      </c>
      <c r="J1177" s="124">
        <v>42343.659722222219</v>
      </c>
      <c r="K1177" s="124">
        <v>42343.673611111109</v>
      </c>
      <c r="L1177" s="120">
        <f t="shared" si="57"/>
        <v>1.3888888890505768E-2</v>
      </c>
      <c r="M1177" s="123" t="s">
        <v>0</v>
      </c>
      <c r="N1177" s="121" t="s">
        <v>813</v>
      </c>
    </row>
    <row r="1178" spans="1:14" ht="27" customHeight="1" x14ac:dyDescent="0.35">
      <c r="A1178" s="78">
        <v>19285</v>
      </c>
      <c r="B1178" s="78">
        <v>776</v>
      </c>
      <c r="C1178" s="121" t="s">
        <v>3</v>
      </c>
      <c r="D1178" s="106">
        <v>42343.694444444445</v>
      </c>
      <c r="E1178" s="121" t="s">
        <v>1</v>
      </c>
      <c r="F1178" s="135">
        <v>42343.572916666664</v>
      </c>
      <c r="G1178" s="130">
        <f t="shared" si="55"/>
        <v>0.12152777778101154</v>
      </c>
      <c r="H1178" s="131" t="str">
        <f t="shared" si="56"/>
        <v>ACCEPTABLE</v>
      </c>
      <c r="J1178" s="124">
        <v>42343.684027777781</v>
      </c>
      <c r="K1178" s="124">
        <v>42343.697916666664</v>
      </c>
      <c r="L1178" s="120">
        <f t="shared" si="57"/>
        <v>1.3888888883229811E-2</v>
      </c>
      <c r="M1178" s="123" t="s">
        <v>1</v>
      </c>
      <c r="N1178" s="121" t="s">
        <v>813</v>
      </c>
    </row>
    <row r="1179" spans="1:14" ht="27" customHeight="1" x14ac:dyDescent="0.35">
      <c r="A1179" s="78">
        <v>19284</v>
      </c>
      <c r="B1179" s="78">
        <v>777</v>
      </c>
      <c r="C1179" s="121" t="s">
        <v>4</v>
      </c>
      <c r="D1179" s="106">
        <v>42343.791666666664</v>
      </c>
      <c r="E1179" s="121" t="s">
        <v>0</v>
      </c>
      <c r="F1179" s="106">
        <v>42343.693749999999</v>
      </c>
      <c r="G1179" s="130">
        <f t="shared" si="55"/>
        <v>9.7916666665696539E-2</v>
      </c>
      <c r="H1179" s="131" t="str">
        <f t="shared" si="56"/>
        <v>ACCEPTABLE</v>
      </c>
      <c r="J1179" s="124">
        <v>42343.788194444445</v>
      </c>
      <c r="K1179" s="124">
        <v>42343.802083333336</v>
      </c>
      <c r="L1179" s="120">
        <f t="shared" si="57"/>
        <v>1.3888888890505768E-2</v>
      </c>
      <c r="M1179" s="123" t="s">
        <v>0</v>
      </c>
      <c r="N1179" s="121" t="s">
        <v>202</v>
      </c>
    </row>
    <row r="1180" spans="1:14" ht="27" customHeight="1" x14ac:dyDescent="0.35">
      <c r="A1180" s="78">
        <v>19284</v>
      </c>
      <c r="B1180" s="78">
        <v>778</v>
      </c>
      <c r="C1180" s="121" t="s">
        <v>4</v>
      </c>
      <c r="D1180" s="106">
        <v>42343.822916666664</v>
      </c>
      <c r="E1180" s="121" t="s">
        <v>0</v>
      </c>
      <c r="F1180" s="106">
        <v>42343.693749999999</v>
      </c>
      <c r="G1180" s="130">
        <f t="shared" si="55"/>
        <v>0.12916666666569654</v>
      </c>
      <c r="H1180" s="131" t="str">
        <f t="shared" si="56"/>
        <v>ACCEPTABLE</v>
      </c>
      <c r="J1180" s="124">
        <v>42343.819444444445</v>
      </c>
      <c r="K1180" s="124">
        <v>42343.833333333336</v>
      </c>
      <c r="L1180" s="120">
        <f t="shared" si="57"/>
        <v>1.3888888890505768E-2</v>
      </c>
      <c r="M1180" s="123" t="s">
        <v>0</v>
      </c>
      <c r="N1180" s="121" t="s">
        <v>18</v>
      </c>
    </row>
    <row r="1181" spans="1:14" ht="27" customHeight="1" x14ac:dyDescent="0.35">
      <c r="A1181" s="78">
        <v>19284</v>
      </c>
      <c r="B1181" s="78">
        <v>779</v>
      </c>
      <c r="C1181" s="121" t="s">
        <v>3</v>
      </c>
      <c r="D1181" s="106">
        <v>42343.847222222219</v>
      </c>
      <c r="E1181" s="121" t="s">
        <v>1</v>
      </c>
      <c r="F1181" s="106">
        <v>42343.693749999999</v>
      </c>
      <c r="G1181" s="130">
        <f t="shared" si="55"/>
        <v>0.15347222222044365</v>
      </c>
      <c r="H1181" s="131" t="str">
        <f t="shared" si="56"/>
        <v>ACCEPTABLE</v>
      </c>
      <c r="J1181" s="124">
        <v>42343.841666666667</v>
      </c>
      <c r="K1181" s="124">
        <v>42343.854166666664</v>
      </c>
      <c r="L1181" s="120">
        <f t="shared" si="57"/>
        <v>1.2499999997089617E-2</v>
      </c>
      <c r="M1181" s="123" t="s">
        <v>0</v>
      </c>
      <c r="N1181" s="121" t="s">
        <v>1191</v>
      </c>
    </row>
    <row r="1182" spans="1:14" ht="27" customHeight="1" x14ac:dyDescent="0.35">
      <c r="A1182" s="78">
        <v>19283</v>
      </c>
      <c r="B1182" s="78">
        <v>780</v>
      </c>
      <c r="C1182" s="121" t="s">
        <v>4</v>
      </c>
      <c r="D1182" s="106">
        <v>42344.652777777781</v>
      </c>
      <c r="E1182" s="121" t="s">
        <v>0</v>
      </c>
      <c r="F1182" s="106">
        <v>42344.468055555553</v>
      </c>
      <c r="G1182" s="130">
        <f t="shared" si="55"/>
        <v>0.18472222222771961</v>
      </c>
      <c r="H1182" s="131" t="str">
        <f t="shared" si="56"/>
        <v>ACCEPTABLE</v>
      </c>
      <c r="J1182" s="124">
        <v>42344.638888888891</v>
      </c>
      <c r="K1182" s="124">
        <v>42344.649305555555</v>
      </c>
      <c r="L1182" s="120">
        <f t="shared" si="57"/>
        <v>1.0416666664241347E-2</v>
      </c>
      <c r="M1182" s="123" t="s">
        <v>0</v>
      </c>
      <c r="N1182" s="121" t="s">
        <v>18</v>
      </c>
    </row>
    <row r="1183" spans="1:14" ht="27" customHeight="1" x14ac:dyDescent="0.35">
      <c r="A1183" s="78">
        <v>19283</v>
      </c>
      <c r="B1183" s="78">
        <v>781</v>
      </c>
      <c r="C1183" s="121" t="s">
        <v>3</v>
      </c>
      <c r="D1183" s="106">
        <v>42344.680555555555</v>
      </c>
      <c r="E1183" s="121" t="s">
        <v>1</v>
      </c>
      <c r="F1183" s="106">
        <v>42344.468055555553</v>
      </c>
      <c r="G1183" s="130">
        <f t="shared" si="55"/>
        <v>0.21250000000145519</v>
      </c>
      <c r="H1183" s="131" t="str">
        <f t="shared" si="56"/>
        <v>ACCEPTABLE</v>
      </c>
      <c r="J1183" s="124">
        <v>42344.676388888889</v>
      </c>
      <c r="K1183" s="124">
        <v>42344.6875</v>
      </c>
      <c r="L1183" s="120">
        <f t="shared" si="57"/>
        <v>1.1111111110949423E-2</v>
      </c>
      <c r="M1183" s="123" t="s">
        <v>1</v>
      </c>
      <c r="N1183" s="121" t="s">
        <v>678</v>
      </c>
    </row>
    <row r="1184" spans="1:14" ht="27" customHeight="1" x14ac:dyDescent="0.35">
      <c r="A1184" s="78">
        <v>19286</v>
      </c>
      <c r="B1184" s="78">
        <v>782</v>
      </c>
      <c r="C1184" s="121" t="s">
        <v>3</v>
      </c>
      <c r="D1184" s="106">
        <v>42344.989583333336</v>
      </c>
      <c r="E1184" s="121" t="s">
        <v>0</v>
      </c>
      <c r="F1184" s="106">
        <v>42344.468055555553</v>
      </c>
      <c r="G1184" s="130">
        <f t="shared" si="55"/>
        <v>0.52152777778246673</v>
      </c>
      <c r="H1184" s="131" t="str">
        <f t="shared" si="56"/>
        <v>ACCEPTABLE</v>
      </c>
      <c r="J1184" s="124">
        <v>42345.002083333333</v>
      </c>
      <c r="K1184" s="124">
        <v>42345.013194444444</v>
      </c>
      <c r="L1184" s="120">
        <f t="shared" si="57"/>
        <v>1.1111111110949423E-2</v>
      </c>
      <c r="M1184" s="123" t="s">
        <v>0</v>
      </c>
      <c r="N1184" s="121" t="s">
        <v>670</v>
      </c>
    </row>
    <row r="1185" spans="1:14" ht="27" customHeight="1" x14ac:dyDescent="0.35">
      <c r="A1185" s="78">
        <v>19286</v>
      </c>
      <c r="B1185" s="78">
        <v>783</v>
      </c>
      <c r="C1185" s="121" t="s">
        <v>4</v>
      </c>
      <c r="D1185" s="106">
        <v>42345.03125</v>
      </c>
      <c r="E1185" s="121" t="s">
        <v>1</v>
      </c>
      <c r="F1185" s="106">
        <v>42344.468055555553</v>
      </c>
      <c r="G1185" s="130">
        <f t="shared" si="55"/>
        <v>0.56319444444670808</v>
      </c>
      <c r="H1185" s="131" t="str">
        <f t="shared" si="56"/>
        <v>ACCEPTABLE</v>
      </c>
      <c r="J1185" s="124">
        <v>42345.04791666667</v>
      </c>
      <c r="K1185" s="124">
        <v>42345.053472222222</v>
      </c>
      <c r="L1185" s="120">
        <f t="shared" si="57"/>
        <v>5.5555555518367328E-3</v>
      </c>
      <c r="M1185" s="123" t="s">
        <v>1</v>
      </c>
      <c r="N1185" s="121" t="s">
        <v>18</v>
      </c>
    </row>
    <row r="1186" spans="1:14" ht="27" customHeight="1" x14ac:dyDescent="0.35">
      <c r="A1186" s="78">
        <v>19286</v>
      </c>
      <c r="B1186" s="78">
        <v>784</v>
      </c>
      <c r="C1186" s="121" t="s">
        <v>4</v>
      </c>
      <c r="D1186" s="106">
        <v>42345.756944444445</v>
      </c>
      <c r="E1186" s="121" t="s">
        <v>0</v>
      </c>
      <c r="F1186" s="106">
        <v>42345.643750000003</v>
      </c>
      <c r="G1186" s="130">
        <f t="shared" si="55"/>
        <v>0.1131944444423425</v>
      </c>
      <c r="H1186" s="131" t="str">
        <f t="shared" si="56"/>
        <v>ACCEPTABLE</v>
      </c>
      <c r="J1186" s="124">
        <v>42345.74722222222</v>
      </c>
      <c r="K1186" s="124">
        <v>42345.753472222219</v>
      </c>
      <c r="L1186" s="120">
        <f t="shared" si="57"/>
        <v>6.2499999985448085E-3</v>
      </c>
      <c r="M1186" s="123" t="s">
        <v>0</v>
      </c>
      <c r="N1186" s="121" t="s">
        <v>587</v>
      </c>
    </row>
    <row r="1187" spans="1:14" ht="27" customHeight="1" x14ac:dyDescent="0.35">
      <c r="A1187" s="78">
        <v>19286</v>
      </c>
      <c r="B1187" s="78">
        <v>785</v>
      </c>
      <c r="C1187" s="121" t="s">
        <v>3</v>
      </c>
      <c r="D1187" s="106">
        <v>42345.78125</v>
      </c>
      <c r="E1187" s="121" t="s">
        <v>1</v>
      </c>
      <c r="F1187" s="106">
        <v>42345.643750000003</v>
      </c>
      <c r="G1187" s="130">
        <f t="shared" si="55"/>
        <v>0.13749999999708962</v>
      </c>
      <c r="H1187" s="131" t="str">
        <f t="shared" si="56"/>
        <v>ACCEPTABLE</v>
      </c>
      <c r="J1187" s="124">
        <v>42345.801388888889</v>
      </c>
      <c r="K1187" s="124">
        <v>42345.811111111114</v>
      </c>
      <c r="L1187" s="120">
        <f t="shared" si="57"/>
        <v>9.7222222248092294E-3</v>
      </c>
      <c r="M1187" s="123" t="s">
        <v>1</v>
      </c>
      <c r="N1187" s="121" t="s">
        <v>608</v>
      </c>
    </row>
    <row r="1188" spans="1:14" ht="27" customHeight="1" x14ac:dyDescent="0.35">
      <c r="A1188" s="78">
        <v>19287</v>
      </c>
      <c r="B1188" s="78">
        <v>786</v>
      </c>
      <c r="C1188" s="121" t="s">
        <v>3</v>
      </c>
      <c r="D1188" s="106">
        <v>42345.8125</v>
      </c>
      <c r="E1188" s="121" t="s">
        <v>0</v>
      </c>
      <c r="F1188" s="106">
        <v>42345.643750000003</v>
      </c>
      <c r="G1188" s="130">
        <f t="shared" si="55"/>
        <v>0.16874999999708962</v>
      </c>
      <c r="H1188" s="131" t="str">
        <f t="shared" si="56"/>
        <v>ACCEPTABLE</v>
      </c>
      <c r="J1188" s="124">
        <v>42345.900694444441</v>
      </c>
      <c r="K1188" s="124">
        <v>42345.912499999999</v>
      </c>
      <c r="L1188" s="120">
        <f t="shared" si="57"/>
        <v>1.1805555557657499E-2</v>
      </c>
      <c r="M1188" s="123" t="s">
        <v>0</v>
      </c>
      <c r="N1188" s="121" t="s">
        <v>814</v>
      </c>
    </row>
    <row r="1189" spans="1:14" ht="27" customHeight="1" x14ac:dyDescent="0.35">
      <c r="A1189" s="134">
        <v>19287</v>
      </c>
      <c r="B1189" s="134">
        <v>787</v>
      </c>
      <c r="C1189" s="134" t="s">
        <v>4</v>
      </c>
      <c r="D1189" s="135">
        <v>42345.854166666664</v>
      </c>
      <c r="E1189" s="134" t="s">
        <v>1</v>
      </c>
      <c r="F1189" s="106">
        <v>42345.643750000003</v>
      </c>
      <c r="G1189" s="130">
        <f t="shared" si="55"/>
        <v>0.21041666666133096</v>
      </c>
      <c r="H1189" s="131" t="str">
        <f t="shared" si="56"/>
        <v>ACCEPTABLE</v>
      </c>
      <c r="J1189" s="124">
        <v>42345.967361111114</v>
      </c>
      <c r="K1189" s="124">
        <v>42345.980555555558</v>
      </c>
      <c r="L1189" s="120">
        <f t="shared" si="57"/>
        <v>1.3194444443797693E-2</v>
      </c>
      <c r="M1189" s="123" t="s">
        <v>1</v>
      </c>
      <c r="N1189" s="121" t="s">
        <v>587</v>
      </c>
    </row>
    <row r="1190" spans="1:14" ht="27" customHeight="1" x14ac:dyDescent="0.35">
      <c r="A1190" s="134">
        <v>19288</v>
      </c>
      <c r="B1190" s="134">
        <v>788</v>
      </c>
      <c r="C1190" s="134" t="s">
        <v>3</v>
      </c>
      <c r="D1190" s="135">
        <v>42346.270833333336</v>
      </c>
      <c r="E1190" s="134" t="s">
        <v>0</v>
      </c>
      <c r="F1190" s="106">
        <v>42345.643750000003</v>
      </c>
      <c r="G1190" s="130">
        <f t="shared" si="55"/>
        <v>0.62708333333284827</v>
      </c>
      <c r="H1190" s="131" t="str">
        <f t="shared" si="56"/>
        <v>ACCEPTABLE</v>
      </c>
      <c r="J1190" s="124">
        <v>42346.270833333336</v>
      </c>
      <c r="K1190" s="124">
        <v>42346.281944444447</v>
      </c>
      <c r="L1190" s="120">
        <f t="shared" si="57"/>
        <v>1.1111111110949423E-2</v>
      </c>
      <c r="M1190" s="123" t="s">
        <v>0</v>
      </c>
      <c r="N1190" s="121" t="s">
        <v>815</v>
      </c>
    </row>
    <row r="1191" spans="1:14" ht="27" customHeight="1" x14ac:dyDescent="0.35">
      <c r="A1191" s="134">
        <v>19288</v>
      </c>
      <c r="B1191" s="134">
        <v>789</v>
      </c>
      <c r="C1191" s="134" t="s">
        <v>4</v>
      </c>
      <c r="D1191" s="135">
        <v>42346.3125</v>
      </c>
      <c r="E1191" s="134" t="s">
        <v>1</v>
      </c>
      <c r="F1191" s="106">
        <v>42345.643750000003</v>
      </c>
      <c r="G1191" s="130">
        <f t="shared" si="55"/>
        <v>0.66874999999708962</v>
      </c>
      <c r="H1191" s="131" t="str">
        <f t="shared" si="56"/>
        <v>ACCEPTABLE</v>
      </c>
      <c r="J1191" s="124">
        <v>42346.300694444442</v>
      </c>
      <c r="K1191" s="124">
        <v>42346.3125</v>
      </c>
      <c r="L1191" s="120">
        <f t="shared" si="57"/>
        <v>1.1805555557657499E-2</v>
      </c>
      <c r="M1191" s="123" t="s">
        <v>1</v>
      </c>
      <c r="N1191" s="121" t="s">
        <v>9</v>
      </c>
    </row>
    <row r="1192" spans="1:14" ht="27" customHeight="1" x14ac:dyDescent="0.35">
      <c r="A1192" s="134">
        <v>19287</v>
      </c>
      <c r="B1192" s="134">
        <v>790</v>
      </c>
      <c r="C1192" s="134" t="s">
        <v>19</v>
      </c>
      <c r="D1192" s="135">
        <v>42347.458333333336</v>
      </c>
      <c r="E1192" s="134" t="s">
        <v>0</v>
      </c>
      <c r="F1192" s="106">
        <v>42347.224999999999</v>
      </c>
      <c r="G1192" s="130">
        <f t="shared" si="55"/>
        <v>0.23333333333721384</v>
      </c>
      <c r="H1192" s="131" t="str">
        <f t="shared" si="56"/>
        <v>ACCEPTABLE</v>
      </c>
      <c r="J1192" s="124"/>
      <c r="L1192" s="120" t="str">
        <f t="shared" si="57"/>
        <v>Incomplete Data</v>
      </c>
    </row>
    <row r="1193" spans="1:14" ht="27" customHeight="1" x14ac:dyDescent="0.35">
      <c r="A1193" s="134">
        <v>19287</v>
      </c>
      <c r="B1193" s="134">
        <v>791</v>
      </c>
      <c r="C1193" s="134" t="s">
        <v>816</v>
      </c>
      <c r="D1193" s="135">
        <v>42347.479166666664</v>
      </c>
      <c r="E1193" s="134" t="s">
        <v>1</v>
      </c>
      <c r="F1193" s="106">
        <v>42347.224999999999</v>
      </c>
      <c r="G1193" s="130">
        <f t="shared" si="55"/>
        <v>0.25416666666569654</v>
      </c>
      <c r="H1193" s="131" t="str">
        <f t="shared" si="56"/>
        <v>ACCEPTABLE</v>
      </c>
      <c r="J1193" s="124">
        <v>42347.486111111109</v>
      </c>
      <c r="K1193" s="124">
        <v>42347.491666666669</v>
      </c>
      <c r="L1193" s="120">
        <f t="shared" si="57"/>
        <v>5.5555555591126904E-3</v>
      </c>
      <c r="M1193" s="123" t="s">
        <v>0</v>
      </c>
      <c r="N1193" s="121" t="s">
        <v>817</v>
      </c>
    </row>
    <row r="1194" spans="1:14" ht="27" customHeight="1" x14ac:dyDescent="0.35">
      <c r="A1194" s="134">
        <v>19289</v>
      </c>
      <c r="B1194" s="134">
        <v>792</v>
      </c>
      <c r="C1194" s="134" t="s">
        <v>471</v>
      </c>
      <c r="D1194" s="135">
        <v>42347.5</v>
      </c>
      <c r="E1194" s="134" t="s">
        <v>0</v>
      </c>
      <c r="F1194" s="106">
        <v>42347.424305555556</v>
      </c>
      <c r="G1194" s="130">
        <f t="shared" si="55"/>
        <v>7.5694444443797693E-2</v>
      </c>
      <c r="H1194" s="131" t="str">
        <f t="shared" si="56"/>
        <v>ACCEPTABLE</v>
      </c>
      <c r="J1194" s="124">
        <v>42347.498611111114</v>
      </c>
      <c r="K1194" s="124">
        <v>42347.519444444442</v>
      </c>
      <c r="L1194" s="120">
        <f t="shared" si="57"/>
        <v>2.0833333328482695E-2</v>
      </c>
      <c r="M1194" s="123" t="s">
        <v>1</v>
      </c>
      <c r="N1194" s="121" t="s">
        <v>818</v>
      </c>
    </row>
    <row r="1195" spans="1:14" ht="27" customHeight="1" x14ac:dyDescent="0.35">
      <c r="A1195" s="134">
        <v>19290</v>
      </c>
      <c r="B1195" s="134">
        <v>793</v>
      </c>
      <c r="C1195" s="134" t="s">
        <v>3</v>
      </c>
      <c r="D1195" s="135">
        <v>42347.520833333336</v>
      </c>
      <c r="E1195" s="134" t="s">
        <v>0</v>
      </c>
      <c r="F1195" s="106">
        <v>42347.424305555556</v>
      </c>
      <c r="G1195" s="130">
        <f t="shared" si="55"/>
        <v>9.6527777779556345E-2</v>
      </c>
      <c r="H1195" s="131" t="str">
        <f t="shared" si="56"/>
        <v>ACCEPTABLE</v>
      </c>
      <c r="J1195" s="124">
        <v>42347.530555555553</v>
      </c>
      <c r="K1195" s="124">
        <v>42347.544444444444</v>
      </c>
      <c r="L1195" s="120">
        <f t="shared" si="57"/>
        <v>1.3888888890505768E-2</v>
      </c>
      <c r="M1195" s="123" t="s">
        <v>0</v>
      </c>
      <c r="N1195" s="121" t="s">
        <v>819</v>
      </c>
    </row>
    <row r="1196" spans="1:14" ht="27" customHeight="1" x14ac:dyDescent="0.35">
      <c r="A1196" s="134">
        <v>19289</v>
      </c>
      <c r="B1196" s="134">
        <v>794</v>
      </c>
      <c r="C1196" s="134" t="s">
        <v>206</v>
      </c>
      <c r="D1196" s="135">
        <v>42347.541666666664</v>
      </c>
      <c r="E1196" s="134" t="s">
        <v>1</v>
      </c>
      <c r="F1196" s="106">
        <v>42347.424305555556</v>
      </c>
      <c r="G1196" s="130">
        <f t="shared" si="55"/>
        <v>0.11736111110803904</v>
      </c>
      <c r="H1196" s="131" t="str">
        <f t="shared" si="56"/>
        <v>ACCEPTABLE</v>
      </c>
      <c r="J1196" s="124">
        <v>42347.546527777777</v>
      </c>
      <c r="K1196" s="124">
        <v>42347.559027777781</v>
      </c>
      <c r="L1196" s="120">
        <f t="shared" si="57"/>
        <v>1.2500000004365575E-2</v>
      </c>
      <c r="M1196" s="123" t="s">
        <v>0</v>
      </c>
      <c r="N1196" s="121" t="s">
        <v>820</v>
      </c>
    </row>
    <row r="1197" spans="1:14" ht="27" customHeight="1" x14ac:dyDescent="0.35">
      <c r="A1197" s="91"/>
      <c r="B1197" s="91"/>
      <c r="C1197" s="91"/>
      <c r="D1197" s="91"/>
      <c r="E1197" s="91"/>
      <c r="F1197" s="91"/>
      <c r="G1197" s="130" t="str">
        <f t="shared" si="55"/>
        <v/>
      </c>
      <c r="H1197" s="131" t="str">
        <f t="shared" si="56"/>
        <v/>
      </c>
      <c r="J1197" s="104">
        <v>42347.570833333331</v>
      </c>
      <c r="K1197" s="124">
        <v>42347.57916666667</v>
      </c>
      <c r="L1197" s="120">
        <f t="shared" si="57"/>
        <v>8.3333333386690356E-3</v>
      </c>
      <c r="M1197" s="123" t="s">
        <v>1</v>
      </c>
      <c r="N1197" s="121" t="s">
        <v>821</v>
      </c>
    </row>
    <row r="1198" spans="1:14" ht="27" customHeight="1" x14ac:dyDescent="0.35">
      <c r="A1198" s="91"/>
      <c r="B1198" s="91"/>
      <c r="C1198" s="91"/>
      <c r="D1198" s="91"/>
      <c r="E1198" s="91"/>
      <c r="F1198" s="91"/>
      <c r="G1198" s="130" t="str">
        <f t="shared" si="55"/>
        <v/>
      </c>
      <c r="H1198" s="131" t="str">
        <f t="shared" si="56"/>
        <v/>
      </c>
      <c r="J1198" s="104">
        <v>42348.548611111109</v>
      </c>
      <c r="K1198" s="124">
        <v>42348.555555555555</v>
      </c>
      <c r="L1198" s="120">
        <f t="shared" si="57"/>
        <v>6.9444444452528842E-3</v>
      </c>
      <c r="M1198" s="123" t="s">
        <v>149</v>
      </c>
      <c r="N1198" s="121" t="s">
        <v>149</v>
      </c>
    </row>
    <row r="1199" spans="1:14" ht="27" customHeight="1" x14ac:dyDescent="0.35">
      <c r="A1199" s="134">
        <v>19290</v>
      </c>
      <c r="B1199" s="134">
        <v>795</v>
      </c>
      <c r="C1199" s="134" t="s">
        <v>4</v>
      </c>
      <c r="D1199" s="135">
        <v>42348.319444444445</v>
      </c>
      <c r="E1199" s="134" t="s">
        <v>0</v>
      </c>
      <c r="F1199" s="106">
        <v>42348.254166666666</v>
      </c>
      <c r="G1199" s="130">
        <f t="shared" si="55"/>
        <v>6.5277777779556345E-2</v>
      </c>
      <c r="H1199" s="131" t="str">
        <f t="shared" si="56"/>
        <v>ACCEPTABLE</v>
      </c>
      <c r="J1199" s="124">
        <v>42348.31527777778</v>
      </c>
      <c r="K1199" s="124">
        <v>42348.326388888891</v>
      </c>
      <c r="L1199" s="120">
        <f t="shared" si="57"/>
        <v>1.1111111110949423E-2</v>
      </c>
      <c r="M1199" s="123" t="s">
        <v>0</v>
      </c>
      <c r="N1199" s="121" t="s">
        <v>822</v>
      </c>
    </row>
    <row r="1200" spans="1:14" ht="27" customHeight="1" x14ac:dyDescent="0.35">
      <c r="A1200" s="134">
        <v>19290</v>
      </c>
      <c r="B1200" s="134">
        <v>796</v>
      </c>
      <c r="C1200" s="134" t="s">
        <v>3</v>
      </c>
      <c r="D1200" s="135">
        <v>42348.34375</v>
      </c>
      <c r="E1200" s="134" t="s">
        <v>1</v>
      </c>
      <c r="F1200" s="106">
        <v>42348.254166666666</v>
      </c>
      <c r="G1200" s="130">
        <f t="shared" si="55"/>
        <v>8.9583333334303461E-2</v>
      </c>
      <c r="H1200" s="131" t="str">
        <f t="shared" si="56"/>
        <v>ACCEPTABLE</v>
      </c>
      <c r="J1200" s="124">
        <v>42348.348611111112</v>
      </c>
      <c r="K1200" s="124">
        <v>42348.361111111109</v>
      </c>
      <c r="L1200" s="120">
        <f t="shared" si="57"/>
        <v>1.2499999997089617E-2</v>
      </c>
      <c r="M1200" s="123" t="s">
        <v>1</v>
      </c>
      <c r="N1200" s="121" t="s">
        <v>552</v>
      </c>
    </row>
    <row r="1201" spans="1:14" ht="27" customHeight="1" x14ac:dyDescent="0.35">
      <c r="A1201" s="134">
        <v>19290</v>
      </c>
      <c r="B1201" s="134">
        <v>795</v>
      </c>
      <c r="C1201" s="134" t="s">
        <v>4</v>
      </c>
      <c r="D1201" s="135">
        <v>42348.458333333336</v>
      </c>
      <c r="E1201" s="134" t="s">
        <v>0</v>
      </c>
      <c r="F1201" s="106">
        <v>42347.640972222223</v>
      </c>
      <c r="G1201" s="130">
        <f t="shared" si="55"/>
        <v>0.81736111111240461</v>
      </c>
      <c r="H1201" s="131" t="str">
        <f t="shared" si="56"/>
        <v>ACCEPTABLE</v>
      </c>
      <c r="L1201" s="120" t="str">
        <f t="shared" si="57"/>
        <v>Incomplete Data</v>
      </c>
    </row>
    <row r="1202" spans="1:14" ht="27" customHeight="1" x14ac:dyDescent="0.35">
      <c r="A1202" s="134">
        <v>19290</v>
      </c>
      <c r="B1202" s="134">
        <v>796</v>
      </c>
      <c r="C1202" s="134" t="s">
        <v>3</v>
      </c>
      <c r="D1202" s="135">
        <v>42348.479166666664</v>
      </c>
      <c r="E1202" s="134" t="s">
        <v>1</v>
      </c>
      <c r="F1202" s="106">
        <v>42347.640972222223</v>
      </c>
      <c r="G1202" s="130">
        <f t="shared" ref="G1202:G1265" si="58">IF(D1202="","",D1202-F1202)</f>
        <v>0.83819444444088731</v>
      </c>
      <c r="H1202" s="131" t="str">
        <f t="shared" ref="H1202:H1265" si="59">IF(D1202-F1202&lt;0,"TOO LATE",IF(G1202="","",IF(OR(DAY(D1202-F1202)&gt;1,AND(HOUR(D1202-F1202)&gt;HOUR("0:59"),(SIGN(D1202-F1202)=1))),"ACCEPTABLE","TOO LATE")))</f>
        <v>ACCEPTABLE</v>
      </c>
      <c r="L1202" s="120" t="str">
        <f t="shared" si="57"/>
        <v>Incomplete Data</v>
      </c>
    </row>
    <row r="1203" spans="1:14" ht="27" customHeight="1" x14ac:dyDescent="0.35">
      <c r="A1203" s="134">
        <v>19289</v>
      </c>
      <c r="B1203" s="134">
        <v>797</v>
      </c>
      <c r="C1203" s="134" t="s">
        <v>16</v>
      </c>
      <c r="D1203" s="135">
        <v>42348.5</v>
      </c>
      <c r="E1203" s="134" t="s">
        <v>0</v>
      </c>
      <c r="F1203" s="106">
        <v>42347.640972222223</v>
      </c>
      <c r="G1203" s="130">
        <f t="shared" si="58"/>
        <v>0.85902777777664596</v>
      </c>
      <c r="H1203" s="131" t="str">
        <f t="shared" si="59"/>
        <v>ACCEPTABLE</v>
      </c>
      <c r="L1203" s="120" t="str">
        <f t="shared" si="57"/>
        <v>Incomplete Data</v>
      </c>
    </row>
    <row r="1204" spans="1:14" ht="27" customHeight="1" x14ac:dyDescent="0.35">
      <c r="A1204" s="134">
        <v>19289</v>
      </c>
      <c r="B1204" s="134">
        <v>798</v>
      </c>
      <c r="C1204" s="134" t="s">
        <v>471</v>
      </c>
      <c r="D1204" s="135">
        <v>42348.520833333336</v>
      </c>
      <c r="E1204" s="134" t="s">
        <v>1</v>
      </c>
      <c r="F1204" s="106">
        <v>42347.640972222223</v>
      </c>
      <c r="G1204" s="130">
        <f t="shared" si="58"/>
        <v>0.87986111111240461</v>
      </c>
      <c r="H1204" s="131" t="str">
        <f t="shared" si="59"/>
        <v>ACCEPTABLE</v>
      </c>
      <c r="L1204" s="120" t="str">
        <f t="shared" si="57"/>
        <v>Incomplete Data</v>
      </c>
    </row>
    <row r="1205" spans="1:14" ht="27" customHeight="1" x14ac:dyDescent="0.35">
      <c r="A1205" s="91">
        <v>19289</v>
      </c>
      <c r="B1205" s="91">
        <v>799</v>
      </c>
      <c r="C1205" s="91" t="s">
        <v>16</v>
      </c>
      <c r="D1205" s="116">
        <v>42349.416666666664</v>
      </c>
      <c r="E1205" s="91" t="s">
        <v>0</v>
      </c>
      <c r="F1205" s="124">
        <v>42349.404166666667</v>
      </c>
      <c r="G1205" s="130">
        <f t="shared" si="58"/>
        <v>1.2499999997089617E-2</v>
      </c>
      <c r="H1205" s="131" t="str">
        <f t="shared" si="59"/>
        <v>TOO LATE</v>
      </c>
      <c r="L1205" s="120" t="str">
        <f t="shared" si="57"/>
        <v>Incomplete Data</v>
      </c>
    </row>
    <row r="1206" spans="1:14" ht="27" customHeight="1" x14ac:dyDescent="0.35">
      <c r="A1206" s="113">
        <v>19289</v>
      </c>
      <c r="B1206" s="113">
        <v>800</v>
      </c>
      <c r="C1206" s="113" t="s">
        <v>471</v>
      </c>
      <c r="D1206" s="116">
        <v>42349.447916666664</v>
      </c>
      <c r="E1206" s="113" t="s">
        <v>1</v>
      </c>
      <c r="F1206" s="124">
        <v>42349.404166666667</v>
      </c>
      <c r="G1206" s="130">
        <f t="shared" si="58"/>
        <v>4.3749999997089617E-2</v>
      </c>
      <c r="H1206" s="131" t="str">
        <f t="shared" si="59"/>
        <v>ACCEPTABLE</v>
      </c>
      <c r="J1206" s="124">
        <v>42349.438194444447</v>
      </c>
      <c r="K1206" s="124">
        <v>42349.45</v>
      </c>
      <c r="L1206" s="120">
        <f t="shared" ref="L1206:L1269" si="60">IF(OR(K1206="",J1206=""), "Incomplete Data", K1206-J1206)</f>
        <v>1.1805555550381541E-2</v>
      </c>
      <c r="M1206" s="123" t="s">
        <v>0</v>
      </c>
      <c r="N1206" s="121" t="s">
        <v>823</v>
      </c>
    </row>
    <row r="1207" spans="1:14" ht="27" customHeight="1" x14ac:dyDescent="0.35">
      <c r="A1207" s="134">
        <v>19289</v>
      </c>
      <c r="B1207" s="134">
        <v>799</v>
      </c>
      <c r="C1207" s="91" t="s">
        <v>16</v>
      </c>
      <c r="D1207" s="135">
        <v>42349.465277777781</v>
      </c>
      <c r="E1207" s="134" t="s">
        <v>0</v>
      </c>
      <c r="F1207" s="106">
        <v>42349.234027777777</v>
      </c>
      <c r="G1207" s="130">
        <f t="shared" si="58"/>
        <v>0.23125000000436557</v>
      </c>
      <c r="H1207" s="131" t="str">
        <f t="shared" si="59"/>
        <v>ACCEPTABLE</v>
      </c>
      <c r="J1207" s="124">
        <v>42349.46597222222</v>
      </c>
      <c r="K1207" s="104">
        <v>42349.476388888892</v>
      </c>
      <c r="L1207" s="120">
        <f t="shared" si="60"/>
        <v>1.0416666671517305E-2</v>
      </c>
      <c r="M1207" s="123" t="s">
        <v>0</v>
      </c>
      <c r="N1207" s="121" t="s">
        <v>91</v>
      </c>
    </row>
    <row r="1208" spans="1:14" ht="27" customHeight="1" x14ac:dyDescent="0.35">
      <c r="A1208" s="134">
        <v>192289</v>
      </c>
      <c r="B1208" s="134">
        <v>800</v>
      </c>
      <c r="C1208" s="113" t="s">
        <v>471</v>
      </c>
      <c r="D1208" s="135">
        <v>42349.493055555555</v>
      </c>
      <c r="E1208" s="134" t="s">
        <v>1</v>
      </c>
      <c r="F1208" s="106">
        <v>42349.234027777777</v>
      </c>
      <c r="G1208" s="130">
        <f t="shared" si="58"/>
        <v>0.25902777777810115</v>
      </c>
      <c r="H1208" s="131" t="str">
        <f t="shared" si="59"/>
        <v>ACCEPTABLE</v>
      </c>
      <c r="J1208" s="124">
        <v>42349.480555555558</v>
      </c>
      <c r="K1208" s="124">
        <v>42349.490972222222</v>
      </c>
      <c r="L1208" s="120">
        <f t="shared" si="60"/>
        <v>1.0416666664241347E-2</v>
      </c>
      <c r="M1208" s="123" t="s">
        <v>1</v>
      </c>
      <c r="N1208" s="121" t="s">
        <v>824</v>
      </c>
    </row>
    <row r="1209" spans="1:14" ht="27" customHeight="1" x14ac:dyDescent="0.35">
      <c r="A1209" s="134">
        <v>19292</v>
      </c>
      <c r="B1209" s="134">
        <v>801</v>
      </c>
      <c r="C1209" s="113" t="s">
        <v>471</v>
      </c>
      <c r="D1209" s="135">
        <v>42349.520833333336</v>
      </c>
      <c r="E1209" s="134" t="s">
        <v>0</v>
      </c>
      <c r="F1209" s="106">
        <v>42349.404166666667</v>
      </c>
      <c r="G1209" s="130">
        <f t="shared" si="58"/>
        <v>0.11666666666860692</v>
      </c>
      <c r="H1209" s="131" t="str">
        <f t="shared" si="59"/>
        <v>ACCEPTABLE</v>
      </c>
      <c r="I1209" s="121" t="s">
        <v>825</v>
      </c>
      <c r="J1209" s="124">
        <v>42349.538194444445</v>
      </c>
      <c r="K1209" s="124">
        <v>42349.547222222223</v>
      </c>
      <c r="L1209" s="120">
        <f t="shared" si="60"/>
        <v>9.0277777781011537E-3</v>
      </c>
      <c r="M1209" s="123" t="s">
        <v>0</v>
      </c>
      <c r="N1209" s="121" t="s">
        <v>826</v>
      </c>
    </row>
    <row r="1210" spans="1:14" ht="27" customHeight="1" x14ac:dyDescent="0.35">
      <c r="A1210" s="134">
        <v>19292</v>
      </c>
      <c r="B1210" s="134">
        <v>802</v>
      </c>
      <c r="C1210" s="91" t="s">
        <v>16</v>
      </c>
      <c r="D1210" s="135">
        <v>42349.5625</v>
      </c>
      <c r="E1210" s="134" t="s">
        <v>1</v>
      </c>
      <c r="F1210" s="106">
        <v>42349.404166666667</v>
      </c>
      <c r="G1210" s="130">
        <f t="shared" si="58"/>
        <v>0.15833333333284827</v>
      </c>
      <c r="H1210" s="131" t="str">
        <f t="shared" si="59"/>
        <v>ACCEPTABLE</v>
      </c>
      <c r="J1210" s="124">
        <v>42349.576388888891</v>
      </c>
      <c r="K1210" s="124">
        <v>42349.586805555555</v>
      </c>
      <c r="L1210" s="120">
        <f t="shared" si="60"/>
        <v>1.0416666664241347E-2</v>
      </c>
      <c r="M1210" s="123" t="s">
        <v>1</v>
      </c>
      <c r="N1210" s="121" t="s">
        <v>827</v>
      </c>
    </row>
    <row r="1211" spans="1:14" ht="27" customHeight="1" x14ac:dyDescent="0.35">
      <c r="A1211" s="134">
        <v>19293</v>
      </c>
      <c r="B1211" s="134">
        <v>803</v>
      </c>
      <c r="C1211" s="134" t="s">
        <v>3</v>
      </c>
      <c r="D1211" s="135">
        <v>42349.583333333336</v>
      </c>
      <c r="E1211" s="134" t="s">
        <v>0</v>
      </c>
      <c r="F1211" s="106">
        <v>42349.529861111114</v>
      </c>
      <c r="G1211" s="130">
        <f t="shared" si="58"/>
        <v>5.3472222221898846E-2</v>
      </c>
      <c r="H1211" s="131" t="str">
        <f t="shared" si="59"/>
        <v>ACCEPTABLE</v>
      </c>
      <c r="L1211" s="120" t="str">
        <f t="shared" si="60"/>
        <v>Incomplete Data</v>
      </c>
    </row>
    <row r="1212" spans="1:14" ht="27" customHeight="1" x14ac:dyDescent="0.35">
      <c r="A1212" s="134">
        <v>19293</v>
      </c>
      <c r="B1212" s="134">
        <v>804</v>
      </c>
      <c r="C1212" s="134" t="s">
        <v>3</v>
      </c>
      <c r="D1212" s="135">
        <v>42349.611111111109</v>
      </c>
      <c r="E1212" s="134" t="s">
        <v>1</v>
      </c>
      <c r="F1212" s="106">
        <v>42349.529861111114</v>
      </c>
      <c r="G1212" s="130">
        <f t="shared" si="58"/>
        <v>8.1249999995634425E-2</v>
      </c>
      <c r="H1212" s="131" t="str">
        <f t="shared" si="59"/>
        <v>ACCEPTABLE</v>
      </c>
      <c r="J1212" s="124">
        <v>42349.597222222219</v>
      </c>
      <c r="K1212" s="124">
        <v>42349.607638888891</v>
      </c>
      <c r="L1212" s="120">
        <f t="shared" si="60"/>
        <v>1.0416666671517305E-2</v>
      </c>
      <c r="M1212" s="123" t="s">
        <v>1</v>
      </c>
      <c r="N1212" s="121" t="s">
        <v>828</v>
      </c>
    </row>
    <row r="1213" spans="1:14" ht="27" customHeight="1" x14ac:dyDescent="0.35">
      <c r="A1213" s="134">
        <v>19292</v>
      </c>
      <c r="B1213" s="134">
        <v>805</v>
      </c>
      <c r="C1213" s="134" t="s">
        <v>16</v>
      </c>
      <c r="D1213" s="135">
        <v>42350.416666666664</v>
      </c>
      <c r="E1213" s="134" t="s">
        <v>0</v>
      </c>
      <c r="F1213" s="106">
        <v>42349.628472222219</v>
      </c>
      <c r="G1213" s="130">
        <f t="shared" si="58"/>
        <v>0.78819444444525288</v>
      </c>
      <c r="H1213" s="131" t="str">
        <f t="shared" si="59"/>
        <v>ACCEPTABLE</v>
      </c>
      <c r="L1213" s="120" t="str">
        <f t="shared" si="60"/>
        <v>Incomplete Data</v>
      </c>
    </row>
    <row r="1214" spans="1:14" ht="27" customHeight="1" x14ac:dyDescent="0.35">
      <c r="A1214" s="134">
        <v>19292</v>
      </c>
      <c r="B1214" s="114">
        <v>806</v>
      </c>
      <c r="C1214" s="134" t="s">
        <v>471</v>
      </c>
      <c r="D1214" s="135">
        <v>42350.4375</v>
      </c>
      <c r="E1214" s="115" t="s">
        <v>1</v>
      </c>
      <c r="F1214" s="106">
        <v>42349.628472222219</v>
      </c>
      <c r="G1214" s="130">
        <f t="shared" si="58"/>
        <v>0.80902777778101154</v>
      </c>
      <c r="H1214" s="131" t="str">
        <f t="shared" si="59"/>
        <v>ACCEPTABLE</v>
      </c>
      <c r="L1214" s="120" t="str">
        <f t="shared" si="60"/>
        <v>Incomplete Data</v>
      </c>
    </row>
    <row r="1215" spans="1:14" ht="27" customHeight="1" x14ac:dyDescent="0.35">
      <c r="A1215" s="114">
        <v>19292</v>
      </c>
      <c r="B1215" s="114">
        <v>805</v>
      </c>
      <c r="C1215" s="134" t="s">
        <v>16</v>
      </c>
      <c r="D1215" s="116">
        <v>42350.548611111109</v>
      </c>
      <c r="E1215" s="115" t="s">
        <v>0</v>
      </c>
      <c r="F1215" s="106">
        <v>42349.247916666667</v>
      </c>
      <c r="G1215" s="130">
        <f t="shared" si="58"/>
        <v>1.3006944444423425</v>
      </c>
      <c r="H1215" s="131" t="str">
        <f t="shared" si="59"/>
        <v>ACCEPTABLE</v>
      </c>
      <c r="L1215" s="120" t="str">
        <f t="shared" si="60"/>
        <v>Incomplete Data</v>
      </c>
    </row>
    <row r="1216" spans="1:14" ht="27" customHeight="1" x14ac:dyDescent="0.35">
      <c r="A1216" s="114">
        <v>19292</v>
      </c>
      <c r="B1216" s="114">
        <v>806</v>
      </c>
      <c r="C1216" s="134" t="s">
        <v>471</v>
      </c>
      <c r="D1216" s="117">
        <v>42350.576388888891</v>
      </c>
      <c r="E1216" s="115" t="s">
        <v>1</v>
      </c>
      <c r="F1216" s="106">
        <v>42349.247916666667</v>
      </c>
      <c r="G1216" s="130">
        <f t="shared" si="58"/>
        <v>1.328472222223354</v>
      </c>
      <c r="H1216" s="131" t="str">
        <f t="shared" si="59"/>
        <v>ACCEPTABLE</v>
      </c>
      <c r="L1216" s="120" t="str">
        <f t="shared" si="60"/>
        <v>Incomplete Data</v>
      </c>
    </row>
    <row r="1217" spans="1:14" ht="27" customHeight="1" x14ac:dyDescent="0.35">
      <c r="A1217" s="114">
        <v>19292</v>
      </c>
      <c r="B1217" s="114">
        <v>805</v>
      </c>
      <c r="C1217" s="134" t="s">
        <v>16</v>
      </c>
      <c r="D1217" s="116">
        <v>42350.652777777781</v>
      </c>
      <c r="E1217" s="115" t="s">
        <v>0</v>
      </c>
      <c r="F1217" s="106">
        <v>42350.479166666664</v>
      </c>
      <c r="G1217" s="130">
        <f t="shared" si="58"/>
        <v>0.17361111111677019</v>
      </c>
      <c r="H1217" s="131" t="str">
        <f t="shared" si="59"/>
        <v>ACCEPTABLE</v>
      </c>
      <c r="L1217" s="120" t="str">
        <f t="shared" si="60"/>
        <v>Incomplete Data</v>
      </c>
    </row>
    <row r="1218" spans="1:14" ht="27" customHeight="1" x14ac:dyDescent="0.35">
      <c r="A1218" s="134">
        <v>19292</v>
      </c>
      <c r="B1218" s="114">
        <v>806</v>
      </c>
      <c r="C1218" s="134" t="s">
        <v>471</v>
      </c>
      <c r="D1218" s="117">
        <v>42350.680555555555</v>
      </c>
      <c r="E1218" s="115" t="s">
        <v>1</v>
      </c>
      <c r="F1218" s="106">
        <v>42350.479166666664</v>
      </c>
      <c r="G1218" s="130">
        <f t="shared" si="58"/>
        <v>0.20138888889050577</v>
      </c>
      <c r="H1218" s="131" t="str">
        <f t="shared" si="59"/>
        <v>ACCEPTABLE</v>
      </c>
      <c r="L1218" s="120" t="str">
        <f t="shared" si="60"/>
        <v>Incomplete Data</v>
      </c>
    </row>
    <row r="1219" spans="1:14" ht="27" customHeight="1" x14ac:dyDescent="0.35">
      <c r="A1219" s="114">
        <v>19293</v>
      </c>
      <c r="B1219" s="114">
        <v>807</v>
      </c>
      <c r="C1219" s="115" t="s">
        <v>3</v>
      </c>
      <c r="D1219" s="117">
        <v>42350.71875</v>
      </c>
      <c r="E1219" s="115" t="s">
        <v>0</v>
      </c>
      <c r="F1219" s="106">
        <v>42350.479166666664</v>
      </c>
      <c r="G1219" s="130">
        <f t="shared" si="58"/>
        <v>0.23958333333575865</v>
      </c>
      <c r="H1219" s="131" t="str">
        <f t="shared" si="59"/>
        <v>ACCEPTABLE</v>
      </c>
      <c r="L1219" s="120" t="str">
        <f t="shared" si="60"/>
        <v>Incomplete Data</v>
      </c>
    </row>
    <row r="1220" spans="1:14" ht="27" customHeight="1" x14ac:dyDescent="0.35">
      <c r="A1220" s="114">
        <v>19293</v>
      </c>
      <c r="B1220" s="114">
        <v>808</v>
      </c>
      <c r="C1220" s="115" t="s">
        <v>3</v>
      </c>
      <c r="D1220" s="117">
        <v>42350.75</v>
      </c>
      <c r="E1220" s="115" t="s">
        <v>1</v>
      </c>
      <c r="F1220" s="106">
        <v>42350.479166666664</v>
      </c>
      <c r="G1220" s="130">
        <f t="shared" si="58"/>
        <v>0.27083333333575865</v>
      </c>
      <c r="H1220" s="131" t="str">
        <f t="shared" si="59"/>
        <v>ACCEPTABLE</v>
      </c>
      <c r="L1220" s="120" t="str">
        <f t="shared" si="60"/>
        <v>Incomplete Data</v>
      </c>
    </row>
    <row r="1221" spans="1:14" ht="27" customHeight="1" x14ac:dyDescent="0.35">
      <c r="A1221" s="114">
        <v>19293</v>
      </c>
      <c r="B1221" s="114">
        <v>805</v>
      </c>
      <c r="C1221" s="134" t="s">
        <v>3</v>
      </c>
      <c r="D1221" s="117">
        <v>42350.75</v>
      </c>
      <c r="E1221" s="115" t="s">
        <v>0</v>
      </c>
      <c r="F1221" s="106">
        <v>42350.588194444441</v>
      </c>
      <c r="G1221" s="130">
        <f t="shared" si="58"/>
        <v>0.16180555555911269</v>
      </c>
      <c r="H1221" s="131" t="str">
        <f t="shared" si="59"/>
        <v>ACCEPTABLE</v>
      </c>
      <c r="L1221" s="120" t="str">
        <f t="shared" si="60"/>
        <v>Incomplete Data</v>
      </c>
    </row>
    <row r="1222" spans="1:14" ht="27" customHeight="1" x14ac:dyDescent="0.35">
      <c r="A1222" s="114">
        <v>19293</v>
      </c>
      <c r="B1222" s="114">
        <v>806</v>
      </c>
      <c r="C1222" s="134" t="s">
        <v>3</v>
      </c>
      <c r="D1222" s="117">
        <v>42350.78125</v>
      </c>
      <c r="E1222" s="115" t="s">
        <v>1</v>
      </c>
      <c r="F1222" s="106">
        <v>42350.588194444441</v>
      </c>
      <c r="G1222" s="130">
        <f t="shared" si="58"/>
        <v>0.19305555555911269</v>
      </c>
      <c r="H1222" s="131" t="str">
        <f t="shared" si="59"/>
        <v>ACCEPTABLE</v>
      </c>
      <c r="L1222" s="120" t="str">
        <f t="shared" si="60"/>
        <v>Incomplete Data</v>
      </c>
    </row>
    <row r="1223" spans="1:14" ht="27" customHeight="1" x14ac:dyDescent="0.35">
      <c r="A1223" s="114">
        <v>19293</v>
      </c>
      <c r="B1223" s="114">
        <v>805</v>
      </c>
      <c r="C1223" s="134" t="s">
        <v>3</v>
      </c>
      <c r="D1223" s="117">
        <v>42350.866666666669</v>
      </c>
      <c r="E1223" s="115" t="s">
        <v>0</v>
      </c>
      <c r="F1223" s="106">
        <v>42350.824305555558</v>
      </c>
      <c r="G1223" s="130">
        <f t="shared" si="58"/>
        <v>4.2361111110949423E-2</v>
      </c>
      <c r="H1223" s="131" t="str">
        <f t="shared" si="59"/>
        <v>ACCEPTABLE</v>
      </c>
      <c r="J1223" s="124">
        <v>42350.861111111109</v>
      </c>
      <c r="K1223" s="124">
        <v>42350.871527777781</v>
      </c>
      <c r="L1223" s="120">
        <f t="shared" si="60"/>
        <v>1.0416666671517305E-2</v>
      </c>
      <c r="M1223" s="123" t="s">
        <v>0</v>
      </c>
      <c r="N1223" s="121" t="s">
        <v>830</v>
      </c>
    </row>
    <row r="1224" spans="1:14" ht="27" customHeight="1" x14ac:dyDescent="0.35">
      <c r="A1224" s="114">
        <v>19293</v>
      </c>
      <c r="B1224" s="114">
        <v>806</v>
      </c>
      <c r="C1224" s="134" t="s">
        <v>3</v>
      </c>
      <c r="D1224" s="116">
        <v>42350.881944444445</v>
      </c>
      <c r="E1224" s="115" t="s">
        <v>1</v>
      </c>
      <c r="F1224" s="106">
        <v>42350.824305555558</v>
      </c>
      <c r="G1224" s="130">
        <f t="shared" si="58"/>
        <v>5.7638888887595385E-2</v>
      </c>
      <c r="H1224" s="131" t="str">
        <f t="shared" si="59"/>
        <v>ACCEPTABLE</v>
      </c>
      <c r="J1224" s="124">
        <v>42350.895138888889</v>
      </c>
      <c r="K1224" s="124">
        <v>42350.90625</v>
      </c>
      <c r="L1224" s="120">
        <f t="shared" si="60"/>
        <v>1.1111111110949423E-2</v>
      </c>
      <c r="M1224" s="123" t="s">
        <v>1</v>
      </c>
      <c r="N1224" s="121" t="s">
        <v>830</v>
      </c>
    </row>
    <row r="1225" spans="1:14" ht="27" customHeight="1" x14ac:dyDescent="0.35">
      <c r="A1225" s="114">
        <v>19292</v>
      </c>
      <c r="B1225" s="114">
        <v>807</v>
      </c>
      <c r="C1225" s="115" t="s">
        <v>16</v>
      </c>
      <c r="D1225" s="117">
        <v>42351.631944444445</v>
      </c>
      <c r="E1225" s="115" t="s">
        <v>0</v>
      </c>
      <c r="F1225" s="106">
        <v>42350.824305555558</v>
      </c>
      <c r="G1225" s="130">
        <f t="shared" si="58"/>
        <v>0.80763888888759539</v>
      </c>
      <c r="H1225" s="131" t="str">
        <f t="shared" si="59"/>
        <v>ACCEPTABLE</v>
      </c>
      <c r="L1225" s="120" t="str">
        <f t="shared" si="60"/>
        <v>Incomplete Data</v>
      </c>
    </row>
    <row r="1226" spans="1:14" ht="27" customHeight="1" x14ac:dyDescent="0.35">
      <c r="A1226" s="114">
        <v>19292</v>
      </c>
      <c r="B1226" s="114">
        <v>808</v>
      </c>
      <c r="C1226" s="134" t="s">
        <v>471</v>
      </c>
      <c r="D1226" s="117">
        <v>42351.659722222219</v>
      </c>
      <c r="E1226" s="115" t="s">
        <v>1</v>
      </c>
      <c r="F1226" s="106">
        <v>42350.824305555558</v>
      </c>
      <c r="G1226" s="130">
        <f t="shared" si="58"/>
        <v>0.83541666666133096</v>
      </c>
      <c r="H1226" s="131" t="str">
        <f t="shared" si="59"/>
        <v>ACCEPTABLE</v>
      </c>
      <c r="L1226" s="120" t="str">
        <f t="shared" si="60"/>
        <v>Incomplete Data</v>
      </c>
    </row>
    <row r="1227" spans="1:14" ht="27" customHeight="1" x14ac:dyDescent="0.35">
      <c r="A1227" s="114">
        <v>19292</v>
      </c>
      <c r="B1227" s="114">
        <v>807</v>
      </c>
      <c r="C1227" s="115" t="s">
        <v>16</v>
      </c>
      <c r="D1227" s="117">
        <v>42352.256944444445</v>
      </c>
      <c r="E1227" s="115" t="s">
        <v>0</v>
      </c>
      <c r="F1227" s="106">
        <v>42351.675694444442</v>
      </c>
      <c r="G1227" s="130">
        <f t="shared" si="58"/>
        <v>0.58125000000291038</v>
      </c>
      <c r="H1227" s="131" t="str">
        <f t="shared" si="59"/>
        <v>ACCEPTABLE</v>
      </c>
      <c r="J1227" s="124">
        <v>42352.242361111108</v>
      </c>
      <c r="K1227" s="124">
        <v>42352.251388888886</v>
      </c>
      <c r="L1227" s="120">
        <f t="shared" si="60"/>
        <v>9.0277777781011537E-3</v>
      </c>
      <c r="M1227" s="123" t="s">
        <v>0</v>
      </c>
      <c r="N1227" s="121" t="s">
        <v>831</v>
      </c>
    </row>
    <row r="1228" spans="1:14" ht="27" customHeight="1" x14ac:dyDescent="0.35">
      <c r="A1228" s="114">
        <v>19292</v>
      </c>
      <c r="B1228" s="114">
        <v>808</v>
      </c>
      <c r="C1228" s="134" t="s">
        <v>471</v>
      </c>
      <c r="D1228" s="117">
        <v>42352.291666666664</v>
      </c>
      <c r="E1228" s="115" t="s">
        <v>1</v>
      </c>
      <c r="F1228" s="106">
        <v>42351.675694444442</v>
      </c>
      <c r="G1228" s="130">
        <f t="shared" si="58"/>
        <v>0.61597222222189885</v>
      </c>
      <c r="H1228" s="131" t="str">
        <f t="shared" si="59"/>
        <v>ACCEPTABLE</v>
      </c>
      <c r="J1228" s="124">
        <v>42352.274305555555</v>
      </c>
      <c r="K1228" s="124">
        <v>42352.291666666664</v>
      </c>
      <c r="L1228" s="120">
        <f t="shared" si="60"/>
        <v>1.7361111109494232E-2</v>
      </c>
      <c r="M1228" s="123" t="s">
        <v>1</v>
      </c>
      <c r="N1228" s="121" t="s">
        <v>832</v>
      </c>
    </row>
    <row r="1229" spans="1:14" ht="27" customHeight="1" x14ac:dyDescent="0.35">
      <c r="A1229" s="114">
        <v>19294</v>
      </c>
      <c r="B1229" s="114">
        <v>809</v>
      </c>
      <c r="C1229" s="134" t="s">
        <v>471</v>
      </c>
      <c r="D1229" s="117">
        <v>42352.416666666664</v>
      </c>
      <c r="E1229" s="115" t="s">
        <v>0</v>
      </c>
      <c r="F1229" s="106">
        <v>42351.675694444442</v>
      </c>
      <c r="G1229" s="130">
        <f t="shared" si="58"/>
        <v>0.74097222222189885</v>
      </c>
      <c r="H1229" s="131" t="str">
        <f t="shared" si="59"/>
        <v>ACCEPTABLE</v>
      </c>
      <c r="J1229" s="124">
        <v>42352.416666666664</v>
      </c>
      <c r="K1229" s="124">
        <v>42352.431944444441</v>
      </c>
      <c r="L1229" s="120">
        <f t="shared" si="60"/>
        <v>1.5277777776645962E-2</v>
      </c>
      <c r="M1229" s="123" t="s">
        <v>0</v>
      </c>
      <c r="N1229" s="121" t="s">
        <v>833</v>
      </c>
    </row>
    <row r="1230" spans="1:14" ht="27" customHeight="1" x14ac:dyDescent="0.35">
      <c r="A1230" s="114">
        <v>19295</v>
      </c>
      <c r="B1230" s="114">
        <v>811</v>
      </c>
      <c r="C1230" s="134" t="s">
        <v>471</v>
      </c>
      <c r="D1230" s="117">
        <v>42352.458333333336</v>
      </c>
      <c r="E1230" s="115" t="s">
        <v>1</v>
      </c>
      <c r="F1230" s="106">
        <v>42352.357638888891</v>
      </c>
      <c r="G1230" s="130">
        <f t="shared" si="58"/>
        <v>0.10069444444525288</v>
      </c>
      <c r="H1230" s="131" t="str">
        <f t="shared" si="59"/>
        <v>ACCEPTABLE</v>
      </c>
      <c r="J1230" s="124">
        <v>42352.444444444445</v>
      </c>
      <c r="K1230" s="124">
        <v>42352.459722222222</v>
      </c>
      <c r="L1230" s="120">
        <f t="shared" si="60"/>
        <v>1.5277777776645962E-2</v>
      </c>
      <c r="M1230" s="123" t="s">
        <v>1</v>
      </c>
      <c r="N1230" s="121" t="s">
        <v>834</v>
      </c>
    </row>
    <row r="1231" spans="1:14" ht="27" customHeight="1" x14ac:dyDescent="0.35">
      <c r="A1231" s="114">
        <v>19296</v>
      </c>
      <c r="B1231" s="114">
        <v>813</v>
      </c>
      <c r="C1231" s="134" t="s">
        <v>3</v>
      </c>
      <c r="D1231" s="117">
        <v>42352.5</v>
      </c>
      <c r="E1231" s="115" t="s">
        <v>0</v>
      </c>
      <c r="F1231" s="106">
        <v>42351.675694444442</v>
      </c>
      <c r="G1231" s="130">
        <f t="shared" si="58"/>
        <v>0.8243055555576575</v>
      </c>
      <c r="H1231" s="131" t="str">
        <f t="shared" si="59"/>
        <v>ACCEPTABLE</v>
      </c>
      <c r="J1231" s="124">
        <v>42352.49722222222</v>
      </c>
      <c r="K1231" s="124">
        <v>42352.508333333331</v>
      </c>
      <c r="L1231" s="120">
        <f t="shared" si="60"/>
        <v>1.1111111110949423E-2</v>
      </c>
      <c r="M1231" s="123" t="s">
        <v>0</v>
      </c>
      <c r="N1231" s="121" t="s">
        <v>835</v>
      </c>
    </row>
    <row r="1232" spans="1:14" ht="27" customHeight="1" x14ac:dyDescent="0.35">
      <c r="A1232" s="114"/>
      <c r="B1232" s="114"/>
      <c r="C1232" s="134"/>
      <c r="D1232" s="117"/>
      <c r="E1232" s="115"/>
      <c r="F1232" s="106"/>
      <c r="G1232" s="130" t="str">
        <f t="shared" si="58"/>
        <v/>
      </c>
      <c r="H1232" s="131" t="str">
        <f t="shared" si="59"/>
        <v/>
      </c>
      <c r="J1232" s="124">
        <v>42352.519444444442</v>
      </c>
      <c r="K1232" s="124">
        <v>42352.536111111112</v>
      </c>
      <c r="L1232" s="120">
        <f t="shared" si="60"/>
        <v>1.6666666670062114E-2</v>
      </c>
      <c r="M1232" s="123" t="s">
        <v>0</v>
      </c>
      <c r="N1232" s="121" t="s">
        <v>836</v>
      </c>
    </row>
    <row r="1233" spans="1:14" ht="27" customHeight="1" x14ac:dyDescent="0.35">
      <c r="A1233" s="114">
        <v>19296</v>
      </c>
      <c r="B1233" s="114">
        <v>914</v>
      </c>
      <c r="C1233" s="134" t="s">
        <v>3</v>
      </c>
      <c r="D1233" s="117">
        <v>42352.541666666664</v>
      </c>
      <c r="E1233" s="115" t="s">
        <v>0</v>
      </c>
      <c r="F1233" s="106">
        <v>42352.357638888891</v>
      </c>
      <c r="G1233" s="130">
        <f t="shared" si="58"/>
        <v>0.18402777777373558</v>
      </c>
      <c r="H1233" s="131" t="str">
        <f t="shared" si="59"/>
        <v>ACCEPTABLE</v>
      </c>
      <c r="I1233" s="121" t="s">
        <v>837</v>
      </c>
      <c r="J1233" s="124">
        <v>42352.541666666664</v>
      </c>
      <c r="K1233" s="124">
        <v>42352.54583333333</v>
      </c>
      <c r="L1233" s="120">
        <f t="shared" si="60"/>
        <v>4.166666665696539E-3</v>
      </c>
      <c r="M1233" s="123" t="s">
        <v>1</v>
      </c>
      <c r="N1233" s="121" t="s">
        <v>838</v>
      </c>
    </row>
    <row r="1234" spans="1:14" ht="27" customHeight="1" x14ac:dyDescent="0.35">
      <c r="A1234" s="114">
        <v>19296</v>
      </c>
      <c r="B1234" s="114">
        <v>814</v>
      </c>
      <c r="C1234" s="134" t="s">
        <v>3</v>
      </c>
      <c r="D1234" s="117">
        <v>42352.569444444445</v>
      </c>
      <c r="E1234" s="115" t="s">
        <v>1</v>
      </c>
      <c r="F1234" s="106">
        <v>42352.357638888891</v>
      </c>
      <c r="G1234" s="130">
        <f t="shared" si="58"/>
        <v>0.21180555555474712</v>
      </c>
      <c r="H1234" s="131" t="str">
        <f t="shared" si="59"/>
        <v>ACCEPTABLE</v>
      </c>
      <c r="L1234" s="120" t="str">
        <f t="shared" si="60"/>
        <v>Incomplete Data</v>
      </c>
    </row>
    <row r="1235" spans="1:14" ht="27" customHeight="1" x14ac:dyDescent="0.35">
      <c r="A1235" s="114"/>
      <c r="B1235" s="114"/>
      <c r="C1235" s="134"/>
      <c r="D1235" s="117"/>
      <c r="E1235" s="115"/>
      <c r="F1235" s="106"/>
      <c r="G1235" s="130" t="str">
        <f t="shared" si="58"/>
        <v/>
      </c>
      <c r="H1235" s="131" t="str">
        <f t="shared" si="59"/>
        <v/>
      </c>
      <c r="J1235" s="124">
        <v>42352.743055555555</v>
      </c>
      <c r="K1235" s="124">
        <v>42352.755555555559</v>
      </c>
      <c r="L1235" s="120">
        <f t="shared" si="60"/>
        <v>1.2500000004365575E-2</v>
      </c>
      <c r="M1235" s="123" t="s">
        <v>0</v>
      </c>
      <c r="N1235" s="121" t="s">
        <v>839</v>
      </c>
    </row>
    <row r="1236" spans="1:14" ht="27" customHeight="1" x14ac:dyDescent="0.35">
      <c r="A1236" s="114"/>
      <c r="B1236" s="114"/>
      <c r="C1236" s="134"/>
      <c r="D1236" s="117"/>
      <c r="E1236" s="115"/>
      <c r="F1236" s="106"/>
      <c r="G1236" s="130" t="str">
        <f t="shared" si="58"/>
        <v/>
      </c>
      <c r="H1236" s="131" t="str">
        <f t="shared" si="59"/>
        <v/>
      </c>
      <c r="J1236" s="124">
        <v>42352.761805555558</v>
      </c>
      <c r="K1236" s="124">
        <v>42352.771527777775</v>
      </c>
      <c r="L1236" s="120">
        <f t="shared" si="60"/>
        <v>9.7222222175332718E-3</v>
      </c>
      <c r="M1236" s="123" t="s">
        <v>1</v>
      </c>
      <c r="N1236" s="121" t="s">
        <v>839</v>
      </c>
    </row>
    <row r="1237" spans="1:14" ht="27" customHeight="1" x14ac:dyDescent="0.35">
      <c r="A1237" s="114">
        <v>19294</v>
      </c>
      <c r="B1237" s="114">
        <v>815</v>
      </c>
      <c r="C1237" s="115" t="s">
        <v>16</v>
      </c>
      <c r="D1237" s="117">
        <v>42353.465277777781</v>
      </c>
      <c r="E1237" s="115" t="s">
        <v>0</v>
      </c>
      <c r="F1237" s="106">
        <v>42353.385416666664</v>
      </c>
      <c r="G1237" s="130">
        <f t="shared" si="58"/>
        <v>7.9861111116770189E-2</v>
      </c>
      <c r="H1237" s="131" t="str">
        <f t="shared" si="59"/>
        <v>ACCEPTABLE</v>
      </c>
      <c r="J1237" s="124">
        <v>42353.470138888886</v>
      </c>
      <c r="K1237" s="124">
        <v>42353.484027777777</v>
      </c>
      <c r="L1237" s="120">
        <f t="shared" si="60"/>
        <v>1.3888888890505768E-2</v>
      </c>
      <c r="M1237" s="123" t="s">
        <v>0</v>
      </c>
      <c r="N1237" s="121" t="s">
        <v>840</v>
      </c>
    </row>
    <row r="1238" spans="1:14" ht="27" customHeight="1" x14ac:dyDescent="0.35">
      <c r="A1238" s="114">
        <v>19294</v>
      </c>
      <c r="B1238" s="114">
        <v>816</v>
      </c>
      <c r="C1238" s="134" t="s">
        <v>471</v>
      </c>
      <c r="D1238" s="117">
        <v>42353.489583333336</v>
      </c>
      <c r="E1238" s="115" t="s">
        <v>1</v>
      </c>
      <c r="F1238" s="106">
        <v>42353.385416666664</v>
      </c>
      <c r="G1238" s="130">
        <f t="shared" si="58"/>
        <v>0.10416666667151731</v>
      </c>
      <c r="H1238" s="131" t="str">
        <f t="shared" si="59"/>
        <v>ACCEPTABLE</v>
      </c>
      <c r="J1238" s="124">
        <v>42353.493055555555</v>
      </c>
      <c r="K1238" s="124">
        <v>42353.506944444445</v>
      </c>
      <c r="L1238" s="120">
        <f t="shared" si="60"/>
        <v>1.3888888890505768E-2</v>
      </c>
      <c r="M1238" s="123" t="s">
        <v>1</v>
      </c>
      <c r="N1238" s="121" t="s">
        <v>841</v>
      </c>
    </row>
    <row r="1239" spans="1:14" ht="27" customHeight="1" x14ac:dyDescent="0.35">
      <c r="A1239" s="114">
        <v>19295</v>
      </c>
      <c r="B1239" s="114">
        <v>817</v>
      </c>
      <c r="C1239" s="115" t="s">
        <v>19</v>
      </c>
      <c r="D1239" s="117">
        <v>42353.520833333336</v>
      </c>
      <c r="E1239" s="115" t="s">
        <v>0</v>
      </c>
      <c r="F1239" s="106">
        <v>42353.385416666664</v>
      </c>
      <c r="G1239" s="130">
        <f t="shared" si="58"/>
        <v>0.13541666667151731</v>
      </c>
      <c r="H1239" s="131" t="str">
        <f t="shared" si="59"/>
        <v>ACCEPTABLE</v>
      </c>
      <c r="J1239" s="124">
        <v>42353.524305555555</v>
      </c>
      <c r="K1239" s="124">
        <v>42353.536805555559</v>
      </c>
      <c r="L1239" s="120">
        <f t="shared" si="60"/>
        <v>1.2500000004365575E-2</v>
      </c>
      <c r="M1239" s="123" t="s">
        <v>0</v>
      </c>
      <c r="N1239" s="121" t="s">
        <v>842</v>
      </c>
    </row>
    <row r="1240" spans="1:14" ht="27" customHeight="1" x14ac:dyDescent="0.35">
      <c r="A1240" s="114">
        <v>19295</v>
      </c>
      <c r="B1240" s="114">
        <v>818</v>
      </c>
      <c r="C1240" s="115" t="s">
        <v>19</v>
      </c>
      <c r="D1240" s="116">
        <v>42353.5625</v>
      </c>
      <c r="E1240" s="115" t="s">
        <v>1</v>
      </c>
      <c r="F1240" s="106">
        <v>42353.385416666664</v>
      </c>
      <c r="G1240" s="130">
        <f t="shared" si="58"/>
        <v>0.17708333333575865</v>
      </c>
      <c r="H1240" s="131" t="str">
        <f t="shared" si="59"/>
        <v>ACCEPTABLE</v>
      </c>
      <c r="J1240" s="124">
        <v>42353.568055555559</v>
      </c>
      <c r="K1240" s="124">
        <v>42353.582638888889</v>
      </c>
      <c r="L1240" s="120">
        <f t="shared" si="60"/>
        <v>1.4583333329937886E-2</v>
      </c>
      <c r="M1240" s="123" t="s">
        <v>1</v>
      </c>
      <c r="N1240" s="121" t="s">
        <v>724</v>
      </c>
    </row>
    <row r="1241" spans="1:14" ht="27" customHeight="1" x14ac:dyDescent="0.35">
      <c r="A1241" s="114"/>
      <c r="B1241" s="114"/>
      <c r="C1241" s="115"/>
      <c r="D1241" s="116"/>
      <c r="E1241" s="115"/>
      <c r="F1241" s="106"/>
      <c r="G1241" s="130" t="str">
        <f t="shared" si="58"/>
        <v/>
      </c>
      <c r="H1241" s="131" t="str">
        <f t="shared" si="59"/>
        <v/>
      </c>
      <c r="J1241" s="124">
        <v>42353.868055555555</v>
      </c>
      <c r="K1241" s="124">
        <v>42353.878472222219</v>
      </c>
      <c r="L1241" s="120">
        <f t="shared" si="60"/>
        <v>1.0416666664241347E-2</v>
      </c>
      <c r="M1241" s="123" t="s">
        <v>843</v>
      </c>
      <c r="N1241" s="121" t="s">
        <v>844</v>
      </c>
    </row>
    <row r="1242" spans="1:14" ht="27" customHeight="1" x14ac:dyDescent="0.35">
      <c r="A1242" s="114">
        <v>19295</v>
      </c>
      <c r="B1242" s="114">
        <v>819</v>
      </c>
      <c r="C1242" s="115" t="s">
        <v>16</v>
      </c>
      <c r="D1242" s="116">
        <v>42354.256944444445</v>
      </c>
      <c r="E1242" s="115" t="s">
        <v>0</v>
      </c>
      <c r="F1242" s="124">
        <v>42353.12777777778</v>
      </c>
      <c r="G1242" s="130">
        <f t="shared" si="58"/>
        <v>1.1291666666656965</v>
      </c>
      <c r="H1242" s="131" t="str">
        <f t="shared" si="59"/>
        <v>ACCEPTABLE</v>
      </c>
      <c r="J1242" s="124">
        <v>42354.25</v>
      </c>
      <c r="K1242" s="124">
        <v>42354.263888888891</v>
      </c>
      <c r="L1242" s="120">
        <f t="shared" si="60"/>
        <v>1.3888888890505768E-2</v>
      </c>
      <c r="M1242" s="123" t="s">
        <v>0</v>
      </c>
      <c r="N1242" s="121" t="s">
        <v>845</v>
      </c>
    </row>
    <row r="1243" spans="1:14" ht="27" customHeight="1" x14ac:dyDescent="0.35">
      <c r="A1243" s="114">
        <v>19295</v>
      </c>
      <c r="B1243" s="114">
        <v>820</v>
      </c>
      <c r="C1243" s="134" t="s">
        <v>471</v>
      </c>
      <c r="D1243" s="116">
        <v>42354.28125</v>
      </c>
      <c r="E1243" s="115" t="s">
        <v>1</v>
      </c>
      <c r="F1243" s="124">
        <v>42353.125</v>
      </c>
      <c r="G1243" s="130">
        <f t="shared" si="58"/>
        <v>1.15625</v>
      </c>
      <c r="H1243" s="131" t="str">
        <f t="shared" si="59"/>
        <v>ACCEPTABLE</v>
      </c>
      <c r="J1243" s="124">
        <v>42354.279166666667</v>
      </c>
      <c r="K1243" s="124">
        <v>42354.291666666664</v>
      </c>
      <c r="L1243" s="120">
        <f t="shared" si="60"/>
        <v>1.2499999997089617E-2</v>
      </c>
      <c r="M1243" s="123" t="s">
        <v>1</v>
      </c>
      <c r="N1243" s="121" t="s">
        <v>846</v>
      </c>
    </row>
    <row r="1244" spans="1:14" ht="27" customHeight="1" x14ac:dyDescent="0.35">
      <c r="A1244" s="114">
        <v>19296</v>
      </c>
      <c r="B1244" s="114">
        <v>821</v>
      </c>
      <c r="C1244" s="134" t="s">
        <v>3</v>
      </c>
      <c r="D1244" s="116">
        <v>42354.3125</v>
      </c>
      <c r="E1244" s="115" t="s">
        <v>0</v>
      </c>
      <c r="F1244" s="124">
        <v>42354.256944444445</v>
      </c>
      <c r="G1244" s="130">
        <f t="shared" si="58"/>
        <v>5.5555555554747116E-2</v>
      </c>
      <c r="H1244" s="131" t="str">
        <f t="shared" si="59"/>
        <v>ACCEPTABLE</v>
      </c>
      <c r="J1244" s="124">
        <v>42354.318055555559</v>
      </c>
      <c r="K1244" s="124">
        <v>42354.332638888889</v>
      </c>
      <c r="L1244" s="120">
        <f t="shared" si="60"/>
        <v>1.4583333329937886E-2</v>
      </c>
      <c r="M1244" s="123" t="s">
        <v>0</v>
      </c>
      <c r="N1244" s="121" t="s">
        <v>670</v>
      </c>
    </row>
    <row r="1245" spans="1:14" ht="27" customHeight="1" x14ac:dyDescent="0.35">
      <c r="A1245" s="114">
        <v>19296</v>
      </c>
      <c r="B1245" s="114">
        <v>821</v>
      </c>
      <c r="C1245" s="134" t="s">
        <v>3</v>
      </c>
      <c r="D1245" s="117">
        <v>42354.354166666664</v>
      </c>
      <c r="E1245" s="115" t="s">
        <v>1</v>
      </c>
      <c r="F1245" s="124">
        <v>42354.256944444445</v>
      </c>
      <c r="G1245" s="130">
        <f t="shared" si="58"/>
        <v>9.7222222218988463E-2</v>
      </c>
      <c r="H1245" s="131" t="str">
        <f t="shared" si="59"/>
        <v>ACCEPTABLE</v>
      </c>
      <c r="J1245" s="124">
        <v>42354.361111111109</v>
      </c>
      <c r="K1245" s="124">
        <v>42354.37777777778</v>
      </c>
      <c r="L1245" s="120">
        <f t="shared" si="60"/>
        <v>1.6666666670062114E-2</v>
      </c>
      <c r="M1245" s="123" t="s">
        <v>1</v>
      </c>
      <c r="N1245" s="121" t="s">
        <v>18</v>
      </c>
    </row>
    <row r="1246" spans="1:14" ht="27" customHeight="1" x14ac:dyDescent="0.35">
      <c r="A1246" s="114">
        <v>19297</v>
      </c>
      <c r="B1246" s="114">
        <v>823</v>
      </c>
      <c r="C1246" s="134" t="s">
        <v>3</v>
      </c>
      <c r="D1246" s="117">
        <v>42354.649305555555</v>
      </c>
      <c r="E1246" s="115" t="s">
        <v>0</v>
      </c>
      <c r="F1246" s="106">
        <v>42354.606249999997</v>
      </c>
      <c r="G1246" s="130">
        <f t="shared" si="58"/>
        <v>4.3055555557657499E-2</v>
      </c>
      <c r="H1246" s="131" t="str">
        <f t="shared" si="59"/>
        <v>ACCEPTABLE</v>
      </c>
      <c r="J1246" s="124">
        <v>42354.652083333334</v>
      </c>
      <c r="K1246" s="124">
        <v>42354.656944444447</v>
      </c>
      <c r="L1246" s="120">
        <f t="shared" si="60"/>
        <v>4.8611111124046147E-3</v>
      </c>
      <c r="M1246" s="123" t="s">
        <v>0</v>
      </c>
      <c r="N1246" s="121" t="s">
        <v>680</v>
      </c>
    </row>
    <row r="1247" spans="1:14" ht="27" customHeight="1" x14ac:dyDescent="0.35">
      <c r="A1247" s="114"/>
      <c r="B1247" s="114"/>
      <c r="C1247" s="134"/>
      <c r="D1247" s="117"/>
      <c r="E1247" s="115"/>
      <c r="F1247" s="106"/>
      <c r="G1247" s="130" t="str">
        <f t="shared" si="58"/>
        <v/>
      </c>
      <c r="H1247" s="131" t="str">
        <f t="shared" si="59"/>
        <v/>
      </c>
      <c r="J1247" s="124">
        <v>42354.670138888891</v>
      </c>
      <c r="K1247" s="124">
        <v>42354.673611111109</v>
      </c>
      <c r="L1247" s="120">
        <f t="shared" si="60"/>
        <v>3.4722222189884633E-3</v>
      </c>
      <c r="M1247" s="123" t="s">
        <v>0</v>
      </c>
      <c r="N1247" s="121" t="s">
        <v>805</v>
      </c>
    </row>
    <row r="1248" spans="1:14" ht="27" customHeight="1" x14ac:dyDescent="0.35">
      <c r="A1248" s="114">
        <v>19297</v>
      </c>
      <c r="B1248" s="114">
        <v>824</v>
      </c>
      <c r="C1248" s="115" t="s">
        <v>4</v>
      </c>
      <c r="D1248" s="117">
        <v>42354.690972222219</v>
      </c>
      <c r="E1248" s="115" t="s">
        <v>1</v>
      </c>
      <c r="F1248" s="106">
        <v>42354.606249999997</v>
      </c>
      <c r="G1248" s="130">
        <f t="shared" si="58"/>
        <v>8.4722222221898846E-2</v>
      </c>
      <c r="H1248" s="131" t="str">
        <f t="shared" si="59"/>
        <v>ACCEPTABLE</v>
      </c>
      <c r="J1248" s="124">
        <v>42354.680555555555</v>
      </c>
      <c r="K1248" s="124">
        <v>42354.69027777778</v>
      </c>
      <c r="L1248" s="120">
        <f t="shared" si="60"/>
        <v>9.7222222248092294E-3</v>
      </c>
      <c r="M1248" s="123" t="s">
        <v>1</v>
      </c>
      <c r="N1248" s="121" t="s">
        <v>9</v>
      </c>
    </row>
    <row r="1249" spans="1:14" ht="27" customHeight="1" x14ac:dyDescent="0.35">
      <c r="A1249" s="114">
        <v>19296</v>
      </c>
      <c r="B1249" s="114">
        <v>825</v>
      </c>
      <c r="C1249" s="115" t="s">
        <v>4</v>
      </c>
      <c r="D1249" s="117">
        <v>42355.152777777781</v>
      </c>
      <c r="E1249" s="115" t="s">
        <v>0</v>
      </c>
      <c r="F1249" s="106">
        <v>42354.606249999997</v>
      </c>
      <c r="G1249" s="130">
        <f t="shared" si="58"/>
        <v>0.54652777778392192</v>
      </c>
      <c r="H1249" s="131" t="str">
        <f t="shared" si="59"/>
        <v>ACCEPTABLE</v>
      </c>
      <c r="L1249" s="120" t="str">
        <f t="shared" si="60"/>
        <v>Incomplete Data</v>
      </c>
    </row>
    <row r="1250" spans="1:14" ht="27" customHeight="1" x14ac:dyDescent="0.35">
      <c r="A1250" s="114">
        <v>19296</v>
      </c>
      <c r="B1250" s="114">
        <v>826</v>
      </c>
      <c r="C1250" s="134" t="s">
        <v>3</v>
      </c>
      <c r="D1250" s="117">
        <v>42355.180555555555</v>
      </c>
      <c r="E1250" s="115" t="s">
        <v>1</v>
      </c>
      <c r="F1250" s="106">
        <v>42354.606249999997</v>
      </c>
      <c r="G1250" s="130">
        <f t="shared" si="58"/>
        <v>0.5743055555576575</v>
      </c>
      <c r="H1250" s="131" t="str">
        <f t="shared" si="59"/>
        <v>ACCEPTABLE</v>
      </c>
      <c r="L1250" s="120" t="str">
        <f t="shared" si="60"/>
        <v>Incomplete Data</v>
      </c>
    </row>
    <row r="1251" spans="1:14" ht="27" customHeight="1" x14ac:dyDescent="0.35">
      <c r="A1251" s="114">
        <v>19296</v>
      </c>
      <c r="B1251" s="114">
        <v>825</v>
      </c>
      <c r="C1251" s="115" t="s">
        <v>4</v>
      </c>
      <c r="D1251" s="117">
        <v>42355.329861111109</v>
      </c>
      <c r="E1251" s="115" t="s">
        <v>0</v>
      </c>
      <c r="F1251" s="106">
        <v>42355.248611111114</v>
      </c>
      <c r="G1251" s="130">
        <f t="shared" si="58"/>
        <v>8.1249999995634425E-2</v>
      </c>
      <c r="H1251" s="131" t="str">
        <f t="shared" si="59"/>
        <v>ACCEPTABLE</v>
      </c>
      <c r="J1251" s="124">
        <v>42355.347222222219</v>
      </c>
      <c r="K1251" s="124">
        <v>42355.354166666664</v>
      </c>
      <c r="L1251" s="120">
        <f t="shared" si="60"/>
        <v>6.9444444452528842E-3</v>
      </c>
      <c r="M1251" s="123" t="s">
        <v>0</v>
      </c>
      <c r="N1251" s="121" t="s">
        <v>9</v>
      </c>
    </row>
    <row r="1252" spans="1:14" ht="27" customHeight="1" x14ac:dyDescent="0.35">
      <c r="A1252" s="114">
        <v>19296</v>
      </c>
      <c r="B1252" s="114">
        <v>826</v>
      </c>
      <c r="C1252" s="134" t="s">
        <v>3</v>
      </c>
      <c r="D1252" s="117">
        <v>42355.361111111109</v>
      </c>
      <c r="E1252" s="115" t="s">
        <v>1</v>
      </c>
      <c r="F1252" s="106">
        <v>42355.248611111114</v>
      </c>
      <c r="G1252" s="130">
        <f t="shared" si="58"/>
        <v>0.11249999999563443</v>
      </c>
      <c r="H1252" s="131" t="str">
        <f t="shared" si="59"/>
        <v>ACCEPTABLE</v>
      </c>
      <c r="J1252" s="124">
        <v>42355.385416666664</v>
      </c>
      <c r="K1252" s="124">
        <v>42355.395833333336</v>
      </c>
      <c r="L1252" s="120">
        <f t="shared" si="60"/>
        <v>1.0416666671517305E-2</v>
      </c>
      <c r="M1252" s="123" t="s">
        <v>1</v>
      </c>
      <c r="N1252" s="121" t="s">
        <v>689</v>
      </c>
    </row>
    <row r="1253" spans="1:14" ht="27" customHeight="1" x14ac:dyDescent="0.35">
      <c r="A1253" s="114">
        <v>19297</v>
      </c>
      <c r="B1253" s="114">
        <v>827</v>
      </c>
      <c r="C1253" s="115" t="s">
        <v>4</v>
      </c>
      <c r="D1253" s="117">
        <v>42355.90625</v>
      </c>
      <c r="E1253" s="115" t="s">
        <v>0</v>
      </c>
      <c r="F1253" s="106">
        <v>42355.606944444444</v>
      </c>
      <c r="G1253" s="130">
        <f t="shared" si="58"/>
        <v>0.29930555555620231</v>
      </c>
      <c r="H1253" s="131" t="str">
        <f t="shared" si="59"/>
        <v>ACCEPTABLE</v>
      </c>
      <c r="J1253" s="124">
        <v>42355.895833333336</v>
      </c>
      <c r="K1253" s="124">
        <v>42355.904166666667</v>
      </c>
      <c r="L1253" s="120">
        <f t="shared" si="60"/>
        <v>8.333333331393078E-3</v>
      </c>
      <c r="M1253" s="123" t="s">
        <v>0</v>
      </c>
      <c r="N1253" s="121" t="s">
        <v>18</v>
      </c>
    </row>
    <row r="1254" spans="1:14" ht="27" customHeight="1" x14ac:dyDescent="0.35">
      <c r="A1254" s="114">
        <v>19297</v>
      </c>
      <c r="B1254" s="114">
        <v>828</v>
      </c>
      <c r="C1254" s="134" t="s">
        <v>3</v>
      </c>
      <c r="D1254" s="117">
        <v>42355.930555555555</v>
      </c>
      <c r="E1254" s="115" t="s">
        <v>1</v>
      </c>
      <c r="F1254" s="106">
        <v>42355.606944444444</v>
      </c>
      <c r="G1254" s="130">
        <f t="shared" si="58"/>
        <v>0.32361111111094942</v>
      </c>
      <c r="H1254" s="131" t="str">
        <f t="shared" si="59"/>
        <v>ACCEPTABLE</v>
      </c>
      <c r="J1254" s="124">
        <v>42355.944444444445</v>
      </c>
      <c r="K1254" s="124">
        <v>42355.958333333336</v>
      </c>
      <c r="L1254" s="120">
        <f t="shared" si="60"/>
        <v>1.3888888890505768E-2</v>
      </c>
      <c r="M1254" s="123" t="s">
        <v>1</v>
      </c>
      <c r="N1254" s="121" t="s">
        <v>1181</v>
      </c>
    </row>
    <row r="1255" spans="1:14" ht="27" customHeight="1" x14ac:dyDescent="0.35">
      <c r="A1255" s="114">
        <v>19298</v>
      </c>
      <c r="B1255" s="114">
        <v>829</v>
      </c>
      <c r="C1255" s="134" t="s">
        <v>3</v>
      </c>
      <c r="D1255" s="117">
        <v>42356.333333333336</v>
      </c>
      <c r="E1255" s="115" t="s">
        <v>0</v>
      </c>
      <c r="F1255" s="106">
        <v>42356.123611111114</v>
      </c>
      <c r="G1255" s="130">
        <f t="shared" si="58"/>
        <v>0.20972222222189885</v>
      </c>
      <c r="H1255" s="131" t="str">
        <f t="shared" si="59"/>
        <v>ACCEPTABLE</v>
      </c>
      <c r="J1255" s="124">
        <v>42356.340277777781</v>
      </c>
      <c r="K1255" s="124">
        <v>42356.345833333333</v>
      </c>
      <c r="L1255" s="120">
        <f t="shared" si="60"/>
        <v>5.5555555518367328E-3</v>
      </c>
      <c r="M1255" s="123" t="s">
        <v>0</v>
      </c>
      <c r="N1255" s="121" t="s">
        <v>847</v>
      </c>
    </row>
    <row r="1256" spans="1:14" ht="27" customHeight="1" x14ac:dyDescent="0.35">
      <c r="A1256" s="114">
        <v>19298</v>
      </c>
      <c r="B1256" s="114">
        <v>830</v>
      </c>
      <c r="C1256" s="115" t="s">
        <v>4</v>
      </c>
      <c r="D1256" s="117">
        <v>42356.375</v>
      </c>
      <c r="E1256" s="115" t="s">
        <v>1</v>
      </c>
      <c r="F1256" s="106">
        <v>42356.123611111114</v>
      </c>
      <c r="G1256" s="130">
        <f t="shared" si="58"/>
        <v>0.25138888888614019</v>
      </c>
      <c r="H1256" s="131" t="str">
        <f t="shared" si="59"/>
        <v>ACCEPTABLE</v>
      </c>
      <c r="J1256" s="124">
        <v>42356.381944444445</v>
      </c>
      <c r="K1256" s="124">
        <v>42356.390277777777</v>
      </c>
      <c r="L1256" s="120">
        <f t="shared" si="60"/>
        <v>8.333333331393078E-3</v>
      </c>
      <c r="M1256" s="123" t="s">
        <v>1</v>
      </c>
      <c r="N1256" s="121" t="s">
        <v>848</v>
      </c>
    </row>
    <row r="1257" spans="1:14" ht="27" customHeight="1" x14ac:dyDescent="0.35">
      <c r="A1257" s="114">
        <v>19298</v>
      </c>
      <c r="B1257" s="114">
        <v>831</v>
      </c>
      <c r="C1257" s="115" t="s">
        <v>4</v>
      </c>
      <c r="D1257" s="117">
        <v>42356.916666666664</v>
      </c>
      <c r="E1257" s="115" t="s">
        <v>0</v>
      </c>
      <c r="F1257" s="106">
        <v>42355.606944444444</v>
      </c>
      <c r="G1257" s="130">
        <f t="shared" si="58"/>
        <v>1.3097222222204437</v>
      </c>
      <c r="H1257" s="131" t="str">
        <f t="shared" si="59"/>
        <v>ACCEPTABLE</v>
      </c>
      <c r="L1257" s="120" t="str">
        <f t="shared" si="60"/>
        <v>Incomplete Data</v>
      </c>
    </row>
    <row r="1258" spans="1:14" ht="27" customHeight="1" x14ac:dyDescent="0.35">
      <c r="A1258" s="114">
        <v>19298</v>
      </c>
      <c r="B1258" s="114">
        <v>832</v>
      </c>
      <c r="C1258" s="134" t="s">
        <v>3</v>
      </c>
      <c r="D1258" s="117">
        <v>42356.9375</v>
      </c>
      <c r="E1258" s="115" t="s">
        <v>1</v>
      </c>
      <c r="F1258" s="106">
        <v>42355.606944444444</v>
      </c>
      <c r="G1258" s="130">
        <f t="shared" si="58"/>
        <v>1.3305555555562023</v>
      </c>
      <c r="H1258" s="131" t="str">
        <f t="shared" si="59"/>
        <v>ACCEPTABLE</v>
      </c>
      <c r="L1258" s="120" t="str">
        <f t="shared" si="60"/>
        <v>Incomplete Data</v>
      </c>
    </row>
    <row r="1259" spans="1:14" ht="27" customHeight="1" x14ac:dyDescent="0.35">
      <c r="A1259" s="114">
        <v>19298</v>
      </c>
      <c r="B1259" s="114">
        <v>831</v>
      </c>
      <c r="C1259" s="115" t="s">
        <v>4</v>
      </c>
      <c r="D1259" s="117">
        <v>42357.270833333336</v>
      </c>
      <c r="E1259" s="115" t="s">
        <v>0</v>
      </c>
      <c r="F1259" s="106">
        <v>42356.730555555558</v>
      </c>
      <c r="G1259" s="130">
        <f t="shared" si="58"/>
        <v>0.54027777777810115</v>
      </c>
      <c r="H1259" s="131" t="str">
        <f t="shared" si="59"/>
        <v>ACCEPTABLE</v>
      </c>
      <c r="L1259" s="120" t="str">
        <f t="shared" si="60"/>
        <v>Incomplete Data</v>
      </c>
    </row>
    <row r="1260" spans="1:14" ht="27" customHeight="1" x14ac:dyDescent="0.35">
      <c r="A1260" s="114">
        <v>19298</v>
      </c>
      <c r="B1260" s="114">
        <v>832</v>
      </c>
      <c r="C1260" s="134" t="s">
        <v>3</v>
      </c>
      <c r="D1260" s="117">
        <v>42357.291666666664</v>
      </c>
      <c r="E1260" s="115" t="s">
        <v>1</v>
      </c>
      <c r="F1260" s="106">
        <v>42356.730555555558</v>
      </c>
      <c r="G1260" s="130">
        <f t="shared" si="58"/>
        <v>0.56111111110658385</v>
      </c>
      <c r="H1260" s="131" t="str">
        <f t="shared" si="59"/>
        <v>ACCEPTABLE</v>
      </c>
      <c r="L1260" s="120" t="str">
        <f t="shared" si="60"/>
        <v>Incomplete Data</v>
      </c>
    </row>
    <row r="1261" spans="1:14" ht="27" customHeight="1" x14ac:dyDescent="0.35">
      <c r="A1261" s="114">
        <v>19298</v>
      </c>
      <c r="B1261" s="114">
        <v>831</v>
      </c>
      <c r="C1261" s="115" t="s">
        <v>4</v>
      </c>
      <c r="D1261" s="117">
        <v>42357.326388888891</v>
      </c>
      <c r="E1261" s="115" t="s">
        <v>0</v>
      </c>
      <c r="F1261" s="106">
        <v>42357.118055555555</v>
      </c>
      <c r="G1261" s="130">
        <f t="shared" si="58"/>
        <v>0.20833333333575865</v>
      </c>
      <c r="H1261" s="131" t="str">
        <f t="shared" si="59"/>
        <v>ACCEPTABLE</v>
      </c>
      <c r="J1261" s="124">
        <v>42357.336805555555</v>
      </c>
      <c r="K1261" s="124">
        <v>42357.348611111112</v>
      </c>
      <c r="L1261" s="120">
        <f t="shared" si="60"/>
        <v>1.1805555557657499E-2</v>
      </c>
      <c r="M1261" s="123" t="s">
        <v>0</v>
      </c>
      <c r="N1261" s="121" t="s">
        <v>848</v>
      </c>
    </row>
    <row r="1262" spans="1:14" ht="27" customHeight="1" x14ac:dyDescent="0.35">
      <c r="A1262" s="114">
        <v>19298</v>
      </c>
      <c r="B1262" s="114">
        <v>832</v>
      </c>
      <c r="C1262" s="134" t="s">
        <v>3</v>
      </c>
      <c r="D1262" s="117">
        <v>42357.347222222219</v>
      </c>
      <c r="E1262" s="115" t="s">
        <v>1</v>
      </c>
      <c r="F1262" s="106">
        <v>42357.118055555555</v>
      </c>
      <c r="G1262" s="130">
        <f t="shared" si="58"/>
        <v>0.22916666666424135</v>
      </c>
      <c r="H1262" s="131" t="str">
        <f t="shared" si="59"/>
        <v>ACCEPTABLE</v>
      </c>
      <c r="J1262" s="124">
        <v>42357.383333333331</v>
      </c>
      <c r="K1262" s="124">
        <v>42357.399305555555</v>
      </c>
      <c r="L1262" s="120">
        <f t="shared" si="60"/>
        <v>1.5972222223354038E-2</v>
      </c>
      <c r="M1262" s="123" t="s">
        <v>1</v>
      </c>
      <c r="N1262" s="121" t="s">
        <v>849</v>
      </c>
    </row>
    <row r="1263" spans="1:14" ht="27" customHeight="1" x14ac:dyDescent="0.35">
      <c r="A1263" s="114"/>
      <c r="B1263" s="114"/>
      <c r="C1263" s="134"/>
      <c r="D1263" s="117"/>
      <c r="E1263" s="115"/>
      <c r="F1263" s="106"/>
      <c r="G1263" s="130" t="str">
        <f t="shared" si="58"/>
        <v/>
      </c>
      <c r="H1263" s="131" t="str">
        <f t="shared" si="59"/>
        <v/>
      </c>
      <c r="J1263" s="124">
        <v>42357.440972222219</v>
      </c>
      <c r="K1263" s="124">
        <v>42357.447916666664</v>
      </c>
      <c r="L1263" s="120">
        <f t="shared" si="60"/>
        <v>6.9444444452528842E-3</v>
      </c>
      <c r="M1263" s="123" t="s">
        <v>361</v>
      </c>
      <c r="N1263" s="121" t="s">
        <v>149</v>
      </c>
    </row>
    <row r="1264" spans="1:14" ht="27" customHeight="1" x14ac:dyDescent="0.35">
      <c r="A1264" s="114">
        <v>19299</v>
      </c>
      <c r="B1264" s="114">
        <v>833</v>
      </c>
      <c r="C1264" s="134" t="s">
        <v>471</v>
      </c>
      <c r="D1264" s="117">
        <v>42357.614583333336</v>
      </c>
      <c r="E1264" s="115" t="s">
        <v>0</v>
      </c>
      <c r="F1264" s="106">
        <v>42357.478472222225</v>
      </c>
      <c r="G1264" s="130">
        <f t="shared" si="58"/>
        <v>0.13611111111094942</v>
      </c>
      <c r="H1264" s="131" t="str">
        <f t="shared" si="59"/>
        <v>ACCEPTABLE</v>
      </c>
      <c r="J1264" s="124">
        <v>42357.609722222223</v>
      </c>
      <c r="K1264" s="124">
        <v>42357.623611111114</v>
      </c>
      <c r="L1264" s="120">
        <f t="shared" si="60"/>
        <v>1.3888888890505768E-2</v>
      </c>
      <c r="M1264" s="123" t="s">
        <v>0</v>
      </c>
      <c r="N1264" s="121" t="s">
        <v>850</v>
      </c>
    </row>
    <row r="1265" spans="1:14" ht="27" customHeight="1" x14ac:dyDescent="0.35">
      <c r="A1265" s="114">
        <v>19300</v>
      </c>
      <c r="B1265" s="114">
        <v>835</v>
      </c>
      <c r="C1265" s="134" t="s">
        <v>3</v>
      </c>
      <c r="D1265" s="117">
        <v>42357.65625</v>
      </c>
      <c r="E1265" s="115" t="s">
        <v>0</v>
      </c>
      <c r="F1265" s="106">
        <v>42357.478472222225</v>
      </c>
      <c r="G1265" s="130">
        <f t="shared" si="58"/>
        <v>0.17777777777519077</v>
      </c>
      <c r="H1265" s="131" t="str">
        <f t="shared" si="59"/>
        <v>ACCEPTABLE</v>
      </c>
      <c r="I1265" s="121" t="s">
        <v>851</v>
      </c>
      <c r="J1265" s="124">
        <v>42357.642361111109</v>
      </c>
      <c r="K1265" s="124">
        <v>42357.652777777781</v>
      </c>
      <c r="L1265" s="120">
        <f t="shared" si="60"/>
        <v>1.0416666671517305E-2</v>
      </c>
      <c r="M1265" s="123" t="s">
        <v>1</v>
      </c>
      <c r="N1265" s="121" t="s">
        <v>852</v>
      </c>
    </row>
    <row r="1266" spans="1:14" ht="27" customHeight="1" x14ac:dyDescent="0.35">
      <c r="A1266" s="114">
        <v>19300</v>
      </c>
      <c r="B1266" s="114">
        <v>836</v>
      </c>
      <c r="C1266" s="134" t="s">
        <v>3</v>
      </c>
      <c r="D1266" s="116">
        <v>42357.677083333336</v>
      </c>
      <c r="E1266" s="115" t="s">
        <v>1</v>
      </c>
      <c r="F1266" s="106">
        <v>42357.478472222225</v>
      </c>
      <c r="G1266" s="130">
        <f t="shared" ref="G1266:G1329" si="61">IF(D1266="","",D1266-F1266)</f>
        <v>0.19861111111094942</v>
      </c>
      <c r="H1266" s="131" t="str">
        <f t="shared" ref="H1266:H1329" si="62">IF(D1266-F1266&lt;0,"TOO LATE",IF(G1266="","",IF(OR(DAY(D1266-F1266)&gt;1,AND(HOUR(D1266-F1266)&gt;HOUR("0:59"),(SIGN(D1266-F1266)=1))),"ACCEPTABLE","TOO LATE")))</f>
        <v>ACCEPTABLE</v>
      </c>
      <c r="J1266" s="124">
        <v>42357.680555555555</v>
      </c>
      <c r="K1266" s="124">
        <v>42357.6875</v>
      </c>
      <c r="L1266" s="120">
        <f t="shared" si="60"/>
        <v>6.9444444452528842E-3</v>
      </c>
      <c r="M1266" s="123" t="s">
        <v>1</v>
      </c>
      <c r="N1266" s="121" t="s">
        <v>848</v>
      </c>
    </row>
    <row r="1267" spans="1:14" ht="27" customHeight="1" x14ac:dyDescent="0.35">
      <c r="A1267" s="114">
        <v>19301</v>
      </c>
      <c r="B1267" s="114">
        <v>837</v>
      </c>
      <c r="C1267" s="134" t="s">
        <v>471</v>
      </c>
      <c r="D1267" s="116">
        <v>42358.677083333336</v>
      </c>
      <c r="E1267" s="115" t="s">
        <v>0</v>
      </c>
      <c r="F1267" s="106">
        <v>42358.587500000001</v>
      </c>
      <c r="G1267" s="130">
        <f t="shared" si="61"/>
        <v>8.9583333334303461E-2</v>
      </c>
      <c r="H1267" s="131" t="str">
        <f t="shared" si="62"/>
        <v>ACCEPTABLE</v>
      </c>
      <c r="J1267" s="124">
        <v>42358.680555555555</v>
      </c>
      <c r="K1267" s="124">
        <v>42358.690972222219</v>
      </c>
      <c r="L1267" s="120">
        <f t="shared" si="60"/>
        <v>1.0416666664241347E-2</v>
      </c>
      <c r="M1267" s="123" t="s">
        <v>0</v>
      </c>
      <c r="N1267" s="121" t="s">
        <v>853</v>
      </c>
    </row>
    <row r="1268" spans="1:14" ht="27" customHeight="1" x14ac:dyDescent="0.35">
      <c r="A1268" s="114">
        <v>19301</v>
      </c>
      <c r="B1268" s="114">
        <v>838</v>
      </c>
      <c r="C1268" s="115" t="s">
        <v>16</v>
      </c>
      <c r="D1268" s="116">
        <v>42358.71875</v>
      </c>
      <c r="E1268" s="115" t="s">
        <v>1</v>
      </c>
      <c r="F1268" s="106">
        <v>42358.587500000001</v>
      </c>
      <c r="G1268" s="130">
        <f t="shared" si="61"/>
        <v>0.13124999999854481</v>
      </c>
      <c r="H1268" s="131" t="str">
        <f t="shared" si="62"/>
        <v>ACCEPTABLE</v>
      </c>
      <c r="J1268" s="124">
        <v>42358.71875</v>
      </c>
      <c r="K1268" s="124">
        <v>42358.729166666664</v>
      </c>
      <c r="L1268" s="120">
        <f t="shared" si="60"/>
        <v>1.0416666664241347E-2</v>
      </c>
      <c r="M1268" s="123" t="s">
        <v>1</v>
      </c>
      <c r="N1268" s="121" t="s">
        <v>854</v>
      </c>
    </row>
    <row r="1269" spans="1:14" ht="27" customHeight="1" x14ac:dyDescent="0.35">
      <c r="A1269" s="114">
        <v>19302</v>
      </c>
      <c r="B1269" s="114">
        <v>839</v>
      </c>
      <c r="C1269" s="134" t="s">
        <v>3</v>
      </c>
      <c r="D1269" s="116">
        <v>42358.75</v>
      </c>
      <c r="E1269" s="115" t="s">
        <v>0</v>
      </c>
      <c r="F1269" s="106">
        <v>42358.587500000001</v>
      </c>
      <c r="G1269" s="130">
        <f t="shared" si="61"/>
        <v>0.16249999999854481</v>
      </c>
      <c r="H1269" s="131" t="str">
        <f t="shared" si="62"/>
        <v>ACCEPTABLE</v>
      </c>
      <c r="J1269" s="124">
        <v>42358.736111111109</v>
      </c>
      <c r="K1269" s="124">
        <v>42358.746527777781</v>
      </c>
      <c r="L1269" s="120">
        <f t="shared" si="60"/>
        <v>1.0416666671517305E-2</v>
      </c>
      <c r="M1269" s="123" t="s">
        <v>0</v>
      </c>
      <c r="N1269" s="121" t="s">
        <v>829</v>
      </c>
    </row>
    <row r="1270" spans="1:14" ht="27" customHeight="1" x14ac:dyDescent="0.35">
      <c r="A1270" s="114">
        <v>19302</v>
      </c>
      <c r="B1270" s="114">
        <v>840</v>
      </c>
      <c r="C1270" s="134" t="s">
        <v>3</v>
      </c>
      <c r="D1270" s="116">
        <v>42358.770833333336</v>
      </c>
      <c r="E1270" s="115" t="s">
        <v>1</v>
      </c>
      <c r="F1270" s="106">
        <v>42358.587500000001</v>
      </c>
      <c r="G1270" s="130">
        <f t="shared" si="61"/>
        <v>0.18333333333430346</v>
      </c>
      <c r="H1270" s="131" t="str">
        <f t="shared" si="62"/>
        <v>ACCEPTABLE</v>
      </c>
      <c r="J1270" s="124">
        <v>42358.763888888891</v>
      </c>
      <c r="K1270" s="124">
        <v>42358.777777777781</v>
      </c>
      <c r="L1270" s="120">
        <f t="shared" ref="L1270:L1333" si="63">IF(OR(K1270="",J1270=""), "Incomplete Data", K1270-J1270)</f>
        <v>1.3888888890505768E-2</v>
      </c>
      <c r="M1270" s="123" t="s">
        <v>1</v>
      </c>
      <c r="N1270" s="121" t="s">
        <v>829</v>
      </c>
    </row>
    <row r="1271" spans="1:14" ht="27" customHeight="1" x14ac:dyDescent="0.35">
      <c r="A1271" s="114">
        <v>19299</v>
      </c>
      <c r="B1271" s="114">
        <v>841</v>
      </c>
      <c r="C1271" s="115" t="s">
        <v>16</v>
      </c>
      <c r="D1271" s="116">
        <v>42360.28125</v>
      </c>
      <c r="E1271" s="115" t="s">
        <v>0</v>
      </c>
      <c r="F1271" s="106">
        <v>42359.771527777775</v>
      </c>
      <c r="G1271" s="130">
        <f t="shared" si="61"/>
        <v>0.50972222222480923</v>
      </c>
      <c r="H1271" s="131" t="str">
        <f t="shared" si="62"/>
        <v>ACCEPTABLE</v>
      </c>
      <c r="J1271" s="124">
        <v>42360.293749999997</v>
      </c>
      <c r="K1271" s="124">
        <v>42360.304861111108</v>
      </c>
      <c r="L1271" s="120">
        <f t="shared" si="63"/>
        <v>1.1111111110949423E-2</v>
      </c>
      <c r="M1271" s="123" t="s">
        <v>0</v>
      </c>
      <c r="N1271" s="121" t="s">
        <v>645</v>
      </c>
    </row>
    <row r="1272" spans="1:14" ht="27" customHeight="1" x14ac:dyDescent="0.35">
      <c r="A1272" s="114"/>
      <c r="B1272" s="114"/>
      <c r="C1272" s="115"/>
      <c r="D1272" s="116"/>
      <c r="E1272" s="115"/>
      <c r="F1272" s="106"/>
      <c r="G1272" s="130" t="str">
        <f t="shared" si="61"/>
        <v/>
      </c>
      <c r="H1272" s="131" t="str">
        <f t="shared" si="62"/>
        <v/>
      </c>
      <c r="J1272" s="124">
        <v>42360.305555555555</v>
      </c>
      <c r="K1272" s="124">
        <v>42360.315972222219</v>
      </c>
      <c r="L1272" s="120">
        <f t="shared" si="63"/>
        <v>1.0416666664241347E-2</v>
      </c>
      <c r="M1272" s="123" t="s">
        <v>1</v>
      </c>
      <c r="N1272" s="121" t="s">
        <v>723</v>
      </c>
    </row>
    <row r="1273" spans="1:14" ht="27" customHeight="1" x14ac:dyDescent="0.35">
      <c r="A1273" s="114">
        <v>19299</v>
      </c>
      <c r="B1273" s="114">
        <v>842</v>
      </c>
      <c r="C1273" s="134" t="s">
        <v>471</v>
      </c>
      <c r="D1273" s="116">
        <v>42360.305555555555</v>
      </c>
      <c r="E1273" s="115" t="s">
        <v>1</v>
      </c>
      <c r="F1273" s="106">
        <v>42359.771527777775</v>
      </c>
      <c r="G1273" s="130">
        <f t="shared" si="61"/>
        <v>0.53402777777955635</v>
      </c>
      <c r="H1273" s="131" t="str">
        <f t="shared" si="62"/>
        <v>ACCEPTABLE</v>
      </c>
      <c r="J1273" s="124">
        <v>42360.315972222219</v>
      </c>
      <c r="K1273" s="124">
        <v>42360.327777777777</v>
      </c>
      <c r="L1273" s="120">
        <f t="shared" si="63"/>
        <v>1.1805555557657499E-2</v>
      </c>
      <c r="M1273" s="123" t="s">
        <v>1</v>
      </c>
      <c r="N1273" s="121" t="s">
        <v>638</v>
      </c>
    </row>
    <row r="1274" spans="1:14" ht="27" customHeight="1" x14ac:dyDescent="0.35">
      <c r="A1274" s="114">
        <v>19301</v>
      </c>
      <c r="B1274" s="114">
        <v>843</v>
      </c>
      <c r="C1274" s="115" t="s">
        <v>16</v>
      </c>
      <c r="D1274" s="116">
        <v>42360.347222222219</v>
      </c>
      <c r="E1274" s="115" t="s">
        <v>0</v>
      </c>
      <c r="F1274" s="106">
        <v>42359.771527777775</v>
      </c>
      <c r="G1274" s="130">
        <f t="shared" si="61"/>
        <v>0.57569444444379769</v>
      </c>
      <c r="H1274" s="131" t="str">
        <f t="shared" si="62"/>
        <v>ACCEPTABLE</v>
      </c>
      <c r="J1274" s="124">
        <v>42360.347222222219</v>
      </c>
      <c r="K1274" s="124">
        <v>42360.36041666667</v>
      </c>
      <c r="L1274" s="120">
        <f t="shared" si="63"/>
        <v>1.319444445107365E-2</v>
      </c>
      <c r="M1274" s="123" t="s">
        <v>0</v>
      </c>
      <c r="N1274" s="121" t="s">
        <v>855</v>
      </c>
    </row>
    <row r="1275" spans="1:14" ht="27" customHeight="1" x14ac:dyDescent="0.35">
      <c r="A1275" s="114">
        <v>19301</v>
      </c>
      <c r="B1275" s="114">
        <v>844</v>
      </c>
      <c r="C1275" s="134" t="s">
        <v>471</v>
      </c>
      <c r="D1275" s="116">
        <v>42360.368055555555</v>
      </c>
      <c r="E1275" s="115" t="s">
        <v>1</v>
      </c>
      <c r="F1275" s="106">
        <v>42359.771527777775</v>
      </c>
      <c r="G1275" s="130">
        <f t="shared" si="61"/>
        <v>0.59652777777955635</v>
      </c>
      <c r="H1275" s="131" t="str">
        <f t="shared" si="62"/>
        <v>ACCEPTABLE</v>
      </c>
      <c r="J1275" s="124">
        <v>42360.377083333333</v>
      </c>
      <c r="K1275" s="124">
        <v>42360.393750000003</v>
      </c>
      <c r="L1275" s="120">
        <f t="shared" si="63"/>
        <v>1.6666666670062114E-2</v>
      </c>
      <c r="M1275" s="123" t="s">
        <v>1</v>
      </c>
      <c r="N1275" s="121" t="s">
        <v>856</v>
      </c>
    </row>
    <row r="1276" spans="1:14" ht="27" customHeight="1" x14ac:dyDescent="0.35">
      <c r="A1276" s="114">
        <v>19303</v>
      </c>
      <c r="B1276" s="114">
        <v>845</v>
      </c>
      <c r="C1276" s="134" t="s">
        <v>3</v>
      </c>
      <c r="D1276" s="116">
        <v>42361.28125</v>
      </c>
      <c r="E1276" s="115" t="s">
        <v>0</v>
      </c>
      <c r="F1276" s="106">
        <v>42361.23541666667</v>
      </c>
      <c r="G1276" s="130">
        <f t="shared" si="61"/>
        <v>4.5833333329937886E-2</v>
      </c>
      <c r="H1276" s="131" t="str">
        <f t="shared" si="62"/>
        <v>ACCEPTABLE</v>
      </c>
      <c r="J1276" s="124">
        <v>42361.28125</v>
      </c>
      <c r="K1276" s="124">
        <v>42361.294444444444</v>
      </c>
      <c r="L1276" s="120">
        <f t="shared" si="63"/>
        <v>1.3194444443797693E-2</v>
      </c>
      <c r="M1276" s="123" t="s">
        <v>0</v>
      </c>
      <c r="N1276" s="121" t="s">
        <v>514</v>
      </c>
    </row>
    <row r="1277" spans="1:14" ht="27" customHeight="1" x14ac:dyDescent="0.35">
      <c r="A1277" s="114">
        <v>19303</v>
      </c>
      <c r="B1277" s="114">
        <v>846</v>
      </c>
      <c r="C1277" s="115" t="s">
        <v>4</v>
      </c>
      <c r="D1277" s="116">
        <v>42361.322916666664</v>
      </c>
      <c r="E1277" s="115" t="s">
        <v>1</v>
      </c>
      <c r="F1277" s="106">
        <v>42361.23541666667</v>
      </c>
      <c r="G1277" s="130">
        <f t="shared" si="61"/>
        <v>8.7499999994179234E-2</v>
      </c>
      <c r="H1277" s="131" t="str">
        <f t="shared" si="62"/>
        <v>ACCEPTABLE</v>
      </c>
      <c r="J1277" s="124">
        <v>42361.298611111109</v>
      </c>
      <c r="K1277" s="124">
        <v>42361.306944444441</v>
      </c>
      <c r="L1277" s="120">
        <f t="shared" si="63"/>
        <v>8.333333331393078E-3</v>
      </c>
      <c r="M1277" s="123" t="s">
        <v>0</v>
      </c>
      <c r="N1277" s="121" t="s">
        <v>723</v>
      </c>
    </row>
    <row r="1278" spans="1:14" ht="27" customHeight="1" x14ac:dyDescent="0.35">
      <c r="A1278" s="114"/>
      <c r="B1278" s="114"/>
      <c r="C1278" s="115"/>
      <c r="D1278" s="116"/>
      <c r="E1278" s="115"/>
      <c r="F1278" s="106"/>
      <c r="G1278" s="130" t="str">
        <f t="shared" si="61"/>
        <v/>
      </c>
      <c r="H1278" s="131" t="str">
        <f t="shared" si="62"/>
        <v/>
      </c>
      <c r="J1278" s="124">
        <v>42361.321527777778</v>
      </c>
      <c r="K1278" s="124">
        <v>42361.338194444441</v>
      </c>
      <c r="L1278" s="120">
        <f t="shared" si="63"/>
        <v>1.6666666662786156E-2</v>
      </c>
      <c r="M1278" s="123" t="s">
        <v>1</v>
      </c>
      <c r="N1278" s="121" t="s">
        <v>857</v>
      </c>
    </row>
    <row r="1279" spans="1:14" ht="27" customHeight="1" x14ac:dyDescent="0.35">
      <c r="A1279" s="114">
        <v>19304</v>
      </c>
      <c r="B1279" s="114">
        <v>847</v>
      </c>
      <c r="C1279" s="115" t="s">
        <v>657</v>
      </c>
      <c r="D1279" s="116">
        <v>42361.416666666664</v>
      </c>
      <c r="E1279" s="115" t="s">
        <v>0</v>
      </c>
      <c r="F1279" s="106">
        <v>42361.240277777775</v>
      </c>
      <c r="G1279" s="130">
        <f t="shared" si="61"/>
        <v>0.17638888888905058</v>
      </c>
      <c r="H1279" s="131" t="str">
        <f t="shared" si="62"/>
        <v>ACCEPTABLE</v>
      </c>
      <c r="J1279" s="124">
        <v>42361.416666666664</v>
      </c>
      <c r="K1279" s="124">
        <v>42361.424305555556</v>
      </c>
      <c r="L1279" s="120">
        <f t="shared" si="63"/>
        <v>7.6388888919609599E-3</v>
      </c>
      <c r="M1279" s="123" t="s">
        <v>0</v>
      </c>
      <c r="N1279" s="121" t="s">
        <v>177</v>
      </c>
    </row>
    <row r="1280" spans="1:14" ht="27" customHeight="1" x14ac:dyDescent="0.35">
      <c r="A1280" s="114">
        <v>19304</v>
      </c>
      <c r="B1280" s="114">
        <v>848</v>
      </c>
      <c r="C1280" s="115" t="s">
        <v>657</v>
      </c>
      <c r="D1280" s="116">
        <v>42361.46875</v>
      </c>
      <c r="E1280" s="115" t="s">
        <v>1</v>
      </c>
      <c r="F1280" s="106">
        <v>42361.240277777775</v>
      </c>
      <c r="G1280" s="130">
        <f t="shared" si="61"/>
        <v>0.22847222222480923</v>
      </c>
      <c r="H1280" s="131" t="str">
        <f t="shared" si="62"/>
        <v>ACCEPTABLE</v>
      </c>
      <c r="J1280" s="124">
        <v>42361.458333333336</v>
      </c>
      <c r="K1280" s="124">
        <v>42361.472222222219</v>
      </c>
      <c r="L1280" s="120">
        <f t="shared" si="63"/>
        <v>1.3888888883229811E-2</v>
      </c>
      <c r="M1280" s="123" t="s">
        <v>1</v>
      </c>
      <c r="N1280" s="121" t="s">
        <v>658</v>
      </c>
    </row>
    <row r="1281" spans="1:14" ht="27" customHeight="1" x14ac:dyDescent="0.35">
      <c r="A1281" s="114">
        <v>19305</v>
      </c>
      <c r="B1281" s="114">
        <v>849</v>
      </c>
      <c r="C1281" s="115" t="s">
        <v>3</v>
      </c>
      <c r="D1281" s="116">
        <v>42362.416666666664</v>
      </c>
      <c r="E1281" s="115" t="s">
        <v>0</v>
      </c>
      <c r="F1281" s="106">
        <v>42362.326388888891</v>
      </c>
      <c r="G1281" s="130">
        <f t="shared" si="61"/>
        <v>9.0277777773735579E-2</v>
      </c>
      <c r="H1281" s="131" t="str">
        <f t="shared" si="62"/>
        <v>ACCEPTABLE</v>
      </c>
      <c r="J1281" s="124">
        <v>42362.38958333333</v>
      </c>
      <c r="K1281" s="124">
        <v>42362.402777777781</v>
      </c>
      <c r="L1281" s="120">
        <f t="shared" si="63"/>
        <v>1.319444445107365E-2</v>
      </c>
      <c r="M1281" s="123" t="s">
        <v>0</v>
      </c>
      <c r="N1281" s="121" t="s">
        <v>858</v>
      </c>
    </row>
    <row r="1282" spans="1:14" ht="27" customHeight="1" x14ac:dyDescent="0.35">
      <c r="A1282" s="114">
        <v>19305</v>
      </c>
      <c r="B1282" s="114">
        <v>850</v>
      </c>
      <c r="C1282" s="115" t="s">
        <v>4</v>
      </c>
      <c r="D1282" s="116">
        <v>42362.458333333336</v>
      </c>
      <c r="E1282" s="115" t="s">
        <v>1</v>
      </c>
      <c r="F1282" s="106">
        <v>42362.326388888891</v>
      </c>
      <c r="G1282" s="130">
        <f t="shared" si="61"/>
        <v>0.13194444444525288</v>
      </c>
      <c r="H1282" s="131" t="str">
        <f t="shared" si="62"/>
        <v>ACCEPTABLE</v>
      </c>
      <c r="J1282" s="124">
        <v>42362.423611111109</v>
      </c>
      <c r="K1282" s="124">
        <v>42362.434027777781</v>
      </c>
      <c r="L1282" s="120">
        <f t="shared" si="63"/>
        <v>1.0416666671517305E-2</v>
      </c>
      <c r="M1282" s="123" t="s">
        <v>1</v>
      </c>
      <c r="N1282" s="121" t="s">
        <v>18</v>
      </c>
    </row>
    <row r="1283" spans="1:14" ht="27" customHeight="1" x14ac:dyDescent="0.35">
      <c r="A1283" s="114">
        <v>19305</v>
      </c>
      <c r="B1283" s="114">
        <v>851</v>
      </c>
      <c r="C1283" s="115" t="s">
        <v>4</v>
      </c>
      <c r="D1283" s="116">
        <v>42362.729166666664</v>
      </c>
      <c r="E1283" s="115" t="s">
        <v>0</v>
      </c>
      <c r="F1283" s="106">
        <v>42362.604861111111</v>
      </c>
      <c r="G1283" s="130">
        <f t="shared" si="61"/>
        <v>0.12430555555329192</v>
      </c>
      <c r="H1283" s="131" t="str">
        <f t="shared" si="62"/>
        <v>ACCEPTABLE</v>
      </c>
      <c r="J1283" s="124">
        <v>42362.731249999997</v>
      </c>
      <c r="K1283" s="124">
        <v>42362.739583333336</v>
      </c>
      <c r="L1283" s="120">
        <f t="shared" si="63"/>
        <v>8.3333333386690356E-3</v>
      </c>
      <c r="M1283" s="123" t="s">
        <v>0</v>
      </c>
      <c r="N1283" s="121" t="s">
        <v>18</v>
      </c>
    </row>
    <row r="1284" spans="1:14" ht="27" customHeight="1" x14ac:dyDescent="0.35">
      <c r="A1284" s="114">
        <v>19305</v>
      </c>
      <c r="B1284" s="114">
        <v>852</v>
      </c>
      <c r="C1284" s="115" t="s">
        <v>3</v>
      </c>
      <c r="D1284" s="116">
        <v>42362.75</v>
      </c>
      <c r="E1284" s="115" t="s">
        <v>1</v>
      </c>
      <c r="F1284" s="106">
        <v>42362.604861111111</v>
      </c>
      <c r="G1284" s="130">
        <f t="shared" si="61"/>
        <v>0.14513888888905058</v>
      </c>
      <c r="H1284" s="131" t="str">
        <f t="shared" si="62"/>
        <v>ACCEPTABLE</v>
      </c>
      <c r="J1284" s="124">
        <v>42362.763888888891</v>
      </c>
      <c r="K1284" s="124">
        <v>42362.781944444447</v>
      </c>
      <c r="L1284" s="120">
        <f t="shared" si="63"/>
        <v>1.8055555556202307E-2</v>
      </c>
      <c r="M1284" s="123" t="s">
        <v>1</v>
      </c>
      <c r="N1284" s="121" t="s">
        <v>858</v>
      </c>
    </row>
    <row r="1285" spans="1:14" ht="27" customHeight="1" x14ac:dyDescent="0.35">
      <c r="A1285" s="114">
        <v>19303</v>
      </c>
      <c r="B1285" s="114">
        <v>853</v>
      </c>
      <c r="C1285" s="115" t="s">
        <v>4</v>
      </c>
      <c r="D1285" s="116">
        <v>42362.847222222219</v>
      </c>
      <c r="E1285" s="115" t="s">
        <v>0</v>
      </c>
      <c r="F1285" s="106">
        <v>42362.604861111111</v>
      </c>
      <c r="G1285" s="130">
        <f t="shared" si="61"/>
        <v>0.24236111110803904</v>
      </c>
      <c r="H1285" s="131" t="str">
        <f t="shared" si="62"/>
        <v>ACCEPTABLE</v>
      </c>
      <c r="J1285" s="124">
        <v>42362.847222222219</v>
      </c>
      <c r="K1285" s="124">
        <v>42362.854861111111</v>
      </c>
      <c r="L1285" s="120">
        <f t="shared" si="63"/>
        <v>7.6388888919609599E-3</v>
      </c>
      <c r="M1285" s="123" t="s">
        <v>0</v>
      </c>
      <c r="N1285" s="121" t="s">
        <v>18</v>
      </c>
    </row>
    <row r="1286" spans="1:14" ht="27" customHeight="1" x14ac:dyDescent="0.35">
      <c r="A1286" s="114">
        <v>19303</v>
      </c>
      <c r="B1286" s="114">
        <v>854</v>
      </c>
      <c r="C1286" s="115" t="s">
        <v>3</v>
      </c>
      <c r="D1286" s="116">
        <v>42362.868055555555</v>
      </c>
      <c r="E1286" s="115" t="s">
        <v>1</v>
      </c>
      <c r="F1286" s="106">
        <v>42362.604861111111</v>
      </c>
      <c r="G1286" s="130">
        <f t="shared" si="61"/>
        <v>0.26319444444379769</v>
      </c>
      <c r="H1286" s="131" t="str">
        <f t="shared" si="62"/>
        <v>ACCEPTABLE</v>
      </c>
      <c r="J1286" s="124">
        <v>42362.885416666664</v>
      </c>
      <c r="K1286" s="124">
        <v>42362.895833333336</v>
      </c>
      <c r="L1286" s="120">
        <f t="shared" si="63"/>
        <v>1.0416666671517305E-2</v>
      </c>
      <c r="M1286" s="123" t="s">
        <v>1</v>
      </c>
      <c r="N1286" s="121" t="s">
        <v>859</v>
      </c>
    </row>
    <row r="1287" spans="1:14" ht="27" customHeight="1" x14ac:dyDescent="0.35">
      <c r="A1287" s="114"/>
      <c r="B1287" s="114"/>
      <c r="C1287" s="115"/>
      <c r="D1287" s="116"/>
      <c r="E1287" s="115"/>
      <c r="F1287" s="106"/>
      <c r="G1287" s="130" t="str">
        <f t="shared" si="61"/>
        <v/>
      </c>
      <c r="H1287" s="131" t="str">
        <f t="shared" si="62"/>
        <v/>
      </c>
      <c r="J1287" s="124">
        <v>42362.986111111109</v>
      </c>
      <c r="K1287" s="124">
        <v>42363</v>
      </c>
      <c r="L1287" s="120">
        <f t="shared" si="63"/>
        <v>1.3888888890505768E-2</v>
      </c>
      <c r="M1287" s="123" t="s">
        <v>0</v>
      </c>
      <c r="N1287" s="121" t="s">
        <v>860</v>
      </c>
    </row>
    <row r="1288" spans="1:14" ht="27" customHeight="1" x14ac:dyDescent="0.35">
      <c r="A1288" s="114"/>
      <c r="B1288" s="114"/>
      <c r="C1288" s="115"/>
      <c r="D1288" s="116"/>
      <c r="E1288" s="115"/>
      <c r="F1288" s="106"/>
      <c r="G1288" s="130" t="str">
        <f t="shared" si="61"/>
        <v/>
      </c>
      <c r="H1288" s="131" t="str">
        <f t="shared" si="62"/>
        <v/>
      </c>
      <c r="J1288" s="124">
        <v>42363.017361111109</v>
      </c>
      <c r="K1288" s="124">
        <v>42363.027777777781</v>
      </c>
      <c r="L1288" s="120">
        <f t="shared" si="63"/>
        <v>1.0416666671517305E-2</v>
      </c>
      <c r="M1288" s="123" t="s">
        <v>1</v>
      </c>
      <c r="N1288" s="121" t="s">
        <v>860</v>
      </c>
    </row>
    <row r="1289" spans="1:14" ht="27" customHeight="1" x14ac:dyDescent="0.35">
      <c r="A1289" s="114">
        <v>19306</v>
      </c>
      <c r="B1289" s="114">
        <v>855</v>
      </c>
      <c r="C1289" s="134" t="s">
        <v>471</v>
      </c>
      <c r="D1289" s="116">
        <v>42363.354166666664</v>
      </c>
      <c r="E1289" s="115" t="s">
        <v>0</v>
      </c>
      <c r="F1289" s="106">
        <v>42362.604861111111</v>
      </c>
      <c r="G1289" s="130">
        <f t="shared" si="61"/>
        <v>0.74930555555329192</v>
      </c>
      <c r="H1289" s="131" t="str">
        <f t="shared" si="62"/>
        <v>ACCEPTABLE</v>
      </c>
      <c r="J1289" s="124">
        <v>42363.333333333336</v>
      </c>
      <c r="K1289" s="124">
        <v>42363.359027777777</v>
      </c>
      <c r="L1289" s="120">
        <f t="shared" si="63"/>
        <v>2.569444444088731E-2</v>
      </c>
      <c r="M1289" s="123" t="s">
        <v>0</v>
      </c>
      <c r="N1289" s="121" t="s">
        <v>861</v>
      </c>
    </row>
    <row r="1290" spans="1:14" ht="27" customHeight="1" x14ac:dyDescent="0.35">
      <c r="A1290" s="114"/>
      <c r="B1290" s="114"/>
      <c r="C1290" s="134"/>
      <c r="D1290" s="116"/>
      <c r="E1290" s="115"/>
      <c r="F1290" s="106"/>
      <c r="G1290" s="130" t="str">
        <f t="shared" si="61"/>
        <v/>
      </c>
      <c r="H1290" s="131" t="str">
        <f t="shared" si="62"/>
        <v/>
      </c>
      <c r="J1290" s="124">
        <v>42363.366666666669</v>
      </c>
      <c r="K1290" s="124">
        <v>42363.368055555555</v>
      </c>
      <c r="L1290" s="120">
        <f t="shared" si="63"/>
        <v>1.3888888861401938E-3</v>
      </c>
      <c r="M1290" s="123" t="s">
        <v>0</v>
      </c>
      <c r="N1290" s="121" t="s">
        <v>723</v>
      </c>
    </row>
    <row r="1291" spans="1:14" ht="27" customHeight="1" x14ac:dyDescent="0.35">
      <c r="A1291" s="114">
        <v>19306</v>
      </c>
      <c r="B1291" s="114">
        <v>856</v>
      </c>
      <c r="C1291" s="115" t="s">
        <v>16</v>
      </c>
      <c r="D1291" s="116">
        <v>42363.395833333336</v>
      </c>
      <c r="E1291" s="115" t="s">
        <v>1</v>
      </c>
      <c r="F1291" s="106">
        <v>42362.604861111111</v>
      </c>
      <c r="G1291" s="130">
        <f t="shared" si="61"/>
        <v>0.79097222222480923</v>
      </c>
      <c r="H1291" s="131" t="str">
        <f t="shared" si="62"/>
        <v>ACCEPTABLE</v>
      </c>
      <c r="J1291" s="124">
        <v>42363.375694444447</v>
      </c>
      <c r="K1291" s="124">
        <v>42363.388194444444</v>
      </c>
      <c r="L1291" s="120">
        <f t="shared" si="63"/>
        <v>1.2499999997089617E-2</v>
      </c>
      <c r="M1291" s="123" t="s">
        <v>1</v>
      </c>
      <c r="N1291" s="121" t="s">
        <v>862</v>
      </c>
    </row>
    <row r="1292" spans="1:14" ht="27" customHeight="1" x14ac:dyDescent="0.35">
      <c r="A1292" s="114">
        <v>19307</v>
      </c>
      <c r="B1292" s="114">
        <v>857</v>
      </c>
      <c r="C1292" s="115" t="s">
        <v>3</v>
      </c>
      <c r="D1292" s="116">
        <v>42363.520833333336</v>
      </c>
      <c r="E1292" s="115" t="s">
        <v>0</v>
      </c>
      <c r="F1292" s="106">
        <v>42362.604861111111</v>
      </c>
      <c r="G1292" s="130">
        <f t="shared" si="61"/>
        <v>0.91597222222480923</v>
      </c>
      <c r="H1292" s="131" t="str">
        <f t="shared" si="62"/>
        <v>ACCEPTABLE</v>
      </c>
      <c r="J1292" s="124">
        <v>42363.545138888891</v>
      </c>
      <c r="K1292" s="124">
        <v>42363.557638888888</v>
      </c>
      <c r="L1292" s="120">
        <f t="shared" si="63"/>
        <v>1.2499999997089617E-2</v>
      </c>
      <c r="M1292" s="123" t="s">
        <v>0</v>
      </c>
      <c r="N1292" s="121" t="s">
        <v>863</v>
      </c>
    </row>
    <row r="1293" spans="1:14" ht="27" customHeight="1" x14ac:dyDescent="0.35">
      <c r="A1293" s="114">
        <v>19307</v>
      </c>
      <c r="B1293" s="114">
        <v>858</v>
      </c>
      <c r="C1293" s="115" t="s">
        <v>3</v>
      </c>
      <c r="D1293" s="116">
        <v>42363.541666666664</v>
      </c>
      <c r="E1293" s="115" t="s">
        <v>1</v>
      </c>
      <c r="F1293" s="106">
        <v>42362.604861111111</v>
      </c>
      <c r="G1293" s="130">
        <f t="shared" si="61"/>
        <v>0.93680555555329192</v>
      </c>
      <c r="H1293" s="131" t="str">
        <f t="shared" si="62"/>
        <v>ACCEPTABLE</v>
      </c>
      <c r="J1293" s="124">
        <v>42363.565972222219</v>
      </c>
      <c r="K1293" s="124">
        <v>42363.583333333336</v>
      </c>
      <c r="L1293" s="120">
        <f t="shared" si="63"/>
        <v>1.7361111116770189E-2</v>
      </c>
      <c r="M1293" s="123" t="s">
        <v>1</v>
      </c>
      <c r="N1293" s="121" t="s">
        <v>863</v>
      </c>
    </row>
    <row r="1294" spans="1:14" ht="27" customHeight="1" x14ac:dyDescent="0.35">
      <c r="A1294" s="114">
        <v>19306</v>
      </c>
      <c r="B1294" s="114">
        <v>859</v>
      </c>
      <c r="C1294" s="115" t="s">
        <v>19</v>
      </c>
      <c r="D1294" s="116">
        <v>42364.618055555555</v>
      </c>
      <c r="E1294" s="115" t="s">
        <v>0</v>
      </c>
      <c r="F1294" s="124">
        <v>42364.547222222223</v>
      </c>
      <c r="G1294" s="130">
        <f t="shared" si="61"/>
        <v>7.0833333331393078E-2</v>
      </c>
      <c r="H1294" s="131" t="str">
        <f t="shared" si="62"/>
        <v>ACCEPTABLE</v>
      </c>
      <c r="J1294" s="124">
        <v>42364.56527777778</v>
      </c>
      <c r="K1294" s="124">
        <v>42364.570138888892</v>
      </c>
      <c r="L1294" s="120">
        <f t="shared" si="63"/>
        <v>4.8611111124046147E-3</v>
      </c>
      <c r="M1294" s="123" t="s">
        <v>149</v>
      </c>
      <c r="N1294" s="121" t="s">
        <v>361</v>
      </c>
    </row>
    <row r="1295" spans="1:14" ht="27" customHeight="1" x14ac:dyDescent="0.35">
      <c r="A1295" s="114">
        <v>19306</v>
      </c>
      <c r="B1295" s="114">
        <v>860</v>
      </c>
      <c r="C1295" s="134" t="s">
        <v>471</v>
      </c>
      <c r="D1295" s="116">
        <v>42364.645833333336</v>
      </c>
      <c r="E1295" s="115" t="s">
        <v>1</v>
      </c>
      <c r="F1295" s="124">
        <v>42364.547222222223</v>
      </c>
      <c r="G1295" s="130">
        <f t="shared" si="61"/>
        <v>9.8611111112404615E-2</v>
      </c>
      <c r="H1295" s="131" t="str">
        <f t="shared" si="62"/>
        <v>ACCEPTABLE</v>
      </c>
      <c r="J1295" s="124">
        <v>42364.65</v>
      </c>
      <c r="K1295" s="124">
        <v>42364.65902777778</v>
      </c>
      <c r="L1295" s="120">
        <f t="shared" si="63"/>
        <v>9.0277777781011537E-3</v>
      </c>
      <c r="M1295" s="123" t="s">
        <v>0</v>
      </c>
      <c r="N1295" s="121" t="s">
        <v>864</v>
      </c>
    </row>
    <row r="1296" spans="1:14" ht="27" customHeight="1" x14ac:dyDescent="0.35">
      <c r="A1296" s="114"/>
      <c r="B1296" s="114"/>
      <c r="C1296" s="134"/>
      <c r="D1296" s="116"/>
      <c r="E1296" s="115"/>
      <c r="F1296" s="124"/>
      <c r="G1296" s="130" t="str">
        <f t="shared" si="61"/>
        <v/>
      </c>
      <c r="H1296" s="131" t="str">
        <f t="shared" si="62"/>
        <v/>
      </c>
      <c r="J1296" s="124">
        <v>42364.680555555555</v>
      </c>
      <c r="K1296" s="124">
        <v>42364.694444444445</v>
      </c>
      <c r="L1296" s="120">
        <f t="shared" si="63"/>
        <v>1.3888888890505768E-2</v>
      </c>
      <c r="M1296" s="123" t="s">
        <v>1</v>
      </c>
      <c r="N1296" s="121" t="s">
        <v>865</v>
      </c>
    </row>
    <row r="1297" spans="1:14" ht="27" customHeight="1" x14ac:dyDescent="0.35">
      <c r="A1297" s="114">
        <v>19308</v>
      </c>
      <c r="B1297" s="114">
        <v>861</v>
      </c>
      <c r="C1297" s="134" t="s">
        <v>471</v>
      </c>
      <c r="D1297" s="116">
        <v>42365.40625</v>
      </c>
      <c r="E1297" s="115" t="s">
        <v>0</v>
      </c>
      <c r="F1297" s="124">
        <v>42364.547222222223</v>
      </c>
      <c r="G1297" s="130">
        <f t="shared" si="61"/>
        <v>0.85902777777664596</v>
      </c>
      <c r="H1297" s="131" t="str">
        <f t="shared" si="62"/>
        <v>ACCEPTABLE</v>
      </c>
      <c r="J1297" s="124">
        <v>42365.393750000003</v>
      </c>
      <c r="K1297" s="124">
        <v>42365.406944444447</v>
      </c>
      <c r="L1297" s="120">
        <f t="shared" si="63"/>
        <v>1.3194444443797693E-2</v>
      </c>
      <c r="M1297" s="123" t="s">
        <v>0</v>
      </c>
      <c r="N1297" s="121" t="s">
        <v>866</v>
      </c>
    </row>
    <row r="1298" spans="1:14" ht="27" customHeight="1" x14ac:dyDescent="0.35">
      <c r="A1298" s="114">
        <v>19308</v>
      </c>
      <c r="B1298" s="114">
        <v>862</v>
      </c>
      <c r="C1298" s="115" t="s">
        <v>16</v>
      </c>
      <c r="D1298" s="116">
        <v>42365.447916666664</v>
      </c>
      <c r="E1298" s="115" t="s">
        <v>1</v>
      </c>
      <c r="F1298" s="124">
        <v>42364.547222222223</v>
      </c>
      <c r="G1298" s="130">
        <f t="shared" si="61"/>
        <v>0.90069444444088731</v>
      </c>
      <c r="H1298" s="131" t="str">
        <f t="shared" si="62"/>
        <v>ACCEPTABLE</v>
      </c>
      <c r="J1298" s="124">
        <v>42365.431250000001</v>
      </c>
      <c r="K1298" s="124">
        <v>42365.438888888886</v>
      </c>
      <c r="L1298" s="120">
        <f t="shared" si="63"/>
        <v>7.6388888846850023E-3</v>
      </c>
      <c r="M1298" s="123" t="s">
        <v>1</v>
      </c>
      <c r="N1298" s="121" t="s">
        <v>867</v>
      </c>
    </row>
    <row r="1299" spans="1:14" ht="27" customHeight="1" x14ac:dyDescent="0.35">
      <c r="A1299" s="114">
        <v>19309</v>
      </c>
      <c r="B1299" s="114">
        <v>863</v>
      </c>
      <c r="C1299" s="115" t="s">
        <v>3</v>
      </c>
      <c r="D1299" s="116">
        <v>42365.614583333336</v>
      </c>
      <c r="E1299" s="115" t="s">
        <v>0</v>
      </c>
      <c r="F1299" s="124">
        <v>42365.499305555553</v>
      </c>
      <c r="G1299" s="130">
        <f t="shared" si="61"/>
        <v>0.11527777778246673</v>
      </c>
      <c r="H1299" s="131" t="str">
        <f t="shared" si="62"/>
        <v>ACCEPTABLE</v>
      </c>
      <c r="J1299" s="124">
        <v>42365.658333333333</v>
      </c>
      <c r="K1299" s="124">
        <v>42365.666666666664</v>
      </c>
      <c r="L1299" s="120">
        <f t="shared" si="63"/>
        <v>8.333333331393078E-3</v>
      </c>
      <c r="M1299" s="123" t="s">
        <v>0</v>
      </c>
      <c r="N1299" s="121" t="s">
        <v>868</v>
      </c>
    </row>
    <row r="1300" spans="1:14" ht="27" customHeight="1" x14ac:dyDescent="0.35">
      <c r="A1300" s="114">
        <v>19309</v>
      </c>
      <c r="B1300" s="114">
        <v>864</v>
      </c>
      <c r="C1300" s="115" t="s">
        <v>3</v>
      </c>
      <c r="D1300" s="116">
        <v>42365.635416666664</v>
      </c>
      <c r="E1300" s="115" t="s">
        <v>1</v>
      </c>
      <c r="F1300" s="124">
        <v>42365.499305555553</v>
      </c>
      <c r="G1300" s="130">
        <f t="shared" si="61"/>
        <v>0.13611111111094942</v>
      </c>
      <c r="H1300" s="131" t="str">
        <f t="shared" si="62"/>
        <v>ACCEPTABLE</v>
      </c>
      <c r="J1300" s="124">
        <v>42365.673611111109</v>
      </c>
      <c r="K1300" s="124">
        <v>42365.684027777781</v>
      </c>
      <c r="L1300" s="120">
        <f t="shared" si="63"/>
        <v>1.0416666671517305E-2</v>
      </c>
      <c r="M1300" s="123" t="s">
        <v>1</v>
      </c>
      <c r="N1300" s="121" t="s">
        <v>868</v>
      </c>
    </row>
    <row r="1301" spans="1:14" ht="27" customHeight="1" x14ac:dyDescent="0.35">
      <c r="A1301" s="114">
        <v>19310</v>
      </c>
      <c r="B1301" s="114">
        <v>865</v>
      </c>
      <c r="C1301" s="115" t="s">
        <v>3</v>
      </c>
      <c r="D1301" s="116">
        <v>42366.104166666664</v>
      </c>
      <c r="E1301" s="115" t="s">
        <v>869</v>
      </c>
      <c r="F1301" s="124">
        <v>42365.874305555553</v>
      </c>
      <c r="G1301" s="130">
        <f t="shared" si="61"/>
        <v>0.22986111111094942</v>
      </c>
      <c r="H1301" s="131" t="str">
        <f t="shared" si="62"/>
        <v>ACCEPTABLE</v>
      </c>
      <c r="J1301" s="124">
        <v>42366.097222222219</v>
      </c>
      <c r="K1301" s="124">
        <v>42366.109722222223</v>
      </c>
      <c r="L1301" s="120">
        <f t="shared" si="63"/>
        <v>1.2500000004365575E-2</v>
      </c>
      <c r="M1301" s="123" t="s">
        <v>0</v>
      </c>
      <c r="N1301" s="121" t="s">
        <v>534</v>
      </c>
    </row>
    <row r="1302" spans="1:14" ht="27" customHeight="1" x14ac:dyDescent="0.35">
      <c r="A1302" s="114">
        <v>19310</v>
      </c>
      <c r="B1302" s="114">
        <v>866</v>
      </c>
      <c r="C1302" s="115" t="s">
        <v>4</v>
      </c>
      <c r="D1302" s="116">
        <v>42366.138888888891</v>
      </c>
      <c r="E1302" s="115" t="s">
        <v>1</v>
      </c>
      <c r="F1302" s="124">
        <v>42365.874305555553</v>
      </c>
      <c r="G1302" s="130">
        <f t="shared" si="61"/>
        <v>0.26458333333721384</v>
      </c>
      <c r="H1302" s="131" t="str">
        <f t="shared" si="62"/>
        <v>ACCEPTABLE</v>
      </c>
      <c r="J1302" s="124">
        <v>42366.149305555555</v>
      </c>
      <c r="K1302" s="124">
        <v>42366.155555555553</v>
      </c>
      <c r="L1302" s="120">
        <f t="shared" si="63"/>
        <v>6.2499999985448085E-3</v>
      </c>
      <c r="M1302" s="123" t="s">
        <v>1</v>
      </c>
      <c r="N1302" s="121" t="s">
        <v>9</v>
      </c>
    </row>
    <row r="1303" spans="1:14" ht="27" customHeight="1" x14ac:dyDescent="0.35">
      <c r="A1303" s="114">
        <v>19308</v>
      </c>
      <c r="B1303" s="114">
        <v>867</v>
      </c>
      <c r="C1303" s="115" t="s">
        <v>16</v>
      </c>
      <c r="D1303" s="116">
        <v>42366.510416666664</v>
      </c>
      <c r="E1303" s="115" t="s">
        <v>0</v>
      </c>
      <c r="F1303" s="124">
        <v>42366.254861111112</v>
      </c>
      <c r="G1303" s="130">
        <f t="shared" si="61"/>
        <v>0.25555555555183673</v>
      </c>
      <c r="H1303" s="131" t="str">
        <f t="shared" si="62"/>
        <v>ACCEPTABLE</v>
      </c>
      <c r="L1303" s="120" t="str">
        <f t="shared" si="63"/>
        <v>Incomplete Data</v>
      </c>
    </row>
    <row r="1304" spans="1:14" ht="27" customHeight="1" x14ac:dyDescent="0.35">
      <c r="A1304" s="114">
        <v>19308</v>
      </c>
      <c r="B1304" s="114">
        <v>868</v>
      </c>
      <c r="C1304" s="134" t="s">
        <v>471</v>
      </c>
      <c r="D1304" s="116">
        <v>42366.534722222219</v>
      </c>
      <c r="E1304" s="115" t="s">
        <v>1</v>
      </c>
      <c r="F1304" s="124">
        <v>42366.254861111112</v>
      </c>
      <c r="G1304" s="130">
        <f t="shared" si="61"/>
        <v>0.27986111110658385</v>
      </c>
      <c r="H1304" s="131" t="str">
        <f t="shared" si="62"/>
        <v>ACCEPTABLE</v>
      </c>
      <c r="L1304" s="120" t="str">
        <f t="shared" si="63"/>
        <v>Incomplete Data</v>
      </c>
    </row>
    <row r="1305" spans="1:14" ht="27" customHeight="1" x14ac:dyDescent="0.35">
      <c r="A1305" s="114">
        <v>19310</v>
      </c>
      <c r="B1305" s="114">
        <v>867</v>
      </c>
      <c r="C1305" s="115" t="s">
        <v>4</v>
      </c>
      <c r="D1305" s="116">
        <v>42366.760416666664</v>
      </c>
      <c r="E1305" s="115"/>
      <c r="F1305" s="124">
        <v>42366.701388888891</v>
      </c>
      <c r="G1305" s="130">
        <f t="shared" si="61"/>
        <v>5.9027777773735579E-2</v>
      </c>
      <c r="H1305" s="131" t="str">
        <f t="shared" si="62"/>
        <v>ACCEPTABLE</v>
      </c>
      <c r="J1305" s="124">
        <v>42366.756249999999</v>
      </c>
      <c r="K1305" s="124">
        <v>42366.76458333333</v>
      </c>
      <c r="L1305" s="120">
        <f t="shared" si="63"/>
        <v>8.333333331393078E-3</v>
      </c>
      <c r="M1305" s="123" t="s">
        <v>0</v>
      </c>
      <c r="N1305" s="121" t="s">
        <v>870</v>
      </c>
    </row>
    <row r="1306" spans="1:14" ht="27" customHeight="1" x14ac:dyDescent="0.35">
      <c r="A1306" s="114">
        <v>19310</v>
      </c>
      <c r="B1306" s="114">
        <v>868</v>
      </c>
      <c r="C1306" s="115" t="s">
        <v>3</v>
      </c>
      <c r="D1306" s="116">
        <v>42366.784722222219</v>
      </c>
      <c r="E1306" s="115"/>
      <c r="F1306" s="124">
        <v>42366.701388888891</v>
      </c>
      <c r="G1306" s="130">
        <f t="shared" si="61"/>
        <v>8.3333333328482695E-2</v>
      </c>
      <c r="H1306" s="131" t="str">
        <f t="shared" si="62"/>
        <v>ACCEPTABLE</v>
      </c>
      <c r="J1306" s="124">
        <v>42366.769444444442</v>
      </c>
      <c r="K1306" s="124">
        <v>42366.782638888886</v>
      </c>
      <c r="L1306" s="120">
        <f t="shared" si="63"/>
        <v>1.3194444443797693E-2</v>
      </c>
      <c r="M1306" s="123" t="s">
        <v>1</v>
      </c>
      <c r="N1306" s="121" t="s">
        <v>871</v>
      </c>
    </row>
    <row r="1307" spans="1:14" ht="27" customHeight="1" x14ac:dyDescent="0.35">
      <c r="A1307" s="114">
        <v>19308</v>
      </c>
      <c r="B1307" s="114">
        <v>867</v>
      </c>
      <c r="C1307" s="115" t="s">
        <v>16</v>
      </c>
      <c r="D1307" s="116">
        <v>42367.260416666664</v>
      </c>
      <c r="E1307" s="115" t="s">
        <v>0</v>
      </c>
      <c r="F1307" s="124">
        <v>42367.213194444441</v>
      </c>
      <c r="G1307" s="130">
        <f t="shared" si="61"/>
        <v>4.7222222223354038E-2</v>
      </c>
      <c r="H1307" s="131" t="str">
        <f t="shared" si="62"/>
        <v>ACCEPTABLE</v>
      </c>
      <c r="J1307" s="124">
        <v>42367.256944444445</v>
      </c>
      <c r="K1307" s="124">
        <v>42367.265277777777</v>
      </c>
      <c r="L1307" s="120">
        <f t="shared" si="63"/>
        <v>8.333333331393078E-3</v>
      </c>
      <c r="M1307" s="123" t="s">
        <v>0</v>
      </c>
      <c r="N1307" s="121" t="s">
        <v>872</v>
      </c>
    </row>
    <row r="1308" spans="1:14" ht="27" customHeight="1" x14ac:dyDescent="0.35">
      <c r="A1308" s="114">
        <v>19308</v>
      </c>
      <c r="B1308" s="114">
        <v>868</v>
      </c>
      <c r="C1308" s="134" t="s">
        <v>471</v>
      </c>
      <c r="D1308" s="116">
        <v>42367.28125</v>
      </c>
      <c r="E1308" s="115" t="s">
        <v>1</v>
      </c>
      <c r="F1308" s="124">
        <v>42367.213194444441</v>
      </c>
      <c r="G1308" s="130">
        <f t="shared" si="61"/>
        <v>6.805555555911269E-2</v>
      </c>
      <c r="H1308" s="131" t="str">
        <f t="shared" si="62"/>
        <v>ACCEPTABLE</v>
      </c>
      <c r="J1308" s="124">
        <v>42367.288194444445</v>
      </c>
      <c r="K1308" s="124">
        <v>42367.305555555555</v>
      </c>
      <c r="L1308" s="120">
        <f t="shared" si="63"/>
        <v>1.7361111109494232E-2</v>
      </c>
      <c r="M1308" s="123" t="s">
        <v>1</v>
      </c>
      <c r="N1308" s="121" t="s">
        <v>873</v>
      </c>
    </row>
    <row r="1309" spans="1:14" ht="27" customHeight="1" x14ac:dyDescent="0.35">
      <c r="A1309" s="114">
        <v>19311</v>
      </c>
      <c r="B1309" s="114">
        <v>869</v>
      </c>
      <c r="C1309" s="115" t="s">
        <v>3</v>
      </c>
      <c r="D1309" s="116">
        <v>42367.322916666664</v>
      </c>
      <c r="E1309" s="115" t="s">
        <v>0</v>
      </c>
      <c r="F1309" s="124">
        <v>42367.213194444441</v>
      </c>
      <c r="G1309" s="130">
        <f t="shared" si="61"/>
        <v>0.10972222222335404</v>
      </c>
      <c r="H1309" s="131" t="str">
        <f t="shared" si="62"/>
        <v>ACCEPTABLE</v>
      </c>
      <c r="J1309" s="124">
        <v>42367.326388888891</v>
      </c>
      <c r="K1309" s="124">
        <v>42367.341666666667</v>
      </c>
      <c r="L1309" s="120">
        <f t="shared" si="63"/>
        <v>1.5277777776645962E-2</v>
      </c>
      <c r="M1309" s="123" t="s">
        <v>0</v>
      </c>
      <c r="N1309" s="121" t="s">
        <v>874</v>
      </c>
    </row>
    <row r="1310" spans="1:14" ht="27" customHeight="1" x14ac:dyDescent="0.35">
      <c r="A1310" s="114">
        <v>19311</v>
      </c>
      <c r="B1310" s="114">
        <v>870</v>
      </c>
      <c r="C1310" s="115" t="s">
        <v>4</v>
      </c>
      <c r="D1310" s="116">
        <v>42367.357638888891</v>
      </c>
      <c r="E1310" s="115" t="s">
        <v>1</v>
      </c>
      <c r="F1310" s="124">
        <v>42367.213194444441</v>
      </c>
      <c r="G1310" s="130">
        <f t="shared" si="61"/>
        <v>0.14444444444961846</v>
      </c>
      <c r="H1310" s="131" t="str">
        <f t="shared" si="62"/>
        <v>ACCEPTABLE</v>
      </c>
      <c r="J1310" s="124">
        <v>42367.368055555555</v>
      </c>
      <c r="K1310" s="124">
        <v>42367.384027777778</v>
      </c>
      <c r="L1310" s="120">
        <f t="shared" si="63"/>
        <v>1.5972222223354038E-2</v>
      </c>
      <c r="M1310" s="123" t="s">
        <v>1</v>
      </c>
      <c r="N1310" s="121" t="s">
        <v>623</v>
      </c>
    </row>
    <row r="1311" spans="1:14" ht="27" customHeight="1" x14ac:dyDescent="0.35">
      <c r="A1311" s="114">
        <v>19311</v>
      </c>
      <c r="B1311" s="114">
        <v>871</v>
      </c>
      <c r="C1311" s="115" t="s">
        <v>4</v>
      </c>
      <c r="D1311" s="116">
        <v>42368.743055555555</v>
      </c>
      <c r="E1311" s="115" t="s">
        <v>0</v>
      </c>
      <c r="F1311" s="124">
        <v>42368.634027777778</v>
      </c>
      <c r="G1311" s="130">
        <f t="shared" si="61"/>
        <v>0.10902777777664596</v>
      </c>
      <c r="H1311" s="131" t="str">
        <f t="shared" si="62"/>
        <v>ACCEPTABLE</v>
      </c>
      <c r="J1311" s="124">
        <v>42368.71875</v>
      </c>
      <c r="K1311" s="124">
        <v>42368.729166666664</v>
      </c>
      <c r="L1311" s="120">
        <f t="shared" si="63"/>
        <v>1.0416666664241347E-2</v>
      </c>
      <c r="M1311" s="123" t="s">
        <v>0</v>
      </c>
      <c r="N1311" s="121" t="s">
        <v>875</v>
      </c>
    </row>
    <row r="1312" spans="1:14" ht="27" customHeight="1" x14ac:dyDescent="0.35">
      <c r="A1312" s="114">
        <v>19311</v>
      </c>
      <c r="B1312" s="114">
        <v>872</v>
      </c>
      <c r="C1312" s="115" t="s">
        <v>3</v>
      </c>
      <c r="D1312" s="116">
        <v>42368.770833333336</v>
      </c>
      <c r="E1312" s="115" t="s">
        <v>1</v>
      </c>
      <c r="F1312" s="124">
        <v>42368.634027777778</v>
      </c>
      <c r="G1312" s="130">
        <f t="shared" si="61"/>
        <v>0.1368055555576575</v>
      </c>
      <c r="H1312" s="131" t="str">
        <f t="shared" si="62"/>
        <v>ACCEPTABLE</v>
      </c>
      <c r="J1312" s="124">
        <v>42368.763888888891</v>
      </c>
      <c r="K1312" s="124">
        <v>42368.774305555555</v>
      </c>
      <c r="L1312" s="120">
        <f t="shared" si="63"/>
        <v>1.0416666664241347E-2</v>
      </c>
      <c r="M1312" s="123" t="s">
        <v>1</v>
      </c>
      <c r="N1312" s="121" t="s">
        <v>876</v>
      </c>
    </row>
    <row r="1313" spans="1:14" ht="27" customHeight="1" x14ac:dyDescent="0.35">
      <c r="A1313" s="114">
        <v>19312</v>
      </c>
      <c r="B1313" s="114">
        <v>873</v>
      </c>
      <c r="C1313" s="134" t="s">
        <v>471</v>
      </c>
      <c r="D1313" s="116">
        <v>42369.520833333336</v>
      </c>
      <c r="E1313" s="115" t="s">
        <v>0</v>
      </c>
      <c r="F1313" s="124">
        <v>42369.45416666667</v>
      </c>
      <c r="G1313" s="130">
        <f t="shared" si="61"/>
        <v>6.6666666665696539E-2</v>
      </c>
      <c r="H1313" s="131" t="str">
        <f t="shared" si="62"/>
        <v>ACCEPTABLE</v>
      </c>
      <c r="J1313" s="124">
        <v>42369.508333333331</v>
      </c>
      <c r="K1313" s="124">
        <v>42369.517361111109</v>
      </c>
      <c r="L1313" s="120">
        <f t="shared" si="63"/>
        <v>9.0277777781011537E-3</v>
      </c>
      <c r="M1313" s="123" t="s">
        <v>0</v>
      </c>
      <c r="N1313" s="121" t="s">
        <v>877</v>
      </c>
    </row>
    <row r="1314" spans="1:14" ht="27" customHeight="1" x14ac:dyDescent="0.35">
      <c r="A1314" s="114">
        <v>19312</v>
      </c>
      <c r="B1314" s="114">
        <v>874</v>
      </c>
      <c r="C1314" s="115" t="s">
        <v>16</v>
      </c>
      <c r="D1314" s="116">
        <v>42369.555555555555</v>
      </c>
      <c r="E1314" s="115" t="s">
        <v>1</v>
      </c>
      <c r="F1314" s="124">
        <v>42369.45416666667</v>
      </c>
      <c r="G1314" s="130">
        <f t="shared" si="61"/>
        <v>0.101388888884685</v>
      </c>
      <c r="H1314" s="131" t="str">
        <f t="shared" si="62"/>
        <v>ACCEPTABLE</v>
      </c>
      <c r="J1314" s="124">
        <v>42369.54791666667</v>
      </c>
      <c r="K1314" s="124">
        <v>42369.555555555555</v>
      </c>
      <c r="L1314" s="120">
        <f t="shared" si="63"/>
        <v>7.6388888846850023E-3</v>
      </c>
      <c r="M1314" s="123" t="s">
        <v>1</v>
      </c>
      <c r="N1314" s="121" t="s">
        <v>878</v>
      </c>
    </row>
    <row r="1315" spans="1:14" ht="27" customHeight="1" x14ac:dyDescent="0.35">
      <c r="A1315" s="114">
        <v>19314</v>
      </c>
      <c r="B1315" s="114">
        <v>875</v>
      </c>
      <c r="C1315" s="115" t="s">
        <v>3</v>
      </c>
      <c r="D1315" s="116">
        <v>42369.597222222219</v>
      </c>
      <c r="E1315" s="115" t="s">
        <v>0</v>
      </c>
      <c r="F1315" s="124">
        <v>42369.541666666664</v>
      </c>
      <c r="G1315" s="130">
        <f t="shared" si="61"/>
        <v>5.5555555554747116E-2</v>
      </c>
      <c r="H1315" s="131" t="str">
        <f t="shared" si="62"/>
        <v>ACCEPTABLE</v>
      </c>
      <c r="J1315" s="124">
        <v>42369.59375</v>
      </c>
      <c r="K1315" s="124">
        <v>42369.604166666664</v>
      </c>
      <c r="L1315" s="120">
        <f t="shared" si="63"/>
        <v>1.0416666664241347E-2</v>
      </c>
      <c r="M1315" s="123" t="s">
        <v>0</v>
      </c>
      <c r="N1315" s="121" t="s">
        <v>879</v>
      </c>
    </row>
    <row r="1316" spans="1:14" ht="27" customHeight="1" x14ac:dyDescent="0.35">
      <c r="A1316" s="114">
        <v>19314</v>
      </c>
      <c r="B1316" s="114">
        <v>876</v>
      </c>
      <c r="C1316" s="115" t="s">
        <v>3</v>
      </c>
      <c r="D1316" s="116">
        <v>42369.625</v>
      </c>
      <c r="E1316" s="115" t="s">
        <v>1</v>
      </c>
      <c r="F1316" s="124">
        <v>42369.541666666664</v>
      </c>
      <c r="G1316" s="130">
        <f t="shared" si="61"/>
        <v>8.3333333335758653E-2</v>
      </c>
      <c r="H1316" s="131" t="str">
        <f t="shared" si="62"/>
        <v>ACCEPTABLE</v>
      </c>
      <c r="J1316" s="124">
        <v>42369.621527777781</v>
      </c>
      <c r="K1316" s="124">
        <v>42369.631944444445</v>
      </c>
      <c r="L1316" s="120">
        <f t="shared" si="63"/>
        <v>1.0416666664241347E-2</v>
      </c>
      <c r="M1316" s="123" t="s">
        <v>1</v>
      </c>
      <c r="N1316" s="121" t="s">
        <v>879</v>
      </c>
    </row>
    <row r="1317" spans="1:14" ht="27" customHeight="1" x14ac:dyDescent="0.35">
      <c r="A1317" s="114">
        <v>19313</v>
      </c>
      <c r="B1317" s="114">
        <v>875</v>
      </c>
      <c r="C1317" s="134" t="s">
        <v>471</v>
      </c>
      <c r="D1317" s="116">
        <v>42369.677083333336</v>
      </c>
      <c r="E1317" s="115" t="s">
        <v>0</v>
      </c>
      <c r="F1317" s="124">
        <v>42369.45416666667</v>
      </c>
      <c r="G1317" s="130">
        <f t="shared" si="61"/>
        <v>0.22291666666569654</v>
      </c>
      <c r="H1317" s="131" t="str">
        <f t="shared" si="62"/>
        <v>ACCEPTABLE</v>
      </c>
      <c r="L1317" s="120" t="str">
        <f t="shared" si="63"/>
        <v>Incomplete Data</v>
      </c>
    </row>
    <row r="1318" spans="1:14" ht="27" customHeight="1" x14ac:dyDescent="0.35">
      <c r="A1318" s="114">
        <v>19313</v>
      </c>
      <c r="B1318" s="114">
        <v>876</v>
      </c>
      <c r="C1318" s="115" t="s">
        <v>16</v>
      </c>
      <c r="D1318" s="116">
        <v>42369.711805555555</v>
      </c>
      <c r="E1318" s="115" t="s">
        <v>1</v>
      </c>
      <c r="F1318" s="124">
        <v>42369.45416666667</v>
      </c>
      <c r="G1318" s="130">
        <f t="shared" si="61"/>
        <v>0.257638888884685</v>
      </c>
      <c r="H1318" s="131" t="str">
        <f t="shared" si="62"/>
        <v>ACCEPTABLE</v>
      </c>
      <c r="L1318" s="120" t="str">
        <f t="shared" si="63"/>
        <v>Incomplete Data</v>
      </c>
    </row>
    <row r="1319" spans="1:14" ht="27" customHeight="1" x14ac:dyDescent="0.35">
      <c r="A1319" s="114">
        <v>19314</v>
      </c>
      <c r="B1319" s="114">
        <v>877</v>
      </c>
      <c r="C1319" s="115" t="s">
        <v>3</v>
      </c>
      <c r="D1319" s="116">
        <v>42369.729166666664</v>
      </c>
      <c r="E1319" s="115" t="s">
        <v>0</v>
      </c>
      <c r="F1319" s="124">
        <v>42369.45416666667</v>
      </c>
      <c r="G1319" s="130">
        <f t="shared" si="61"/>
        <v>0.27499999999417923</v>
      </c>
      <c r="H1319" s="131" t="str">
        <f t="shared" si="62"/>
        <v>ACCEPTABLE</v>
      </c>
      <c r="L1319" s="120" t="str">
        <f t="shared" si="63"/>
        <v>Incomplete Data</v>
      </c>
    </row>
    <row r="1320" spans="1:14" ht="27" customHeight="1" x14ac:dyDescent="0.35">
      <c r="A1320" s="114">
        <v>19314</v>
      </c>
      <c r="B1320" s="114">
        <v>878</v>
      </c>
      <c r="C1320" s="115" t="s">
        <v>3</v>
      </c>
      <c r="D1320" s="116">
        <v>42369.75</v>
      </c>
      <c r="E1320" s="115" t="s">
        <v>1</v>
      </c>
      <c r="F1320" s="124">
        <v>42369.45416666667</v>
      </c>
      <c r="G1320" s="130">
        <f t="shared" si="61"/>
        <v>0.29583333332993789</v>
      </c>
      <c r="H1320" s="131" t="str">
        <f t="shared" si="62"/>
        <v>ACCEPTABLE</v>
      </c>
      <c r="L1320" s="120" t="str">
        <f t="shared" si="63"/>
        <v>Incomplete Data</v>
      </c>
    </row>
    <row r="1321" spans="1:14" ht="27" customHeight="1" x14ac:dyDescent="0.35">
      <c r="A1321" s="114">
        <v>19315</v>
      </c>
      <c r="B1321" s="114">
        <v>877</v>
      </c>
      <c r="C1321" s="115" t="s">
        <v>3</v>
      </c>
      <c r="D1321" s="116">
        <v>42369.979166666664</v>
      </c>
      <c r="E1321" s="115" t="s">
        <v>0</v>
      </c>
      <c r="F1321" s="124">
        <v>42369.754861111112</v>
      </c>
      <c r="G1321" s="130">
        <f t="shared" si="61"/>
        <v>0.22430555555183673</v>
      </c>
      <c r="H1321" s="131" t="str">
        <f t="shared" si="62"/>
        <v>ACCEPTABLE</v>
      </c>
      <c r="J1321" s="124">
        <v>42370.006944444445</v>
      </c>
      <c r="K1321" s="124">
        <v>42370.013888888891</v>
      </c>
      <c r="L1321" s="120">
        <f t="shared" si="63"/>
        <v>6.9444444452528842E-3</v>
      </c>
      <c r="M1321" s="123" t="s">
        <v>0</v>
      </c>
      <c r="N1321" s="121" t="s">
        <v>880</v>
      </c>
    </row>
    <row r="1322" spans="1:14" ht="27" customHeight="1" x14ac:dyDescent="0.35">
      <c r="A1322" s="114">
        <v>19315</v>
      </c>
      <c r="B1322" s="114">
        <v>878</v>
      </c>
      <c r="C1322" s="115" t="s">
        <v>4</v>
      </c>
      <c r="D1322" s="116">
        <v>42370.013888888891</v>
      </c>
      <c r="E1322" s="115" t="s">
        <v>1</v>
      </c>
      <c r="F1322" s="124">
        <v>42369.754861111112</v>
      </c>
      <c r="G1322" s="130">
        <f t="shared" si="61"/>
        <v>0.25902777777810115</v>
      </c>
      <c r="H1322" s="131" t="str">
        <f t="shared" si="62"/>
        <v>ACCEPTABLE</v>
      </c>
      <c r="J1322" s="124">
        <v>42370.024305555555</v>
      </c>
      <c r="K1322" s="124">
        <v>42370.03125</v>
      </c>
      <c r="L1322" s="120">
        <f t="shared" si="63"/>
        <v>6.9444444452528842E-3</v>
      </c>
      <c r="M1322" s="123" t="s">
        <v>1</v>
      </c>
      <c r="N1322" s="121" t="s">
        <v>18</v>
      </c>
    </row>
    <row r="1323" spans="1:14" ht="27" customHeight="1" x14ac:dyDescent="0.35">
      <c r="A1323" s="114">
        <v>19315</v>
      </c>
      <c r="B1323" s="114">
        <v>879</v>
      </c>
      <c r="C1323" s="134" t="s">
        <v>4</v>
      </c>
      <c r="D1323" s="116">
        <v>42370.486111111109</v>
      </c>
      <c r="E1323" s="115" t="s">
        <v>0</v>
      </c>
      <c r="F1323" s="124">
        <v>42370.387499999997</v>
      </c>
      <c r="G1323" s="130">
        <f t="shared" si="61"/>
        <v>9.8611111112404615E-2</v>
      </c>
      <c r="H1323" s="131" t="str">
        <f t="shared" si="62"/>
        <v>ACCEPTABLE</v>
      </c>
      <c r="J1323" s="124">
        <v>42370.481944444444</v>
      </c>
      <c r="K1323" s="124">
        <v>42370.493055555555</v>
      </c>
      <c r="L1323" s="120">
        <f t="shared" si="63"/>
        <v>1.1111111110949423E-2</v>
      </c>
      <c r="M1323" s="123" t="s">
        <v>0</v>
      </c>
      <c r="N1323" s="121" t="s">
        <v>18</v>
      </c>
    </row>
    <row r="1324" spans="1:14" ht="27" customHeight="1" x14ac:dyDescent="0.35">
      <c r="A1324" s="114">
        <v>19315</v>
      </c>
      <c r="B1324" s="114">
        <v>880</v>
      </c>
      <c r="C1324" s="115" t="s">
        <v>3</v>
      </c>
      <c r="D1324" s="116">
        <v>42370.510416666664</v>
      </c>
      <c r="E1324" s="115" t="s">
        <v>1</v>
      </c>
      <c r="F1324" s="124">
        <v>42370.387499999997</v>
      </c>
      <c r="G1324" s="130">
        <f t="shared" si="61"/>
        <v>0.12291666666715173</v>
      </c>
      <c r="H1324" s="131" t="str">
        <f t="shared" si="62"/>
        <v>ACCEPTABLE</v>
      </c>
      <c r="J1324" s="124">
        <v>42370.508333333331</v>
      </c>
      <c r="K1324" s="124">
        <v>42370.53125</v>
      </c>
      <c r="L1324" s="120">
        <f t="shared" si="63"/>
        <v>2.2916666668606922E-2</v>
      </c>
      <c r="M1324" s="123" t="s">
        <v>1</v>
      </c>
      <c r="N1324" s="121" t="s">
        <v>881</v>
      </c>
    </row>
    <row r="1325" spans="1:14" ht="27" customHeight="1" x14ac:dyDescent="0.35">
      <c r="A1325" s="114">
        <v>19316</v>
      </c>
      <c r="B1325" s="114">
        <v>881</v>
      </c>
      <c r="C1325" s="115" t="s">
        <v>3</v>
      </c>
      <c r="D1325" s="116">
        <v>42370.541666666664</v>
      </c>
      <c r="E1325" s="115" t="s">
        <v>0</v>
      </c>
      <c r="F1325" s="124">
        <v>42370.387499999997</v>
      </c>
      <c r="G1325" s="130">
        <f t="shared" si="61"/>
        <v>0.15416666666715173</v>
      </c>
      <c r="H1325" s="131" t="str">
        <f t="shared" si="62"/>
        <v>ACCEPTABLE</v>
      </c>
      <c r="J1325" s="124">
        <v>42370.542361111111</v>
      </c>
      <c r="K1325" s="124">
        <v>42370.559027777781</v>
      </c>
      <c r="L1325" s="120">
        <f t="shared" si="63"/>
        <v>1.6666666670062114E-2</v>
      </c>
      <c r="M1325" s="123" t="s">
        <v>0</v>
      </c>
      <c r="N1325" s="121" t="s">
        <v>514</v>
      </c>
    </row>
    <row r="1326" spans="1:14" ht="27" customHeight="1" x14ac:dyDescent="0.35">
      <c r="A1326" s="114">
        <v>19316</v>
      </c>
      <c r="B1326" s="114">
        <v>882</v>
      </c>
      <c r="C1326" s="115" t="s">
        <v>4</v>
      </c>
      <c r="D1326" s="116">
        <v>42370.576388888891</v>
      </c>
      <c r="E1326" s="115" t="s">
        <v>1</v>
      </c>
      <c r="F1326" s="124">
        <v>42370.387499999997</v>
      </c>
      <c r="G1326" s="130">
        <f t="shared" si="61"/>
        <v>0.18888888889341615</v>
      </c>
      <c r="H1326" s="131" t="str">
        <f t="shared" si="62"/>
        <v>ACCEPTABLE</v>
      </c>
      <c r="J1326" s="124">
        <v>42370.588194444441</v>
      </c>
      <c r="K1326" s="124">
        <v>42370.597222222219</v>
      </c>
      <c r="L1326" s="120">
        <f t="shared" si="63"/>
        <v>9.0277777781011537E-3</v>
      </c>
      <c r="M1326" s="123" t="s">
        <v>1</v>
      </c>
      <c r="N1326" s="121" t="s">
        <v>882</v>
      </c>
    </row>
    <row r="1327" spans="1:14" ht="27" customHeight="1" x14ac:dyDescent="0.35">
      <c r="A1327" s="114">
        <v>19313</v>
      </c>
      <c r="B1327" s="114">
        <v>883</v>
      </c>
      <c r="C1327" s="134" t="s">
        <v>471</v>
      </c>
      <c r="D1327" s="116">
        <v>42370.666666666664</v>
      </c>
      <c r="E1327" s="115" t="s">
        <v>0</v>
      </c>
      <c r="F1327" s="124">
        <v>42370.387499999997</v>
      </c>
      <c r="G1327" s="130">
        <f t="shared" si="61"/>
        <v>0.27916666666715173</v>
      </c>
      <c r="H1327" s="131" t="str">
        <f t="shared" si="62"/>
        <v>ACCEPTABLE</v>
      </c>
      <c r="J1327" s="124"/>
      <c r="K1327" s="124"/>
      <c r="L1327" s="120" t="str">
        <f t="shared" si="63"/>
        <v>Incomplete Data</v>
      </c>
    </row>
    <row r="1328" spans="1:14" ht="27" customHeight="1" x14ac:dyDescent="0.35">
      <c r="A1328" s="114">
        <v>19313</v>
      </c>
      <c r="B1328" s="114">
        <v>884</v>
      </c>
      <c r="C1328" s="115" t="s">
        <v>16</v>
      </c>
      <c r="D1328" s="116">
        <v>42370.701388888891</v>
      </c>
      <c r="E1328" s="115" t="s">
        <v>1</v>
      </c>
      <c r="F1328" s="124">
        <v>42370.387499999997</v>
      </c>
      <c r="G1328" s="130">
        <f t="shared" si="61"/>
        <v>0.31388888889341615</v>
      </c>
      <c r="H1328" s="131" t="str">
        <f t="shared" si="62"/>
        <v>ACCEPTABLE</v>
      </c>
      <c r="J1328" s="124">
        <v>42370.697222222225</v>
      </c>
      <c r="K1328" s="124">
        <v>42370.709027777775</v>
      </c>
      <c r="L1328" s="120">
        <f t="shared" si="63"/>
        <v>1.1805555550381541E-2</v>
      </c>
      <c r="M1328" s="123" t="s">
        <v>0</v>
      </c>
      <c r="N1328" s="121" t="s">
        <v>891</v>
      </c>
    </row>
    <row r="1329" spans="1:14" ht="27" customHeight="1" x14ac:dyDescent="0.35">
      <c r="A1329" s="78">
        <v>19313</v>
      </c>
      <c r="B1329" s="78">
        <v>883</v>
      </c>
      <c r="C1329" s="134" t="s">
        <v>471</v>
      </c>
      <c r="D1329" s="124">
        <v>42370.677083333336</v>
      </c>
      <c r="E1329" s="121" t="s">
        <v>0</v>
      </c>
      <c r="F1329" s="124">
        <v>42370.593055555553</v>
      </c>
      <c r="G1329" s="130">
        <f t="shared" si="61"/>
        <v>8.4027777782466728E-2</v>
      </c>
      <c r="H1329" s="131" t="str">
        <f t="shared" si="62"/>
        <v>ACCEPTABLE</v>
      </c>
      <c r="J1329" s="124"/>
      <c r="K1329" s="124"/>
      <c r="L1329" s="120" t="str">
        <f t="shared" si="63"/>
        <v>Incomplete Data</v>
      </c>
    </row>
    <row r="1330" spans="1:14" ht="27" customHeight="1" x14ac:dyDescent="0.35">
      <c r="A1330" s="78">
        <v>19313</v>
      </c>
      <c r="B1330" s="78">
        <v>884</v>
      </c>
      <c r="C1330" s="121" t="s">
        <v>206</v>
      </c>
      <c r="D1330" s="124">
        <v>42370.795138888891</v>
      </c>
      <c r="E1330" s="121" t="s">
        <v>1</v>
      </c>
      <c r="F1330" s="124">
        <v>42370.593055555553</v>
      </c>
      <c r="G1330" s="130">
        <f t="shared" ref="G1330:G1391" si="64">IF(D1330="","",D1330-F1330)</f>
        <v>0.20208333333721384</v>
      </c>
      <c r="H1330" s="131" t="str">
        <f t="shared" ref="H1330:H1391" si="65">IF(D1330-F1330&lt;0,"TOO LATE",IF(G1330="","",IF(OR(DAY(D1330-F1330)&gt;1,AND(HOUR(D1330-F1330)&gt;HOUR("0:59"),(SIGN(D1330-F1330)=1))),"ACCEPTABLE","TOO LATE")))</f>
        <v>ACCEPTABLE</v>
      </c>
      <c r="J1330" s="124">
        <v>42370.732638888891</v>
      </c>
      <c r="K1330" s="124">
        <v>42370.743055555555</v>
      </c>
      <c r="L1330" s="120">
        <f t="shared" si="63"/>
        <v>1.0416666664241347E-2</v>
      </c>
      <c r="M1330" s="123" t="s">
        <v>1</v>
      </c>
      <c r="N1330" s="121" t="s">
        <v>892</v>
      </c>
    </row>
    <row r="1331" spans="1:14" ht="27" customHeight="1" x14ac:dyDescent="0.35">
      <c r="A1331" s="78">
        <v>19316</v>
      </c>
      <c r="B1331" s="78">
        <v>885</v>
      </c>
      <c r="C1331" s="121" t="s">
        <v>4</v>
      </c>
      <c r="D1331" s="124">
        <v>42371.0625</v>
      </c>
      <c r="E1331" s="121" t="s">
        <v>0</v>
      </c>
      <c r="F1331" s="124">
        <v>42370.927083333336</v>
      </c>
      <c r="G1331" s="130">
        <f t="shared" si="64"/>
        <v>0.13541666666424135</v>
      </c>
      <c r="H1331" s="131" t="str">
        <f t="shared" si="65"/>
        <v>ACCEPTABLE</v>
      </c>
      <c r="J1331" s="124">
        <v>42371.050694444442</v>
      </c>
      <c r="K1331" s="124">
        <v>42371.05972222222</v>
      </c>
      <c r="L1331" s="120">
        <f t="shared" si="63"/>
        <v>9.0277777781011537E-3</v>
      </c>
      <c r="M1331" s="123" t="s">
        <v>0</v>
      </c>
      <c r="N1331" s="121" t="s">
        <v>201</v>
      </c>
    </row>
    <row r="1332" spans="1:14" ht="27" customHeight="1" x14ac:dyDescent="0.35">
      <c r="A1332" s="78">
        <v>19313</v>
      </c>
      <c r="B1332" s="78">
        <v>886</v>
      </c>
      <c r="C1332" s="134" t="s">
        <v>471</v>
      </c>
      <c r="D1332" s="124">
        <v>42371.527777777781</v>
      </c>
      <c r="E1332" s="121" t="s">
        <v>0</v>
      </c>
      <c r="F1332" s="124">
        <v>42371.258333333331</v>
      </c>
      <c r="G1332" s="130">
        <f t="shared" si="64"/>
        <v>0.26944444444961846</v>
      </c>
      <c r="H1332" s="131" t="str">
        <f t="shared" si="65"/>
        <v>ACCEPTABLE</v>
      </c>
      <c r="J1332" s="124">
        <v>42371.520833333336</v>
      </c>
      <c r="K1332" s="124">
        <v>42371.53125</v>
      </c>
      <c r="L1332" s="120">
        <f t="shared" si="63"/>
        <v>1.0416666664241347E-2</v>
      </c>
      <c r="M1332" s="123" t="s">
        <v>0</v>
      </c>
      <c r="N1332" s="121" t="s">
        <v>610</v>
      </c>
    </row>
    <row r="1333" spans="1:14" ht="27" customHeight="1" x14ac:dyDescent="0.35">
      <c r="A1333" s="78">
        <v>19313</v>
      </c>
      <c r="B1333" s="78">
        <v>887</v>
      </c>
      <c r="C1333" s="121" t="s">
        <v>16</v>
      </c>
      <c r="D1333" s="124">
        <v>42371.552083333336</v>
      </c>
      <c r="E1333" s="121" t="s">
        <v>1</v>
      </c>
      <c r="F1333" s="124">
        <v>42371.258333333331</v>
      </c>
      <c r="G1333" s="130">
        <f t="shared" si="64"/>
        <v>0.29375000000436557</v>
      </c>
      <c r="H1333" s="131" t="str">
        <f t="shared" si="65"/>
        <v>ACCEPTABLE</v>
      </c>
      <c r="J1333" s="104">
        <v>42371.559027777781</v>
      </c>
      <c r="K1333" s="124">
        <v>42371.572916666664</v>
      </c>
      <c r="L1333" s="120">
        <f t="shared" si="63"/>
        <v>1.3888888883229811E-2</v>
      </c>
      <c r="M1333" s="123" t="s">
        <v>1</v>
      </c>
      <c r="N1333" s="121" t="s">
        <v>893</v>
      </c>
    </row>
    <row r="1334" spans="1:14" ht="27" customHeight="1" x14ac:dyDescent="0.35">
      <c r="A1334" s="78">
        <v>19312</v>
      </c>
      <c r="B1334" s="78">
        <v>888</v>
      </c>
      <c r="C1334" s="121" t="s">
        <v>19</v>
      </c>
      <c r="D1334" s="124">
        <v>42371.65625</v>
      </c>
      <c r="E1334" s="121" t="s">
        <v>0</v>
      </c>
      <c r="F1334" s="124">
        <v>42371.530555555553</v>
      </c>
      <c r="G1334" s="130">
        <f t="shared" si="64"/>
        <v>0.12569444444670808</v>
      </c>
      <c r="H1334" s="131" t="str">
        <f t="shared" si="65"/>
        <v>ACCEPTABLE</v>
      </c>
      <c r="J1334" s="124">
        <v>42371.67291666667</v>
      </c>
      <c r="K1334" s="124">
        <v>42371.678472222222</v>
      </c>
      <c r="L1334" s="120">
        <f t="shared" ref="L1334:L1395" si="66">IF(OR(K1334="",J1334=""), "Incomplete Data", K1334-J1334)</f>
        <v>5.5555555518367328E-3</v>
      </c>
      <c r="M1334" s="123" t="s">
        <v>0</v>
      </c>
      <c r="N1334" s="121" t="s">
        <v>894</v>
      </c>
    </row>
    <row r="1335" spans="1:14" ht="27" customHeight="1" x14ac:dyDescent="0.35">
      <c r="A1335" s="78">
        <v>19312</v>
      </c>
      <c r="B1335" s="78">
        <v>889</v>
      </c>
      <c r="C1335" s="121" t="s">
        <v>19</v>
      </c>
      <c r="D1335" s="124">
        <v>42371.697916666664</v>
      </c>
      <c r="E1335" s="121" t="s">
        <v>1</v>
      </c>
      <c r="F1335" s="124">
        <v>42371.530555555553</v>
      </c>
      <c r="G1335" s="130">
        <f t="shared" si="64"/>
        <v>0.16736111111094942</v>
      </c>
      <c r="H1335" s="131" t="str">
        <f t="shared" si="65"/>
        <v>ACCEPTABLE</v>
      </c>
      <c r="J1335" s="124">
        <v>42371.715277777781</v>
      </c>
      <c r="K1335" s="124">
        <v>42371.726388888892</v>
      </c>
      <c r="L1335" s="120">
        <f t="shared" si="66"/>
        <v>1.1111111110949423E-2</v>
      </c>
      <c r="M1335" s="123" t="s">
        <v>1</v>
      </c>
      <c r="N1335" s="121" t="s">
        <v>894</v>
      </c>
    </row>
    <row r="1336" spans="1:14" ht="27" customHeight="1" x14ac:dyDescent="0.35">
      <c r="A1336" s="78">
        <v>19312</v>
      </c>
      <c r="B1336" s="78">
        <v>890</v>
      </c>
      <c r="C1336" s="121" t="s">
        <v>16</v>
      </c>
      <c r="D1336" s="124">
        <v>42372.381944444445</v>
      </c>
      <c r="E1336" s="121" t="s">
        <v>0</v>
      </c>
      <c r="F1336" s="124">
        <v>42371.645138888889</v>
      </c>
      <c r="G1336" s="130">
        <f t="shared" si="64"/>
        <v>0.73680555555620231</v>
      </c>
      <c r="H1336" s="131" t="str">
        <f t="shared" si="65"/>
        <v>ACCEPTABLE</v>
      </c>
      <c r="J1336" s="124"/>
      <c r="L1336" s="120" t="str">
        <f t="shared" si="66"/>
        <v>Incomplete Data</v>
      </c>
    </row>
    <row r="1337" spans="1:14" ht="27" customHeight="1" x14ac:dyDescent="0.35">
      <c r="A1337" s="78">
        <v>19312</v>
      </c>
      <c r="B1337" s="78">
        <v>891</v>
      </c>
      <c r="C1337" s="121" t="s">
        <v>471</v>
      </c>
      <c r="D1337" s="124">
        <v>42372.409722222219</v>
      </c>
      <c r="E1337" s="121" t="s">
        <v>1</v>
      </c>
      <c r="F1337" s="124">
        <v>42371.645138888889</v>
      </c>
      <c r="G1337" s="130">
        <f t="shared" si="64"/>
        <v>0.76458333332993789</v>
      </c>
      <c r="H1337" s="131" t="str">
        <f t="shared" si="65"/>
        <v>ACCEPTABLE</v>
      </c>
      <c r="J1337" s="124">
        <v>42372.447222222225</v>
      </c>
      <c r="K1337" s="124">
        <v>42372.456944444442</v>
      </c>
      <c r="L1337" s="120">
        <f t="shared" si="66"/>
        <v>9.7222222175332718E-3</v>
      </c>
      <c r="M1337" s="123" t="s">
        <v>0</v>
      </c>
      <c r="N1337" s="121" t="s">
        <v>895</v>
      </c>
    </row>
    <row r="1338" spans="1:14" ht="27" customHeight="1" x14ac:dyDescent="0.35">
      <c r="A1338" s="78">
        <v>19316</v>
      </c>
      <c r="B1338" s="78">
        <v>892</v>
      </c>
      <c r="C1338" s="121" t="s">
        <v>4</v>
      </c>
      <c r="D1338" s="124">
        <v>42372.447916666664</v>
      </c>
      <c r="E1338" s="121" t="s">
        <v>0</v>
      </c>
      <c r="F1338" s="124">
        <v>42372.254166666666</v>
      </c>
      <c r="G1338" s="130">
        <f t="shared" si="64"/>
        <v>0.19374999999854481</v>
      </c>
      <c r="H1338" s="131" t="str">
        <f t="shared" si="65"/>
        <v>ACCEPTABLE</v>
      </c>
      <c r="J1338" s="124">
        <v>42372.46875</v>
      </c>
      <c r="K1338" s="104">
        <v>42372.479166666664</v>
      </c>
      <c r="L1338" s="120">
        <f t="shared" si="66"/>
        <v>1.0416666664241347E-2</v>
      </c>
      <c r="M1338" s="123" t="s">
        <v>1</v>
      </c>
      <c r="N1338" s="121" t="s">
        <v>895</v>
      </c>
    </row>
    <row r="1339" spans="1:14" ht="27" customHeight="1" x14ac:dyDescent="0.35">
      <c r="A1339" s="78">
        <v>19316</v>
      </c>
      <c r="B1339" s="78">
        <v>893</v>
      </c>
      <c r="C1339" s="121" t="s">
        <v>3</v>
      </c>
      <c r="D1339" s="124">
        <v>42372.46875</v>
      </c>
      <c r="E1339" s="121" t="s">
        <v>1</v>
      </c>
      <c r="F1339" s="124">
        <v>42372.254166666666</v>
      </c>
      <c r="G1339" s="130">
        <f t="shared" si="64"/>
        <v>0.21458333333430346</v>
      </c>
      <c r="H1339" s="131" t="str">
        <f t="shared" si="65"/>
        <v>ACCEPTABLE</v>
      </c>
      <c r="J1339" s="124">
        <v>42372.488888888889</v>
      </c>
      <c r="K1339" s="124">
        <v>42372.500694444447</v>
      </c>
      <c r="L1339" s="120">
        <f t="shared" si="66"/>
        <v>1.1805555557657499E-2</v>
      </c>
      <c r="M1339" s="123" t="s">
        <v>1</v>
      </c>
      <c r="N1339" s="121" t="s">
        <v>680</v>
      </c>
    </row>
    <row r="1340" spans="1:14" ht="27" customHeight="1" x14ac:dyDescent="0.35">
      <c r="A1340" s="78">
        <v>19317</v>
      </c>
      <c r="B1340" s="78">
        <v>884</v>
      </c>
      <c r="C1340" s="121" t="s">
        <v>3</v>
      </c>
      <c r="D1340" s="124">
        <v>42373.020833333336</v>
      </c>
      <c r="E1340" s="121" t="s">
        <v>0</v>
      </c>
      <c r="F1340" s="124">
        <v>42372.977083333331</v>
      </c>
      <c r="G1340" s="130">
        <f t="shared" si="64"/>
        <v>4.3750000004365575E-2</v>
      </c>
      <c r="H1340" s="131" t="str">
        <f t="shared" si="65"/>
        <v>ACCEPTABLE</v>
      </c>
      <c r="J1340" s="124">
        <v>42373.010416666664</v>
      </c>
      <c r="K1340" s="124">
        <v>42373.022222222222</v>
      </c>
      <c r="L1340" s="120">
        <f t="shared" si="66"/>
        <v>1.1805555557657499E-2</v>
      </c>
      <c r="M1340" s="123" t="s">
        <v>0</v>
      </c>
      <c r="N1340" s="121" t="s">
        <v>896</v>
      </c>
    </row>
    <row r="1341" spans="1:14" ht="27" customHeight="1" x14ac:dyDescent="0.35">
      <c r="A1341" s="78">
        <v>19317</v>
      </c>
      <c r="B1341" s="78">
        <v>885</v>
      </c>
      <c r="C1341" s="121" t="s">
        <v>4</v>
      </c>
      <c r="D1341" s="124">
        <v>42373.055555555555</v>
      </c>
      <c r="E1341" s="121" t="s">
        <v>1</v>
      </c>
      <c r="F1341" s="124">
        <v>42372.977083333331</v>
      </c>
      <c r="G1341" s="130">
        <f t="shared" si="64"/>
        <v>7.8472222223354038E-2</v>
      </c>
      <c r="H1341" s="131" t="str">
        <f t="shared" si="65"/>
        <v>ACCEPTABLE</v>
      </c>
      <c r="J1341" s="124">
        <v>42373.054166666669</v>
      </c>
      <c r="K1341" s="124">
        <v>42373.059027777781</v>
      </c>
      <c r="L1341" s="120">
        <f t="shared" si="66"/>
        <v>4.8611111124046147E-3</v>
      </c>
      <c r="M1341" s="123" t="s">
        <v>1</v>
      </c>
      <c r="N1341" s="121" t="s">
        <v>18</v>
      </c>
    </row>
    <row r="1342" spans="1:14" ht="27" customHeight="1" x14ac:dyDescent="0.35">
      <c r="A1342" s="78">
        <v>19318</v>
      </c>
      <c r="B1342" s="78">
        <v>886</v>
      </c>
      <c r="C1342" s="121" t="s">
        <v>3</v>
      </c>
      <c r="D1342" s="124">
        <v>42373.34375</v>
      </c>
      <c r="E1342" s="121" t="s">
        <v>0</v>
      </c>
      <c r="F1342" s="124">
        <v>42373.289583333331</v>
      </c>
      <c r="G1342" s="130">
        <f t="shared" si="64"/>
        <v>5.4166666668606922E-2</v>
      </c>
      <c r="H1342" s="131" t="str">
        <f t="shared" si="65"/>
        <v>ACCEPTABLE</v>
      </c>
      <c r="J1342" s="124">
        <v>42373.336805555555</v>
      </c>
      <c r="K1342" s="124">
        <v>42373.348611111112</v>
      </c>
      <c r="L1342" s="120">
        <f t="shared" si="66"/>
        <v>1.1805555557657499E-2</v>
      </c>
      <c r="M1342" s="123" t="s">
        <v>0</v>
      </c>
      <c r="N1342" s="121" t="s">
        <v>735</v>
      </c>
    </row>
    <row r="1343" spans="1:14" ht="27" customHeight="1" x14ac:dyDescent="0.35">
      <c r="A1343" s="78">
        <v>19318</v>
      </c>
      <c r="B1343" s="78">
        <v>887</v>
      </c>
      <c r="C1343" s="121" t="s">
        <v>3</v>
      </c>
      <c r="D1343" s="106">
        <v>42373.364583333336</v>
      </c>
      <c r="E1343" s="121" t="s">
        <v>1</v>
      </c>
      <c r="F1343" s="124">
        <v>42373.289583333331</v>
      </c>
      <c r="G1343" s="130">
        <f t="shared" si="64"/>
        <v>7.5000000004365575E-2</v>
      </c>
      <c r="H1343" s="131" t="str">
        <f t="shared" si="65"/>
        <v>ACCEPTABLE</v>
      </c>
      <c r="J1343" s="124">
        <v>42373.368055555555</v>
      </c>
      <c r="K1343" s="124">
        <v>42373.380555555559</v>
      </c>
      <c r="L1343" s="120">
        <f t="shared" si="66"/>
        <v>1.2500000004365575E-2</v>
      </c>
      <c r="M1343" s="123" t="s">
        <v>1</v>
      </c>
      <c r="N1343" s="121" t="s">
        <v>735</v>
      </c>
    </row>
    <row r="1344" spans="1:14" ht="27" customHeight="1" x14ac:dyDescent="0.35">
      <c r="A1344" s="78">
        <v>19317</v>
      </c>
      <c r="B1344" s="78">
        <v>888</v>
      </c>
      <c r="C1344" s="121" t="s">
        <v>4</v>
      </c>
      <c r="D1344" s="106">
        <v>42373.46875</v>
      </c>
      <c r="E1344" s="121" t="s">
        <v>0</v>
      </c>
      <c r="F1344" s="124">
        <v>42373.406944444447</v>
      </c>
      <c r="G1344" s="130">
        <f t="shared" si="64"/>
        <v>6.1805555553291924E-2</v>
      </c>
      <c r="H1344" s="131" t="str">
        <f t="shared" si="65"/>
        <v>ACCEPTABLE</v>
      </c>
      <c r="J1344" s="124">
        <v>42373.458333333336</v>
      </c>
      <c r="K1344" s="124">
        <v>42373.47152777778</v>
      </c>
      <c r="L1344" s="120">
        <f t="shared" si="66"/>
        <v>1.3194444443797693E-2</v>
      </c>
      <c r="M1344" s="123" t="s">
        <v>0</v>
      </c>
      <c r="N1344" s="121" t="s">
        <v>18</v>
      </c>
    </row>
    <row r="1345" spans="1:14" ht="27" customHeight="1" x14ac:dyDescent="0.35">
      <c r="A1345" s="78">
        <v>19317</v>
      </c>
      <c r="B1345" s="78">
        <v>889</v>
      </c>
      <c r="C1345" s="121" t="s">
        <v>3</v>
      </c>
      <c r="D1345" s="106">
        <v>42373.489583333336</v>
      </c>
      <c r="E1345" s="121" t="s">
        <v>1</v>
      </c>
      <c r="F1345" s="124">
        <v>42373.406944444447</v>
      </c>
      <c r="G1345" s="130">
        <f t="shared" si="64"/>
        <v>8.2638888889050577E-2</v>
      </c>
      <c r="H1345" s="131" t="str">
        <f t="shared" si="65"/>
        <v>ACCEPTABLE</v>
      </c>
      <c r="J1345" s="124">
        <v>42373.475694444445</v>
      </c>
      <c r="K1345" s="124">
        <v>42373.488888888889</v>
      </c>
      <c r="L1345" s="120">
        <f t="shared" si="66"/>
        <v>1.3194444443797693E-2</v>
      </c>
      <c r="M1345" s="123" t="s">
        <v>1</v>
      </c>
      <c r="N1345" s="121" t="s">
        <v>897</v>
      </c>
    </row>
    <row r="1346" spans="1:14" ht="27" customHeight="1" x14ac:dyDescent="0.35">
      <c r="A1346" s="78">
        <v>20001</v>
      </c>
      <c r="B1346" s="78">
        <v>890</v>
      </c>
      <c r="C1346" s="121" t="s">
        <v>471</v>
      </c>
      <c r="D1346" s="106">
        <v>42374.291666666664</v>
      </c>
      <c r="E1346" s="121" t="s">
        <v>0</v>
      </c>
      <c r="F1346" s="124">
        <v>42373.827777777777</v>
      </c>
      <c r="G1346" s="130">
        <f t="shared" si="64"/>
        <v>0.46388888888759539</v>
      </c>
      <c r="H1346" s="131" t="str">
        <f t="shared" si="65"/>
        <v>ACCEPTABLE</v>
      </c>
      <c r="J1346" s="124">
        <v>42374.347222222219</v>
      </c>
      <c r="K1346" s="124">
        <v>42374.359722222223</v>
      </c>
      <c r="L1346" s="120">
        <f t="shared" si="66"/>
        <v>1.2500000004365575E-2</v>
      </c>
      <c r="M1346" s="123" t="s">
        <v>0</v>
      </c>
      <c r="N1346" s="121" t="s">
        <v>898</v>
      </c>
    </row>
    <row r="1347" spans="1:14" ht="27" customHeight="1" x14ac:dyDescent="0.35">
      <c r="A1347" s="78">
        <v>20001</v>
      </c>
      <c r="B1347" s="78">
        <v>891</v>
      </c>
      <c r="C1347" s="121" t="s">
        <v>16</v>
      </c>
      <c r="D1347" s="106">
        <v>42374.322916666664</v>
      </c>
      <c r="E1347" s="121" t="s">
        <v>1</v>
      </c>
      <c r="F1347" s="124">
        <v>42373.827777777777</v>
      </c>
      <c r="G1347" s="130">
        <f t="shared" si="64"/>
        <v>0.49513888888759539</v>
      </c>
      <c r="H1347" s="131" t="str">
        <f t="shared" si="65"/>
        <v>ACCEPTABLE</v>
      </c>
      <c r="J1347" s="124">
        <v>42374.383333333331</v>
      </c>
      <c r="K1347" s="124">
        <v>42374.395833333336</v>
      </c>
      <c r="L1347" s="120">
        <f t="shared" si="66"/>
        <v>1.2500000004365575E-2</v>
      </c>
      <c r="M1347" s="123" t="s">
        <v>0</v>
      </c>
      <c r="N1347" s="121" t="s">
        <v>899</v>
      </c>
    </row>
    <row r="1348" spans="1:14" ht="27" customHeight="1" x14ac:dyDescent="0.35">
      <c r="D1348" s="106"/>
      <c r="F1348" s="124"/>
      <c r="G1348" s="130" t="str">
        <f t="shared" si="64"/>
        <v/>
      </c>
      <c r="H1348" s="131" t="str">
        <f t="shared" si="65"/>
        <v/>
      </c>
      <c r="J1348" s="124">
        <v>42374.40625</v>
      </c>
      <c r="K1348" s="124">
        <v>42374.418055555558</v>
      </c>
      <c r="L1348" s="120">
        <f t="shared" si="66"/>
        <v>1.1805555557657499E-2</v>
      </c>
      <c r="M1348" s="123" t="s">
        <v>1</v>
      </c>
      <c r="N1348" s="121" t="s">
        <v>900</v>
      </c>
    </row>
    <row r="1349" spans="1:14" ht="27" customHeight="1" x14ac:dyDescent="0.35">
      <c r="D1349" s="106"/>
      <c r="F1349" s="124"/>
      <c r="G1349" s="130" t="str">
        <f t="shared" si="64"/>
        <v/>
      </c>
      <c r="H1349" s="131" t="str">
        <f t="shared" si="65"/>
        <v/>
      </c>
      <c r="J1349" s="124">
        <v>42374.622916666667</v>
      </c>
      <c r="K1349" s="124">
        <v>42374.628472222219</v>
      </c>
      <c r="L1349" s="120">
        <f t="shared" si="66"/>
        <v>5.5555555518367328E-3</v>
      </c>
      <c r="M1349" s="123" t="s">
        <v>0</v>
      </c>
      <c r="N1349" s="121" t="s">
        <v>174</v>
      </c>
    </row>
    <row r="1350" spans="1:14" ht="27" customHeight="1" x14ac:dyDescent="0.35">
      <c r="D1350" s="106"/>
      <c r="F1350" s="124"/>
      <c r="G1350" s="130" t="str">
        <f t="shared" si="64"/>
        <v/>
      </c>
      <c r="H1350" s="131" t="str">
        <f t="shared" si="65"/>
        <v/>
      </c>
      <c r="J1350" s="124">
        <v>42374.636805555558</v>
      </c>
      <c r="K1350" s="124">
        <v>42374.642361111109</v>
      </c>
      <c r="L1350" s="120">
        <f t="shared" si="66"/>
        <v>5.5555555518367328E-3</v>
      </c>
      <c r="M1350" s="123" t="s">
        <v>0</v>
      </c>
      <c r="N1350" s="121" t="s">
        <v>579</v>
      </c>
    </row>
    <row r="1351" spans="1:14" ht="27" customHeight="1" x14ac:dyDescent="0.35">
      <c r="D1351" s="106"/>
      <c r="F1351" s="124"/>
      <c r="G1351" s="130" t="str">
        <f t="shared" si="64"/>
        <v/>
      </c>
      <c r="H1351" s="131" t="str">
        <f t="shared" si="65"/>
        <v/>
      </c>
      <c r="J1351" s="124">
        <v>42374.659722222219</v>
      </c>
      <c r="K1351" s="124">
        <v>42374.671527777777</v>
      </c>
      <c r="L1351" s="120">
        <f t="shared" si="66"/>
        <v>1.1805555557657499E-2</v>
      </c>
      <c r="M1351" s="123" t="s">
        <v>1</v>
      </c>
      <c r="N1351" s="121" t="s">
        <v>901</v>
      </c>
    </row>
    <row r="1352" spans="1:14" ht="27" customHeight="1" x14ac:dyDescent="0.35">
      <c r="A1352" s="78">
        <v>20001</v>
      </c>
      <c r="B1352" s="78">
        <v>892</v>
      </c>
      <c r="C1352" s="121" t="s">
        <v>16</v>
      </c>
      <c r="D1352" s="106">
        <v>42375.638888888891</v>
      </c>
      <c r="E1352" s="121" t="s">
        <v>0</v>
      </c>
      <c r="F1352" s="124">
        <v>42375.426388888889</v>
      </c>
      <c r="G1352" s="130">
        <f t="shared" si="64"/>
        <v>0.21250000000145519</v>
      </c>
      <c r="H1352" s="131" t="str">
        <f t="shared" si="65"/>
        <v>ACCEPTABLE</v>
      </c>
      <c r="L1352" s="120" t="str">
        <f t="shared" si="66"/>
        <v>Incomplete Data</v>
      </c>
    </row>
    <row r="1353" spans="1:14" ht="27" customHeight="1" x14ac:dyDescent="0.35">
      <c r="A1353" s="78">
        <v>20001</v>
      </c>
      <c r="B1353" s="78">
        <v>893</v>
      </c>
      <c r="C1353" s="121" t="s">
        <v>471</v>
      </c>
      <c r="D1353" s="106">
        <v>42375.659722222219</v>
      </c>
      <c r="E1353" s="121" t="s">
        <v>1</v>
      </c>
      <c r="F1353" s="124">
        <v>42375.426388888889</v>
      </c>
      <c r="G1353" s="130">
        <f t="shared" si="64"/>
        <v>0.23333333332993789</v>
      </c>
      <c r="H1353" s="131" t="str">
        <f t="shared" si="65"/>
        <v>ACCEPTABLE</v>
      </c>
      <c r="L1353" s="120" t="str">
        <f t="shared" si="66"/>
        <v>Incomplete Data</v>
      </c>
    </row>
    <row r="1354" spans="1:14" ht="27" customHeight="1" x14ac:dyDescent="0.35">
      <c r="A1354" s="78">
        <v>20002</v>
      </c>
      <c r="B1354" s="78">
        <v>894</v>
      </c>
      <c r="C1354" s="121" t="s">
        <v>3</v>
      </c>
      <c r="D1354" s="106">
        <v>42376.427083333336</v>
      </c>
      <c r="E1354" s="121" t="s">
        <v>0</v>
      </c>
      <c r="F1354" s="124">
        <v>42375.675694444442</v>
      </c>
      <c r="G1354" s="130">
        <f t="shared" si="64"/>
        <v>0.75138888889341615</v>
      </c>
      <c r="H1354" s="131" t="str">
        <f t="shared" si="65"/>
        <v>ACCEPTABLE</v>
      </c>
      <c r="J1354" s="124">
        <v>42376.420138888891</v>
      </c>
      <c r="K1354" s="124">
        <v>42376.430555555555</v>
      </c>
      <c r="L1354" s="120">
        <f t="shared" si="66"/>
        <v>1.0416666664241347E-2</v>
      </c>
      <c r="M1354" s="123" t="s">
        <v>0</v>
      </c>
      <c r="N1354" s="121" t="s">
        <v>902</v>
      </c>
    </row>
    <row r="1355" spans="1:14" ht="27" customHeight="1" x14ac:dyDescent="0.35">
      <c r="A1355" s="78">
        <v>20002</v>
      </c>
      <c r="B1355" s="78">
        <v>895</v>
      </c>
      <c r="C1355" s="121" t="s">
        <v>4</v>
      </c>
      <c r="D1355" s="106">
        <v>42376.46875</v>
      </c>
      <c r="E1355" s="121" t="s">
        <v>1</v>
      </c>
      <c r="F1355" s="124">
        <v>42375.675694444442</v>
      </c>
      <c r="G1355" s="130">
        <f t="shared" si="64"/>
        <v>0.7930555555576575</v>
      </c>
      <c r="H1355" s="131" t="str">
        <f t="shared" si="65"/>
        <v>ACCEPTABLE</v>
      </c>
      <c r="J1355" s="124">
        <v>42376.46597222222</v>
      </c>
      <c r="K1355" s="124">
        <v>42376.475694444445</v>
      </c>
      <c r="L1355" s="120">
        <f t="shared" si="66"/>
        <v>9.7222222248092294E-3</v>
      </c>
      <c r="M1355" s="123" t="s">
        <v>1</v>
      </c>
      <c r="N1355" s="121" t="s">
        <v>9</v>
      </c>
    </row>
    <row r="1356" spans="1:14" ht="27" customHeight="1" x14ac:dyDescent="0.35">
      <c r="A1356" s="78">
        <v>20003</v>
      </c>
      <c r="B1356" s="78">
        <v>896</v>
      </c>
      <c r="C1356" s="121" t="s">
        <v>3</v>
      </c>
      <c r="D1356" s="106">
        <v>42377.0625</v>
      </c>
      <c r="E1356" s="121" t="s">
        <v>0</v>
      </c>
      <c r="F1356" s="124">
        <v>42376.867361111108</v>
      </c>
      <c r="G1356" s="130">
        <f t="shared" si="64"/>
        <v>0.19513888889196096</v>
      </c>
      <c r="H1356" s="131" t="str">
        <f t="shared" si="65"/>
        <v>ACCEPTABLE</v>
      </c>
      <c r="J1356" s="124">
        <v>42377.055555555555</v>
      </c>
      <c r="K1356" s="124">
        <v>42377.069444444445</v>
      </c>
      <c r="L1356" s="120">
        <f t="shared" si="66"/>
        <v>1.3888888890505768E-2</v>
      </c>
      <c r="M1356" s="123" t="s">
        <v>0</v>
      </c>
      <c r="N1356" s="121" t="s">
        <v>1190</v>
      </c>
    </row>
    <row r="1357" spans="1:14" ht="27" customHeight="1" x14ac:dyDescent="0.35">
      <c r="A1357" s="78">
        <v>20002</v>
      </c>
      <c r="B1357" s="78">
        <v>897</v>
      </c>
      <c r="C1357" s="121" t="s">
        <v>3</v>
      </c>
      <c r="D1357" s="106">
        <v>42377.111111111109</v>
      </c>
      <c r="E1357" s="121" t="s">
        <v>1</v>
      </c>
      <c r="F1357" s="124">
        <v>42376.867361111108</v>
      </c>
      <c r="G1357" s="130">
        <f t="shared" si="64"/>
        <v>0.24375000000145519</v>
      </c>
      <c r="H1357" s="131" t="str">
        <f t="shared" si="65"/>
        <v>ACCEPTABLE</v>
      </c>
      <c r="J1357" s="124">
        <v>42377.118055555555</v>
      </c>
      <c r="K1357" s="124">
        <v>42377.131944444445</v>
      </c>
      <c r="L1357" s="120">
        <f t="shared" si="66"/>
        <v>1.3888888890505768E-2</v>
      </c>
      <c r="M1357" s="123" t="s">
        <v>1</v>
      </c>
      <c r="N1357" s="121" t="s">
        <v>1015</v>
      </c>
    </row>
    <row r="1358" spans="1:14" ht="27" customHeight="1" x14ac:dyDescent="0.35">
      <c r="A1358" s="78">
        <v>20003</v>
      </c>
      <c r="B1358" s="78">
        <v>898</v>
      </c>
      <c r="C1358" s="121" t="s">
        <v>4</v>
      </c>
      <c r="D1358" s="106">
        <v>42377.46875</v>
      </c>
      <c r="E1358" s="121" t="s">
        <v>0</v>
      </c>
      <c r="F1358" s="124">
        <v>42377.402083333334</v>
      </c>
      <c r="G1358" s="130">
        <f t="shared" si="64"/>
        <v>6.6666666665696539E-2</v>
      </c>
      <c r="H1358" s="131" t="str">
        <f t="shared" si="65"/>
        <v>ACCEPTABLE</v>
      </c>
      <c r="J1358" s="124">
        <v>42377.465277777781</v>
      </c>
      <c r="K1358" s="124">
        <v>42377.472222222219</v>
      </c>
      <c r="L1358" s="120">
        <f t="shared" si="66"/>
        <v>6.9444444379769266E-3</v>
      </c>
      <c r="M1358" s="123" t="s">
        <v>0</v>
      </c>
      <c r="N1358" s="121" t="s">
        <v>614</v>
      </c>
    </row>
    <row r="1359" spans="1:14" ht="27" customHeight="1" x14ac:dyDescent="0.35">
      <c r="A1359" s="78">
        <v>20004</v>
      </c>
      <c r="B1359" s="78">
        <v>899</v>
      </c>
      <c r="C1359" s="121" t="s">
        <v>471</v>
      </c>
      <c r="D1359" s="106">
        <v>42377.5</v>
      </c>
      <c r="E1359" s="121" t="s">
        <v>0</v>
      </c>
      <c r="F1359" s="124">
        <v>42377.402083333334</v>
      </c>
      <c r="G1359" s="130">
        <f t="shared" si="64"/>
        <v>9.7916666665696539E-2</v>
      </c>
      <c r="H1359" s="131" t="str">
        <f t="shared" si="65"/>
        <v>ACCEPTABLE</v>
      </c>
      <c r="J1359" s="124">
        <v>42377.515972222223</v>
      </c>
      <c r="K1359" s="124">
        <v>42377.532638888886</v>
      </c>
      <c r="L1359" s="120">
        <f t="shared" si="66"/>
        <v>1.6666666662786156E-2</v>
      </c>
      <c r="M1359" s="123" t="s">
        <v>0</v>
      </c>
      <c r="N1359" s="121" t="s">
        <v>903</v>
      </c>
    </row>
    <row r="1360" spans="1:14" ht="27" customHeight="1" x14ac:dyDescent="0.35">
      <c r="D1360" s="106"/>
      <c r="F1360" s="124"/>
      <c r="G1360" s="130" t="str">
        <f t="shared" si="64"/>
        <v/>
      </c>
      <c r="H1360" s="131" t="str">
        <f t="shared" si="65"/>
        <v/>
      </c>
      <c r="J1360" s="124">
        <v>42377.541666666664</v>
      </c>
      <c r="K1360" s="124">
        <v>42377.547222222223</v>
      </c>
      <c r="L1360" s="120">
        <f t="shared" si="66"/>
        <v>5.5555555591126904E-3</v>
      </c>
      <c r="M1360" s="123" t="s">
        <v>1</v>
      </c>
      <c r="N1360" s="121" t="s">
        <v>614</v>
      </c>
    </row>
    <row r="1361" spans="1:14" ht="27" customHeight="1" x14ac:dyDescent="0.35">
      <c r="A1361" s="78">
        <v>20004</v>
      </c>
      <c r="B1361" s="78">
        <v>900</v>
      </c>
      <c r="C1361" s="121" t="s">
        <v>16</v>
      </c>
      <c r="D1361" s="106">
        <v>42377.5625</v>
      </c>
      <c r="E1361" s="121" t="s">
        <v>1</v>
      </c>
      <c r="F1361" s="124">
        <v>42377.5</v>
      </c>
      <c r="G1361" s="130">
        <f t="shared" si="64"/>
        <v>6.25E-2</v>
      </c>
      <c r="H1361" s="131" t="str">
        <f t="shared" si="65"/>
        <v>ACCEPTABLE</v>
      </c>
      <c r="J1361" s="124">
        <v>42377.552777777775</v>
      </c>
      <c r="K1361" s="124">
        <v>42377.564583333333</v>
      </c>
      <c r="L1361" s="120">
        <f t="shared" si="66"/>
        <v>1.1805555557657499E-2</v>
      </c>
      <c r="M1361" s="123" t="s">
        <v>1</v>
      </c>
      <c r="N1361" s="121" t="s">
        <v>904</v>
      </c>
    </row>
    <row r="1362" spans="1:14" ht="27" customHeight="1" x14ac:dyDescent="0.35">
      <c r="A1362" s="78">
        <v>20003</v>
      </c>
      <c r="B1362" s="78">
        <v>901</v>
      </c>
      <c r="C1362" s="121" t="s">
        <v>4</v>
      </c>
      <c r="D1362" s="106">
        <v>42378.340277777781</v>
      </c>
      <c r="E1362" s="121" t="s">
        <v>0</v>
      </c>
      <c r="F1362" s="106">
        <v>42378.244444444441</v>
      </c>
      <c r="G1362" s="130">
        <f t="shared" si="64"/>
        <v>9.5833333340124227E-2</v>
      </c>
      <c r="H1362" s="131" t="str">
        <f t="shared" si="65"/>
        <v>ACCEPTABLE</v>
      </c>
      <c r="J1362" s="124">
        <v>42378.334722222222</v>
      </c>
      <c r="K1362" s="124">
        <v>42378.347222222219</v>
      </c>
      <c r="L1362" s="120">
        <f t="shared" si="66"/>
        <v>1.2499999997089617E-2</v>
      </c>
      <c r="M1362" s="123" t="s">
        <v>0</v>
      </c>
      <c r="N1362" s="121" t="s">
        <v>162</v>
      </c>
    </row>
    <row r="1363" spans="1:14" ht="27" customHeight="1" x14ac:dyDescent="0.35">
      <c r="A1363" s="78">
        <v>20003</v>
      </c>
      <c r="B1363" s="78">
        <v>902</v>
      </c>
      <c r="C1363" s="121" t="s">
        <v>3</v>
      </c>
      <c r="D1363" s="106">
        <v>42378.364583333336</v>
      </c>
      <c r="E1363" s="121" t="s">
        <v>1</v>
      </c>
      <c r="F1363" s="106">
        <v>42378.244444444441</v>
      </c>
      <c r="G1363" s="130">
        <f t="shared" si="64"/>
        <v>0.12013888889487134</v>
      </c>
      <c r="H1363" s="131" t="str">
        <f t="shared" si="65"/>
        <v>ACCEPTABLE</v>
      </c>
      <c r="J1363" s="124">
        <v>42378.356249999997</v>
      </c>
      <c r="K1363" s="124">
        <v>42378.368055555555</v>
      </c>
      <c r="L1363" s="120">
        <f t="shared" si="66"/>
        <v>1.1805555557657499E-2</v>
      </c>
      <c r="M1363" s="123" t="s">
        <v>0</v>
      </c>
      <c r="N1363" s="121" t="s">
        <v>91</v>
      </c>
    </row>
    <row r="1364" spans="1:14" ht="27" customHeight="1" x14ac:dyDescent="0.35">
      <c r="D1364" s="106"/>
      <c r="F1364" s="106"/>
      <c r="G1364" s="130" t="str">
        <f t="shared" si="64"/>
        <v/>
      </c>
      <c r="H1364" s="131" t="str">
        <f t="shared" si="65"/>
        <v/>
      </c>
      <c r="J1364" s="124">
        <v>42378.381944444445</v>
      </c>
      <c r="K1364" s="124">
        <v>42378.393055555556</v>
      </c>
      <c r="L1364" s="120">
        <f t="shared" si="66"/>
        <v>1.1111111110949423E-2</v>
      </c>
      <c r="M1364" s="123" t="s">
        <v>1</v>
      </c>
      <c r="N1364" s="121" t="s">
        <v>905</v>
      </c>
    </row>
    <row r="1365" spans="1:14" ht="27" customHeight="1" x14ac:dyDescent="0.35">
      <c r="A1365" s="78">
        <v>20005</v>
      </c>
      <c r="B1365" s="78">
        <v>903</v>
      </c>
      <c r="C1365" s="121" t="s">
        <v>3</v>
      </c>
      <c r="D1365" s="106">
        <v>42379.465277777781</v>
      </c>
      <c r="E1365" s="121" t="s">
        <v>0</v>
      </c>
      <c r="F1365" s="106">
        <v>42379.422222222223</v>
      </c>
      <c r="G1365" s="130">
        <f t="shared" si="64"/>
        <v>4.3055555557657499E-2</v>
      </c>
      <c r="H1365" s="131" t="str">
        <f t="shared" si="65"/>
        <v>ACCEPTABLE</v>
      </c>
      <c r="J1365" s="124">
        <v>42379.45416666667</v>
      </c>
      <c r="K1365" s="124">
        <v>42379.465277777781</v>
      </c>
      <c r="L1365" s="120">
        <f t="shared" si="66"/>
        <v>1.1111111110949423E-2</v>
      </c>
      <c r="M1365" s="123" t="s">
        <v>0</v>
      </c>
      <c r="N1365" s="121" t="s">
        <v>906</v>
      </c>
    </row>
    <row r="1366" spans="1:14" ht="27" customHeight="1" x14ac:dyDescent="0.35">
      <c r="A1366" s="78">
        <v>20005</v>
      </c>
      <c r="B1366" s="78">
        <v>904</v>
      </c>
      <c r="C1366" s="121" t="s">
        <v>3</v>
      </c>
      <c r="D1366" s="106">
        <v>42379.486111111109</v>
      </c>
      <c r="E1366" s="121" t="s">
        <v>1</v>
      </c>
      <c r="F1366" s="106">
        <v>42379.422222222223</v>
      </c>
      <c r="G1366" s="130">
        <f t="shared" si="64"/>
        <v>6.3888888886140194E-2</v>
      </c>
      <c r="H1366" s="131" t="str">
        <f t="shared" si="65"/>
        <v>ACCEPTABLE</v>
      </c>
      <c r="J1366" s="124">
        <v>42379.474999999999</v>
      </c>
      <c r="K1366" s="124">
        <v>42379.488194444442</v>
      </c>
      <c r="L1366" s="120">
        <f t="shared" si="66"/>
        <v>1.3194444443797693E-2</v>
      </c>
      <c r="M1366" s="123" t="s">
        <v>1</v>
      </c>
      <c r="N1366" s="121" t="s">
        <v>906</v>
      </c>
    </row>
    <row r="1367" spans="1:14" ht="27" customHeight="1" x14ac:dyDescent="0.35">
      <c r="A1367" s="78">
        <v>20004</v>
      </c>
      <c r="B1367" s="78">
        <v>905</v>
      </c>
      <c r="C1367" s="121" t="s">
        <v>16</v>
      </c>
      <c r="D1367" s="106">
        <v>42379.5</v>
      </c>
      <c r="E1367" s="121" t="s">
        <v>0</v>
      </c>
      <c r="F1367" s="106">
        <v>42379.422222222223</v>
      </c>
      <c r="G1367" s="130">
        <f t="shared" si="64"/>
        <v>7.7777777776645962E-2</v>
      </c>
      <c r="H1367" s="131" t="str">
        <f t="shared" si="65"/>
        <v>ACCEPTABLE</v>
      </c>
      <c r="J1367" s="124">
        <v>42379.512499999997</v>
      </c>
      <c r="K1367" s="124">
        <v>42379.525000000001</v>
      </c>
      <c r="L1367" s="120">
        <f t="shared" si="66"/>
        <v>1.2500000004365575E-2</v>
      </c>
      <c r="M1367" s="123" t="s">
        <v>1</v>
      </c>
      <c r="N1367" s="121" t="s">
        <v>907</v>
      </c>
    </row>
    <row r="1368" spans="1:14" ht="27" customHeight="1" x14ac:dyDescent="0.35">
      <c r="A1368" s="78">
        <v>20004</v>
      </c>
      <c r="B1368" s="78">
        <v>906</v>
      </c>
      <c r="C1368" s="121" t="s">
        <v>471</v>
      </c>
      <c r="D1368" s="106">
        <v>42379.520833333336</v>
      </c>
      <c r="E1368" s="121" t="s">
        <v>1</v>
      </c>
      <c r="F1368" s="106">
        <v>42379.422222222223</v>
      </c>
      <c r="G1368" s="130">
        <f t="shared" si="64"/>
        <v>9.8611111112404615E-2</v>
      </c>
      <c r="H1368" s="131" t="str">
        <f t="shared" si="65"/>
        <v>ACCEPTABLE</v>
      </c>
      <c r="J1368" s="124">
        <v>42379.548611111109</v>
      </c>
      <c r="K1368" s="124">
        <v>42379.561111111114</v>
      </c>
      <c r="L1368" s="120">
        <f t="shared" si="66"/>
        <v>1.2500000004365575E-2</v>
      </c>
      <c r="M1368" s="123" t="s">
        <v>0</v>
      </c>
      <c r="N1368" s="121" t="s">
        <v>759</v>
      </c>
    </row>
    <row r="1369" spans="1:14" ht="27" customHeight="1" x14ac:dyDescent="0.35">
      <c r="A1369" s="78">
        <v>20006</v>
      </c>
      <c r="B1369" s="78">
        <v>907</v>
      </c>
      <c r="C1369" s="121" t="s">
        <v>3</v>
      </c>
      <c r="D1369" s="106">
        <v>42379.552083333336</v>
      </c>
      <c r="E1369" s="121" t="s">
        <v>0</v>
      </c>
      <c r="F1369" s="106">
        <v>42379.422222222223</v>
      </c>
      <c r="G1369" s="130">
        <f t="shared" si="64"/>
        <v>0.12986111111240461</v>
      </c>
      <c r="H1369" s="131" t="str">
        <f t="shared" si="65"/>
        <v>ACCEPTABLE</v>
      </c>
      <c r="J1369" s="124">
        <v>42379.586805555555</v>
      </c>
      <c r="K1369" s="124">
        <v>42379.597222222219</v>
      </c>
      <c r="L1369" s="120">
        <f t="shared" si="66"/>
        <v>1.0416666664241347E-2</v>
      </c>
      <c r="M1369" s="123" t="s">
        <v>1</v>
      </c>
      <c r="N1369" s="121" t="s">
        <v>18</v>
      </c>
    </row>
    <row r="1370" spans="1:14" ht="27" customHeight="1" x14ac:dyDescent="0.35">
      <c r="A1370" s="78">
        <v>20006</v>
      </c>
      <c r="B1370" s="78">
        <v>908</v>
      </c>
      <c r="C1370" s="121" t="s">
        <v>4</v>
      </c>
      <c r="D1370" s="106">
        <v>42379.59375</v>
      </c>
      <c r="E1370" s="121" t="s">
        <v>1</v>
      </c>
      <c r="F1370" s="106">
        <v>42379.422222222223</v>
      </c>
      <c r="G1370" s="130">
        <f t="shared" si="64"/>
        <v>0.17152777777664596</v>
      </c>
      <c r="H1370" s="131" t="str">
        <f t="shared" si="65"/>
        <v>ACCEPTABLE</v>
      </c>
      <c r="L1370" s="120" t="str">
        <f t="shared" si="66"/>
        <v>Incomplete Data</v>
      </c>
    </row>
    <row r="1371" spans="1:14" ht="27" customHeight="1" x14ac:dyDescent="0.35">
      <c r="A1371" s="78">
        <v>20007</v>
      </c>
      <c r="B1371" s="78">
        <v>909</v>
      </c>
      <c r="C1371" s="121" t="s">
        <v>3</v>
      </c>
      <c r="D1371" s="106">
        <v>42380.28125</v>
      </c>
      <c r="E1371" s="121" t="s">
        <v>0</v>
      </c>
      <c r="F1371" s="106">
        <v>42380.176388888889</v>
      </c>
      <c r="G1371" s="130">
        <f t="shared" si="64"/>
        <v>0.10486111111094942</v>
      </c>
      <c r="H1371" s="131" t="str">
        <f t="shared" si="65"/>
        <v>ACCEPTABLE</v>
      </c>
      <c r="J1371" s="124">
        <v>42380.303472222222</v>
      </c>
      <c r="K1371" s="124">
        <v>42380.314583333333</v>
      </c>
      <c r="L1371" s="120">
        <f t="shared" si="66"/>
        <v>1.1111111110949423E-2</v>
      </c>
      <c r="M1371" s="123" t="s">
        <v>0</v>
      </c>
      <c r="N1371" s="121" t="s">
        <v>908</v>
      </c>
    </row>
    <row r="1372" spans="1:14" ht="27" customHeight="1" x14ac:dyDescent="0.35">
      <c r="A1372" s="78">
        <v>20007</v>
      </c>
      <c r="B1372" s="78">
        <v>910</v>
      </c>
      <c r="C1372" s="121" t="s">
        <v>4</v>
      </c>
      <c r="D1372" s="106">
        <v>42380.315972222219</v>
      </c>
      <c r="E1372" s="121" t="s">
        <v>1</v>
      </c>
      <c r="F1372" s="106">
        <v>42380.176388888889</v>
      </c>
      <c r="G1372" s="130">
        <f t="shared" si="64"/>
        <v>0.13958333332993789</v>
      </c>
      <c r="H1372" s="131" t="str">
        <f t="shared" si="65"/>
        <v>ACCEPTABLE</v>
      </c>
      <c r="J1372" s="124">
        <v>42380.34652777778</v>
      </c>
      <c r="K1372" s="124">
        <v>42380.353472222225</v>
      </c>
      <c r="L1372" s="120">
        <f t="shared" si="66"/>
        <v>6.9444444452528842E-3</v>
      </c>
      <c r="M1372" s="123" t="s">
        <v>1</v>
      </c>
      <c r="N1372" s="121" t="s">
        <v>9</v>
      </c>
    </row>
    <row r="1373" spans="1:14" ht="27" customHeight="1" x14ac:dyDescent="0.35">
      <c r="A1373" s="78">
        <v>20007</v>
      </c>
      <c r="B1373" s="78">
        <v>911</v>
      </c>
      <c r="C1373" s="121" t="s">
        <v>4</v>
      </c>
      <c r="D1373" s="106">
        <v>42380.5</v>
      </c>
      <c r="E1373" s="121" t="s">
        <v>1</v>
      </c>
      <c r="F1373" s="106">
        <v>42380.176388888889</v>
      </c>
      <c r="G1373" s="130">
        <f t="shared" si="64"/>
        <v>0.32361111111094942</v>
      </c>
      <c r="H1373" s="131" t="str">
        <f t="shared" si="65"/>
        <v>ACCEPTABLE</v>
      </c>
      <c r="J1373" s="124">
        <v>42380.494444444441</v>
      </c>
      <c r="K1373" s="124">
        <v>42380.501388888886</v>
      </c>
      <c r="L1373" s="120">
        <f t="shared" si="66"/>
        <v>6.9444444452528842E-3</v>
      </c>
      <c r="M1373" s="123" t="s">
        <v>1</v>
      </c>
      <c r="N1373" s="121" t="s">
        <v>259</v>
      </c>
    </row>
    <row r="1374" spans="1:14" ht="27" customHeight="1" x14ac:dyDescent="0.35">
      <c r="A1374" s="78">
        <v>20007</v>
      </c>
      <c r="B1374" s="78">
        <v>912</v>
      </c>
      <c r="C1374" s="121" t="s">
        <v>4</v>
      </c>
      <c r="D1374" s="106">
        <v>42380.708333333336</v>
      </c>
      <c r="E1374" s="121" t="s">
        <v>0</v>
      </c>
      <c r="F1374" s="106">
        <v>42380.578472222223</v>
      </c>
      <c r="G1374" s="130">
        <f t="shared" si="64"/>
        <v>0.12986111111240461</v>
      </c>
      <c r="H1374" s="131" t="str">
        <f t="shared" si="65"/>
        <v>ACCEPTABLE</v>
      </c>
      <c r="J1374" s="124">
        <v>42380.697916666664</v>
      </c>
      <c r="K1374" s="124">
        <v>42380.704861111109</v>
      </c>
      <c r="L1374" s="120">
        <f t="shared" si="66"/>
        <v>6.9444444452528842E-3</v>
      </c>
      <c r="M1374" s="123" t="s">
        <v>0</v>
      </c>
      <c r="N1374" s="121" t="s">
        <v>259</v>
      </c>
    </row>
    <row r="1375" spans="1:14" ht="27" customHeight="1" x14ac:dyDescent="0.35">
      <c r="A1375" s="78">
        <v>20006</v>
      </c>
      <c r="B1375" s="78">
        <v>913</v>
      </c>
      <c r="C1375" s="121" t="s">
        <v>4</v>
      </c>
      <c r="D1375" s="106">
        <v>42380.75</v>
      </c>
      <c r="E1375" s="121" t="s">
        <v>0</v>
      </c>
      <c r="F1375" s="106">
        <v>42380.176388888889</v>
      </c>
      <c r="G1375" s="130">
        <f t="shared" si="64"/>
        <v>0.57361111111094942</v>
      </c>
      <c r="H1375" s="131" t="str">
        <f t="shared" si="65"/>
        <v>ACCEPTABLE</v>
      </c>
      <c r="J1375" s="124">
        <v>42380.736111111109</v>
      </c>
      <c r="K1375" s="124">
        <v>42380.746527777781</v>
      </c>
      <c r="L1375" s="120">
        <f t="shared" si="66"/>
        <v>1.0416666671517305E-2</v>
      </c>
      <c r="M1375" s="123" t="s">
        <v>0</v>
      </c>
      <c r="N1375" s="121" t="s">
        <v>9</v>
      </c>
    </row>
    <row r="1376" spans="1:14" ht="27" customHeight="1" x14ac:dyDescent="0.35">
      <c r="A1376" s="78">
        <v>20006</v>
      </c>
      <c r="B1376" s="78">
        <v>914</v>
      </c>
      <c r="C1376" s="121" t="s">
        <v>3</v>
      </c>
      <c r="D1376" s="106">
        <v>42380.770833333336</v>
      </c>
      <c r="E1376" s="121" t="s">
        <v>1</v>
      </c>
      <c r="F1376" s="106">
        <v>42380.176388888889</v>
      </c>
      <c r="G1376" s="130">
        <f t="shared" si="64"/>
        <v>0.59444444444670808</v>
      </c>
      <c r="H1376" s="131" t="str">
        <f t="shared" si="65"/>
        <v>ACCEPTABLE</v>
      </c>
      <c r="J1376" s="124">
        <v>42380.760416666664</v>
      </c>
      <c r="K1376" s="124">
        <v>42380.770833333336</v>
      </c>
      <c r="L1376" s="120">
        <f t="shared" si="66"/>
        <v>1.0416666671517305E-2</v>
      </c>
      <c r="M1376" s="123" t="s">
        <v>1</v>
      </c>
      <c r="N1376" s="121" t="s">
        <v>909</v>
      </c>
    </row>
    <row r="1377" spans="1:14" ht="27" customHeight="1" x14ac:dyDescent="0.35">
      <c r="D1377" s="106"/>
      <c r="F1377" s="106"/>
      <c r="G1377" s="130" t="str">
        <f t="shared" si="64"/>
        <v/>
      </c>
      <c r="H1377" s="131" t="str">
        <f t="shared" si="65"/>
        <v/>
      </c>
      <c r="J1377" s="124">
        <v>42380.9375</v>
      </c>
      <c r="K1377" s="124">
        <v>42380.947916666664</v>
      </c>
      <c r="L1377" s="120">
        <f t="shared" si="66"/>
        <v>1.0416666664241347E-2</v>
      </c>
      <c r="M1377" s="123" t="s">
        <v>0</v>
      </c>
      <c r="N1377" s="121" t="s">
        <v>587</v>
      </c>
    </row>
    <row r="1378" spans="1:14" ht="27" customHeight="1" x14ac:dyDescent="0.35">
      <c r="D1378" s="106"/>
      <c r="F1378" s="106"/>
      <c r="G1378" s="130" t="str">
        <f t="shared" si="64"/>
        <v/>
      </c>
      <c r="H1378" s="131" t="str">
        <f t="shared" si="65"/>
        <v/>
      </c>
      <c r="J1378" s="124">
        <v>42380.967361111114</v>
      </c>
      <c r="K1378" s="124">
        <v>42380.979861111111</v>
      </c>
      <c r="L1378" s="120">
        <f t="shared" si="66"/>
        <v>1.2499999997089617E-2</v>
      </c>
      <c r="M1378" s="123" t="s">
        <v>1</v>
      </c>
      <c r="N1378" s="121" t="s">
        <v>598</v>
      </c>
    </row>
    <row r="1379" spans="1:14" ht="27" customHeight="1" x14ac:dyDescent="0.35">
      <c r="A1379" s="78">
        <v>20008</v>
      </c>
      <c r="B1379" s="78">
        <v>915</v>
      </c>
      <c r="C1379" s="121" t="s">
        <v>471</v>
      </c>
      <c r="D1379" s="106">
        <v>42381.416666666664</v>
      </c>
      <c r="E1379" s="121" t="s">
        <v>0</v>
      </c>
      <c r="F1379" s="106">
        <v>42381.174305555556</v>
      </c>
      <c r="G1379" s="130">
        <f t="shared" si="64"/>
        <v>0.24236111110803904</v>
      </c>
      <c r="H1379" s="131" t="str">
        <f t="shared" si="65"/>
        <v>ACCEPTABLE</v>
      </c>
      <c r="J1379" s="124">
        <v>42381.445138888892</v>
      </c>
      <c r="K1379" s="124">
        <v>42381.460416666669</v>
      </c>
      <c r="L1379" s="120">
        <f t="shared" si="66"/>
        <v>1.5277777776645962E-2</v>
      </c>
      <c r="M1379" s="123" t="s">
        <v>0</v>
      </c>
      <c r="N1379" s="121" t="s">
        <v>910</v>
      </c>
    </row>
    <row r="1380" spans="1:14" ht="27" customHeight="1" x14ac:dyDescent="0.35">
      <c r="A1380" s="78">
        <v>20008</v>
      </c>
      <c r="B1380" s="78">
        <v>916</v>
      </c>
      <c r="C1380" s="121" t="s">
        <v>16</v>
      </c>
      <c r="D1380" s="106">
        <v>42381.451388888891</v>
      </c>
      <c r="E1380" s="121" t="s">
        <v>1</v>
      </c>
      <c r="F1380" s="106">
        <v>42381.174305555556</v>
      </c>
      <c r="G1380" s="130">
        <f t="shared" si="64"/>
        <v>0.27708333333430346</v>
      </c>
      <c r="H1380" s="131" t="str">
        <f t="shared" si="65"/>
        <v>ACCEPTABLE</v>
      </c>
      <c r="J1380" s="124">
        <v>42381.482638888891</v>
      </c>
      <c r="K1380" s="124">
        <v>42381.494444444441</v>
      </c>
      <c r="L1380" s="120">
        <f t="shared" si="66"/>
        <v>1.1805555550381541E-2</v>
      </c>
      <c r="M1380" s="123" t="s">
        <v>1</v>
      </c>
      <c r="N1380" s="121" t="s">
        <v>911</v>
      </c>
    </row>
    <row r="1381" spans="1:14" ht="27" customHeight="1" x14ac:dyDescent="0.35">
      <c r="A1381" s="131">
        <v>20009</v>
      </c>
      <c r="B1381" s="131">
        <v>917</v>
      </c>
      <c r="C1381" s="131" t="s">
        <v>3</v>
      </c>
      <c r="D1381" s="137">
        <v>42381.743055555555</v>
      </c>
      <c r="E1381" s="131" t="s">
        <v>0</v>
      </c>
      <c r="F1381" s="106">
        <v>42381.51458333333</v>
      </c>
      <c r="G1381" s="130">
        <f t="shared" si="64"/>
        <v>0.22847222222480923</v>
      </c>
      <c r="H1381" s="131" t="str">
        <f t="shared" si="65"/>
        <v>ACCEPTABLE</v>
      </c>
      <c r="J1381" s="124">
        <v>42381.745833333334</v>
      </c>
      <c r="K1381" s="124">
        <v>42381.758333333331</v>
      </c>
      <c r="L1381" s="120">
        <f t="shared" si="66"/>
        <v>1.2499999997089617E-2</v>
      </c>
      <c r="M1381" s="123" t="s">
        <v>0</v>
      </c>
      <c r="N1381" s="121" t="s">
        <v>912</v>
      </c>
    </row>
    <row r="1382" spans="1:14" ht="27" customHeight="1" x14ac:dyDescent="0.35">
      <c r="A1382" s="131">
        <v>20009</v>
      </c>
      <c r="B1382" s="131">
        <v>918</v>
      </c>
      <c r="C1382" s="131" t="s">
        <v>3</v>
      </c>
      <c r="D1382" s="137">
        <v>42381.770833333336</v>
      </c>
      <c r="E1382" s="131" t="s">
        <v>1</v>
      </c>
      <c r="F1382" s="106">
        <v>42381.51458333333</v>
      </c>
      <c r="G1382" s="130">
        <f t="shared" si="64"/>
        <v>0.25625000000582077</v>
      </c>
      <c r="H1382" s="131" t="str">
        <f t="shared" si="65"/>
        <v>ACCEPTABLE</v>
      </c>
      <c r="J1382" s="124">
        <v>42381.774305555555</v>
      </c>
      <c r="K1382" s="124">
        <v>42381.786111111112</v>
      </c>
      <c r="L1382" s="120">
        <f t="shared" si="66"/>
        <v>1.1805555557657499E-2</v>
      </c>
      <c r="M1382" s="123" t="s">
        <v>1</v>
      </c>
      <c r="N1382" s="121" t="s">
        <v>912</v>
      </c>
    </row>
    <row r="1383" spans="1:14" ht="27" customHeight="1" x14ac:dyDescent="0.35">
      <c r="A1383" s="131">
        <v>20010</v>
      </c>
      <c r="B1383" s="131">
        <v>919</v>
      </c>
      <c r="C1383" s="131" t="s">
        <v>3</v>
      </c>
      <c r="D1383" s="137">
        <v>42382.097222222219</v>
      </c>
      <c r="E1383" s="131" t="s">
        <v>0</v>
      </c>
      <c r="F1383" s="106">
        <v>42381.753472222219</v>
      </c>
      <c r="G1383" s="130">
        <f t="shared" si="64"/>
        <v>0.34375</v>
      </c>
      <c r="H1383" s="131" t="str">
        <f t="shared" si="65"/>
        <v>ACCEPTABLE</v>
      </c>
      <c r="J1383" s="124">
        <v>42382.107638888891</v>
      </c>
      <c r="K1383" s="124">
        <v>42382.119444444441</v>
      </c>
      <c r="L1383" s="120">
        <f t="shared" si="66"/>
        <v>1.1805555550381541E-2</v>
      </c>
      <c r="M1383" s="123" t="s">
        <v>0</v>
      </c>
      <c r="N1383" s="121" t="s">
        <v>913</v>
      </c>
    </row>
    <row r="1384" spans="1:14" ht="27" customHeight="1" x14ac:dyDescent="0.35">
      <c r="A1384" s="131">
        <v>20010</v>
      </c>
      <c r="B1384" s="131">
        <v>920</v>
      </c>
      <c r="C1384" s="131" t="s">
        <v>4</v>
      </c>
      <c r="D1384" s="137">
        <v>42382.138888888891</v>
      </c>
      <c r="E1384" s="131" t="s">
        <v>1</v>
      </c>
      <c r="F1384" s="106">
        <v>42381.753472222219</v>
      </c>
      <c r="G1384" s="130">
        <f t="shared" si="64"/>
        <v>0.38541666667151731</v>
      </c>
      <c r="H1384" s="131" t="str">
        <f t="shared" si="65"/>
        <v>ACCEPTABLE</v>
      </c>
      <c r="J1384" s="124">
        <v>42382.156944444447</v>
      </c>
      <c r="K1384" s="124">
        <v>42382.167361111111</v>
      </c>
      <c r="L1384" s="120">
        <f t="shared" si="66"/>
        <v>1.0416666664241347E-2</v>
      </c>
      <c r="M1384" s="123" t="s">
        <v>1</v>
      </c>
      <c r="N1384" s="121" t="s">
        <v>587</v>
      </c>
    </row>
    <row r="1385" spans="1:14" ht="27" customHeight="1" x14ac:dyDescent="0.35">
      <c r="A1385" s="131">
        <v>20008</v>
      </c>
      <c r="B1385" s="131">
        <v>921</v>
      </c>
      <c r="C1385" s="131" t="s">
        <v>16</v>
      </c>
      <c r="D1385" s="137">
        <v>42382.590277777781</v>
      </c>
      <c r="E1385" s="131" t="s">
        <v>0</v>
      </c>
      <c r="F1385" s="106">
        <v>42382.518055555556</v>
      </c>
      <c r="G1385" s="130">
        <f t="shared" si="64"/>
        <v>7.2222222224809229E-2</v>
      </c>
      <c r="H1385" s="131" t="str">
        <f t="shared" si="65"/>
        <v>ACCEPTABLE</v>
      </c>
      <c r="J1385" s="124">
        <v>42382.597222222219</v>
      </c>
      <c r="K1385" s="124">
        <v>42382.604166666664</v>
      </c>
      <c r="L1385" s="120">
        <f t="shared" si="66"/>
        <v>6.9444444452528842E-3</v>
      </c>
      <c r="M1385" s="123" t="s">
        <v>0</v>
      </c>
      <c r="N1385" s="121" t="s">
        <v>589</v>
      </c>
    </row>
    <row r="1386" spans="1:14" ht="27" customHeight="1" x14ac:dyDescent="0.35">
      <c r="A1386" s="131">
        <v>20008</v>
      </c>
      <c r="B1386" s="131">
        <v>922</v>
      </c>
      <c r="C1386" s="131" t="s">
        <v>471</v>
      </c>
      <c r="D1386" s="137">
        <v>42382.618055555555</v>
      </c>
      <c r="E1386" s="131" t="s">
        <v>1</v>
      </c>
      <c r="F1386" s="137">
        <v>42382.518055555556</v>
      </c>
      <c r="G1386" s="130">
        <f t="shared" si="64"/>
        <v>9.9999999998544808E-2</v>
      </c>
      <c r="H1386" s="131" t="str">
        <f t="shared" si="65"/>
        <v>ACCEPTABLE</v>
      </c>
      <c r="J1386" s="124">
        <v>42382.613194444442</v>
      </c>
      <c r="K1386" s="124">
        <v>42382.618055555555</v>
      </c>
      <c r="L1386" s="120">
        <f t="shared" si="66"/>
        <v>4.8611111124046147E-3</v>
      </c>
      <c r="M1386" s="123" t="s">
        <v>1</v>
      </c>
      <c r="N1386" s="121" t="s">
        <v>91</v>
      </c>
    </row>
    <row r="1387" spans="1:14" ht="27" customHeight="1" x14ac:dyDescent="0.35">
      <c r="A1387" s="131"/>
      <c r="B1387" s="131"/>
      <c r="C1387" s="131"/>
      <c r="D1387" s="137"/>
      <c r="E1387" s="131"/>
      <c r="F1387" s="137"/>
      <c r="G1387" s="130" t="str">
        <f t="shared" si="64"/>
        <v/>
      </c>
      <c r="H1387" s="131" t="str">
        <f t="shared" si="65"/>
        <v/>
      </c>
      <c r="J1387" s="124">
        <v>42382.626388888886</v>
      </c>
      <c r="K1387" s="124">
        <v>42382.638888888891</v>
      </c>
      <c r="L1387" s="120">
        <f t="shared" si="66"/>
        <v>1.2500000004365575E-2</v>
      </c>
      <c r="M1387" s="123" t="s">
        <v>1</v>
      </c>
      <c r="N1387" s="121" t="s">
        <v>914</v>
      </c>
    </row>
    <row r="1388" spans="1:14" ht="27" customHeight="1" x14ac:dyDescent="0.35">
      <c r="A1388" s="131">
        <v>20010</v>
      </c>
      <c r="B1388" s="131">
        <v>923</v>
      </c>
      <c r="C1388" s="131" t="s">
        <v>4</v>
      </c>
      <c r="D1388" s="137">
        <v>42383.069444444445</v>
      </c>
      <c r="E1388" s="131" t="s">
        <v>0</v>
      </c>
      <c r="F1388" s="137">
        <v>42382.87222222222</v>
      </c>
      <c r="G1388" s="130">
        <f t="shared" si="64"/>
        <v>0.19722222222480923</v>
      </c>
      <c r="H1388" s="131" t="str">
        <f t="shared" si="65"/>
        <v>ACCEPTABLE</v>
      </c>
      <c r="J1388" s="124">
        <v>42383.0625</v>
      </c>
      <c r="K1388" s="124">
        <v>42383.072916666664</v>
      </c>
      <c r="L1388" s="120">
        <f t="shared" si="66"/>
        <v>1.0416666664241347E-2</v>
      </c>
      <c r="M1388" s="123" t="s">
        <v>0</v>
      </c>
      <c r="N1388" s="121" t="s">
        <v>915</v>
      </c>
    </row>
    <row r="1389" spans="1:14" ht="27" customHeight="1" x14ac:dyDescent="0.35">
      <c r="A1389" s="131">
        <v>20010</v>
      </c>
      <c r="B1389" s="131">
        <v>924</v>
      </c>
      <c r="C1389" s="131" t="s">
        <v>3</v>
      </c>
      <c r="D1389" s="137">
        <v>42383.104166666664</v>
      </c>
      <c r="E1389" s="131" t="s">
        <v>1</v>
      </c>
      <c r="F1389" s="137">
        <v>42382.87222222222</v>
      </c>
      <c r="G1389" s="130">
        <f t="shared" si="64"/>
        <v>0.23194444444379769</v>
      </c>
      <c r="H1389" s="131" t="str">
        <f t="shared" si="65"/>
        <v>ACCEPTABLE</v>
      </c>
      <c r="J1389" s="124">
        <v>42383.09375</v>
      </c>
      <c r="K1389" s="124">
        <v>42383.098611111112</v>
      </c>
      <c r="L1389" s="120">
        <f t="shared" si="66"/>
        <v>4.8611111124046147E-3</v>
      </c>
      <c r="M1389" s="123" t="s">
        <v>0</v>
      </c>
      <c r="N1389" s="121" t="s">
        <v>91</v>
      </c>
    </row>
    <row r="1390" spans="1:14" ht="27" customHeight="1" x14ac:dyDescent="0.35">
      <c r="A1390" s="131"/>
      <c r="B1390" s="131"/>
      <c r="C1390" s="131"/>
      <c r="D1390" s="137"/>
      <c r="E1390" s="131"/>
      <c r="F1390" s="137"/>
      <c r="G1390" s="130" t="str">
        <f t="shared" si="64"/>
        <v/>
      </c>
      <c r="H1390" s="131" t="str">
        <f t="shared" si="65"/>
        <v/>
      </c>
      <c r="J1390" s="124">
        <v>42383.107638888891</v>
      </c>
      <c r="K1390" s="124">
        <v>42383.121527777781</v>
      </c>
      <c r="L1390" s="120">
        <f t="shared" si="66"/>
        <v>1.3888888890505768E-2</v>
      </c>
      <c r="M1390" s="123" t="s">
        <v>1</v>
      </c>
      <c r="N1390" s="121" t="s">
        <v>1182</v>
      </c>
    </row>
    <row r="1391" spans="1:14" ht="27" customHeight="1" x14ac:dyDescent="0.35">
      <c r="A1391" s="131">
        <v>20011</v>
      </c>
      <c r="B1391" s="131">
        <v>925</v>
      </c>
      <c r="C1391" s="131" t="s">
        <v>471</v>
      </c>
      <c r="D1391" s="137">
        <v>42384.5</v>
      </c>
      <c r="E1391" s="131" t="s">
        <v>0</v>
      </c>
      <c r="F1391" s="137">
        <v>42384.241666666669</v>
      </c>
      <c r="G1391" s="130">
        <f t="shared" si="64"/>
        <v>0.25833333333139308</v>
      </c>
      <c r="H1391" s="131" t="str">
        <f t="shared" si="65"/>
        <v>ACCEPTABLE</v>
      </c>
      <c r="J1391" s="124">
        <v>42384.501388888886</v>
      </c>
      <c r="K1391" s="124">
        <v>42384.513194444444</v>
      </c>
      <c r="L1391" s="120">
        <f t="shared" si="66"/>
        <v>1.1805555557657499E-2</v>
      </c>
      <c r="M1391" s="123" t="s">
        <v>0</v>
      </c>
      <c r="N1391" s="121" t="s">
        <v>916</v>
      </c>
    </row>
    <row r="1392" spans="1:14" ht="27" customHeight="1" x14ac:dyDescent="0.35">
      <c r="A1392" s="131">
        <v>20011</v>
      </c>
      <c r="B1392" s="131">
        <v>926</v>
      </c>
      <c r="C1392" s="131" t="s">
        <v>16</v>
      </c>
      <c r="D1392" s="137">
        <v>42384.534722222219</v>
      </c>
      <c r="E1392" s="131" t="s">
        <v>1</v>
      </c>
      <c r="F1392" s="137">
        <v>42384.241666666669</v>
      </c>
      <c r="G1392" s="130">
        <f t="shared" ref="G1392:G1454" si="67">IF(D1392="","",D1392-F1392)</f>
        <v>0.29305555555038154</v>
      </c>
      <c r="H1392" s="131" t="str">
        <f t="shared" ref="H1392:H1454" si="68">IF(D1392-F1392&lt;0,"TOO LATE",IF(G1392="","",IF(OR(DAY(D1392-F1392)&gt;1,AND(HOUR(D1392-F1392)&gt;HOUR("0:59"),(SIGN(D1392-F1392)=1))),"ACCEPTABLE","TOO LATE")))</f>
        <v>ACCEPTABLE</v>
      </c>
      <c r="J1392" s="124">
        <v>42384.537499999999</v>
      </c>
      <c r="K1392" s="124">
        <v>42384.543055555558</v>
      </c>
      <c r="L1392" s="120">
        <f t="shared" si="66"/>
        <v>5.5555555591126904E-3</v>
      </c>
      <c r="M1392" s="123" t="s">
        <v>1</v>
      </c>
      <c r="N1392" s="121" t="s">
        <v>917</v>
      </c>
    </row>
    <row r="1393" spans="1:14" ht="27" customHeight="1" x14ac:dyDescent="0.35">
      <c r="A1393" s="131">
        <v>20011</v>
      </c>
      <c r="B1393" s="131">
        <v>927</v>
      </c>
      <c r="C1393" s="131" t="s">
        <v>16</v>
      </c>
      <c r="D1393" s="137">
        <v>42385.631944444445</v>
      </c>
      <c r="E1393" s="131" t="s">
        <v>0</v>
      </c>
      <c r="F1393" s="137">
        <v>42385.542361111111</v>
      </c>
      <c r="G1393" s="130">
        <f t="shared" si="67"/>
        <v>8.9583333334303461E-2</v>
      </c>
      <c r="H1393" s="131" t="str">
        <f t="shared" si="68"/>
        <v>ACCEPTABLE</v>
      </c>
      <c r="J1393" s="124">
        <v>42385.635416666664</v>
      </c>
      <c r="K1393" s="124">
        <v>42385.649305555555</v>
      </c>
      <c r="L1393" s="120">
        <f t="shared" si="66"/>
        <v>1.3888888890505768E-2</v>
      </c>
      <c r="M1393" s="123" t="s">
        <v>0</v>
      </c>
      <c r="N1393" s="121" t="s">
        <v>918</v>
      </c>
    </row>
    <row r="1394" spans="1:14" ht="27" customHeight="1" x14ac:dyDescent="0.35">
      <c r="A1394" s="131">
        <v>20011</v>
      </c>
      <c r="B1394" s="131">
        <v>928</v>
      </c>
      <c r="C1394" s="131" t="s">
        <v>471</v>
      </c>
      <c r="D1394" s="137">
        <v>42385.65625</v>
      </c>
      <c r="E1394" s="131" t="s">
        <v>1</v>
      </c>
      <c r="F1394" s="137">
        <v>42385.542361111111</v>
      </c>
      <c r="G1394" s="130">
        <f t="shared" si="67"/>
        <v>0.11388888888905058</v>
      </c>
      <c r="H1394" s="131" t="str">
        <f t="shared" si="68"/>
        <v>ACCEPTABLE</v>
      </c>
      <c r="J1394" s="124">
        <v>42385.666666666664</v>
      </c>
      <c r="K1394" s="124">
        <v>42385.680555555555</v>
      </c>
      <c r="L1394" s="120">
        <f t="shared" si="66"/>
        <v>1.3888888890505768E-2</v>
      </c>
      <c r="M1394" s="123" t="s">
        <v>1</v>
      </c>
      <c r="N1394" s="121" t="s">
        <v>919</v>
      </c>
    </row>
    <row r="1395" spans="1:14" ht="27" customHeight="1" x14ac:dyDescent="0.35">
      <c r="A1395" s="131">
        <v>20012</v>
      </c>
      <c r="B1395" s="131">
        <v>929</v>
      </c>
      <c r="C1395" s="131" t="s">
        <v>3</v>
      </c>
      <c r="D1395" s="137">
        <v>42385.708333333336</v>
      </c>
      <c r="E1395" s="131" t="s">
        <v>0</v>
      </c>
      <c r="F1395" s="137">
        <v>42385.631944444445</v>
      </c>
      <c r="G1395" s="130">
        <f t="shared" si="67"/>
        <v>7.6388888890505768E-2</v>
      </c>
      <c r="H1395" s="131" t="str">
        <f t="shared" si="68"/>
        <v>ACCEPTABLE</v>
      </c>
      <c r="J1395" s="124">
        <v>42385.713888888888</v>
      </c>
      <c r="K1395" s="124">
        <v>42385.722222222219</v>
      </c>
      <c r="L1395" s="120">
        <f t="shared" si="66"/>
        <v>8.333333331393078E-3</v>
      </c>
      <c r="M1395" s="123" t="s">
        <v>0</v>
      </c>
      <c r="N1395" s="121" t="s">
        <v>920</v>
      </c>
    </row>
    <row r="1396" spans="1:14" ht="27" customHeight="1" x14ac:dyDescent="0.35">
      <c r="A1396" s="131">
        <v>20012</v>
      </c>
      <c r="B1396" s="131">
        <v>930</v>
      </c>
      <c r="C1396" s="131" t="s">
        <v>3</v>
      </c>
      <c r="D1396" s="137">
        <v>42385.736111111109</v>
      </c>
      <c r="E1396" s="131" t="s">
        <v>1</v>
      </c>
      <c r="F1396" s="137">
        <v>42385.631944444445</v>
      </c>
      <c r="G1396" s="130">
        <f t="shared" si="67"/>
        <v>0.10416666666424135</v>
      </c>
      <c r="H1396" s="131" t="str">
        <f t="shared" si="68"/>
        <v>ACCEPTABLE</v>
      </c>
      <c r="J1396" s="124">
        <v>42385.736111111109</v>
      </c>
      <c r="K1396" s="124">
        <v>42385.746527777781</v>
      </c>
      <c r="L1396" s="120">
        <f t="shared" ref="L1396:L1458" si="69">IF(OR(K1396="",J1396=""), "Incomplete Data", K1396-J1396)</f>
        <v>1.0416666671517305E-2</v>
      </c>
      <c r="M1396" s="123" t="s">
        <v>1</v>
      </c>
      <c r="N1396" s="121" t="s">
        <v>920</v>
      </c>
    </row>
    <row r="1397" spans="1:14" ht="27" customHeight="1" x14ac:dyDescent="0.35">
      <c r="A1397" s="131">
        <v>20013</v>
      </c>
      <c r="B1397" s="131">
        <v>931</v>
      </c>
      <c r="C1397" s="131" t="s">
        <v>3</v>
      </c>
      <c r="D1397" s="137">
        <v>42386.319444444445</v>
      </c>
      <c r="E1397" s="131" t="s">
        <v>0</v>
      </c>
      <c r="F1397" s="137">
        <v>42386.216666666667</v>
      </c>
      <c r="G1397" s="130">
        <f t="shared" si="67"/>
        <v>0.10277777777810115</v>
      </c>
      <c r="H1397" s="131" t="str">
        <f t="shared" si="68"/>
        <v>ACCEPTABLE</v>
      </c>
      <c r="J1397" s="124">
        <v>42386.306944444441</v>
      </c>
      <c r="K1397" s="124">
        <v>42386.320138888892</v>
      </c>
      <c r="L1397" s="120">
        <f t="shared" si="69"/>
        <v>1.319444445107365E-2</v>
      </c>
      <c r="M1397" s="123" t="s">
        <v>0</v>
      </c>
      <c r="N1397" s="121" t="s">
        <v>603</v>
      </c>
    </row>
    <row r="1398" spans="1:14" ht="27" customHeight="1" x14ac:dyDescent="0.35">
      <c r="A1398" s="131">
        <v>20013</v>
      </c>
      <c r="B1398" s="131">
        <v>932</v>
      </c>
      <c r="C1398" s="131" t="s">
        <v>4</v>
      </c>
      <c r="D1398" s="137">
        <v>42386.354166666664</v>
      </c>
      <c r="E1398" s="131" t="s">
        <v>1</v>
      </c>
      <c r="F1398" s="137">
        <v>42386.216666666667</v>
      </c>
      <c r="G1398" s="130">
        <f t="shared" si="67"/>
        <v>0.13749999999708962</v>
      </c>
      <c r="H1398" s="131" t="str">
        <f t="shared" si="68"/>
        <v>ACCEPTABLE</v>
      </c>
      <c r="J1398" s="124">
        <v>42386.351388888892</v>
      </c>
      <c r="K1398" s="124">
        <v>42386.356944444444</v>
      </c>
      <c r="L1398" s="120">
        <f t="shared" si="69"/>
        <v>5.5555555518367328E-3</v>
      </c>
      <c r="M1398" s="123" t="s">
        <v>1</v>
      </c>
      <c r="N1398" s="121" t="s">
        <v>18</v>
      </c>
    </row>
    <row r="1399" spans="1:14" ht="27" customHeight="1" x14ac:dyDescent="0.35">
      <c r="A1399" s="131">
        <v>20014</v>
      </c>
      <c r="B1399" s="131">
        <v>933</v>
      </c>
      <c r="C1399" s="131" t="s">
        <v>3</v>
      </c>
      <c r="D1399" s="137">
        <v>42386.482638888891</v>
      </c>
      <c r="E1399" s="131" t="s">
        <v>0</v>
      </c>
      <c r="F1399" s="137">
        <v>42386.44027777778</v>
      </c>
      <c r="G1399" s="130">
        <f t="shared" si="67"/>
        <v>4.2361111110949423E-2</v>
      </c>
      <c r="H1399" s="131" t="str">
        <f t="shared" si="68"/>
        <v>ACCEPTABLE</v>
      </c>
      <c r="J1399" s="124">
        <v>42386.477083333331</v>
      </c>
      <c r="K1399" s="124">
        <v>42386.488888888889</v>
      </c>
      <c r="L1399" s="120">
        <f t="shared" si="69"/>
        <v>1.1805555557657499E-2</v>
      </c>
      <c r="M1399" s="123" t="s">
        <v>0</v>
      </c>
      <c r="N1399" s="121" t="s">
        <v>921</v>
      </c>
    </row>
    <row r="1400" spans="1:14" ht="27" customHeight="1" x14ac:dyDescent="0.35">
      <c r="A1400" s="131">
        <v>20014</v>
      </c>
      <c r="B1400" s="131">
        <v>934</v>
      </c>
      <c r="C1400" s="131" t="s">
        <v>4</v>
      </c>
      <c r="D1400" s="137">
        <v>42386.517361111109</v>
      </c>
      <c r="E1400" s="131" t="s">
        <v>1</v>
      </c>
      <c r="F1400" s="137">
        <v>42386.44027777778</v>
      </c>
      <c r="G1400" s="130">
        <f t="shared" si="67"/>
        <v>7.7083333329937886E-2</v>
      </c>
      <c r="H1400" s="131" t="str">
        <f t="shared" si="68"/>
        <v>ACCEPTABLE</v>
      </c>
      <c r="J1400" s="124">
        <v>42386.520138888889</v>
      </c>
      <c r="K1400" s="124">
        <v>42386.525000000001</v>
      </c>
      <c r="L1400" s="120">
        <f t="shared" si="69"/>
        <v>4.8611111124046147E-3</v>
      </c>
      <c r="M1400" s="123" t="s">
        <v>1</v>
      </c>
      <c r="N1400" s="121" t="s">
        <v>18</v>
      </c>
    </row>
    <row r="1401" spans="1:14" ht="27" customHeight="1" x14ac:dyDescent="0.35">
      <c r="A1401" s="131">
        <v>20014</v>
      </c>
      <c r="B1401" s="131">
        <v>937</v>
      </c>
      <c r="C1401" s="131" t="s">
        <v>4</v>
      </c>
      <c r="D1401" s="137">
        <v>42386.923611111109</v>
      </c>
      <c r="E1401" s="131" t="s">
        <v>0</v>
      </c>
      <c r="F1401" s="137">
        <v>42386.907638888886</v>
      </c>
      <c r="G1401" s="130">
        <f t="shared" si="67"/>
        <v>1.5972222223354038E-2</v>
      </c>
      <c r="H1401" s="131" t="str">
        <f t="shared" si="68"/>
        <v>TOO LATE</v>
      </c>
      <c r="J1401" s="124">
        <v>42386.933333333334</v>
      </c>
      <c r="K1401" s="124">
        <v>42386.943055555559</v>
      </c>
      <c r="L1401" s="120">
        <f t="shared" si="69"/>
        <v>9.7222222248092294E-3</v>
      </c>
      <c r="M1401" s="123" t="s">
        <v>0</v>
      </c>
      <c r="N1401" s="121" t="s">
        <v>587</v>
      </c>
    </row>
    <row r="1402" spans="1:14" ht="27" customHeight="1" x14ac:dyDescent="0.35">
      <c r="A1402" s="131">
        <v>20014</v>
      </c>
      <c r="B1402" s="131">
        <v>938</v>
      </c>
      <c r="C1402" s="131" t="s">
        <v>3</v>
      </c>
      <c r="D1402" s="137">
        <v>42386.951388888891</v>
      </c>
      <c r="E1402" s="131" t="s">
        <v>1</v>
      </c>
      <c r="F1402" s="137">
        <v>42386.907638888886</v>
      </c>
      <c r="G1402" s="130">
        <f t="shared" si="67"/>
        <v>4.3750000004365575E-2</v>
      </c>
      <c r="H1402" s="131" t="str">
        <f t="shared" si="68"/>
        <v>ACCEPTABLE</v>
      </c>
      <c r="J1402" s="124">
        <v>42386.954861111109</v>
      </c>
      <c r="K1402" s="124">
        <v>42386.964583333334</v>
      </c>
      <c r="L1402" s="120">
        <f t="shared" si="69"/>
        <v>9.7222222248092294E-3</v>
      </c>
      <c r="M1402" s="123" t="s">
        <v>1</v>
      </c>
      <c r="N1402" s="121" t="s">
        <v>922</v>
      </c>
    </row>
    <row r="1403" spans="1:14" ht="27" customHeight="1" x14ac:dyDescent="0.35">
      <c r="A1403" s="131"/>
      <c r="B1403" s="131"/>
      <c r="C1403" s="131"/>
      <c r="D1403" s="137"/>
      <c r="E1403" s="131"/>
      <c r="F1403" s="137"/>
      <c r="G1403" s="130" t="str">
        <f t="shared" si="67"/>
        <v/>
      </c>
      <c r="H1403" s="131" t="str">
        <f t="shared" si="68"/>
        <v/>
      </c>
      <c r="J1403" s="124"/>
      <c r="K1403" s="124"/>
      <c r="L1403" s="120" t="str">
        <f t="shared" si="69"/>
        <v>Incomplete Data</v>
      </c>
    </row>
    <row r="1404" spans="1:14" ht="27" customHeight="1" x14ac:dyDescent="0.35">
      <c r="A1404" s="131">
        <v>20013</v>
      </c>
      <c r="B1404" s="131">
        <v>935</v>
      </c>
      <c r="C1404" s="131" t="s">
        <v>4</v>
      </c>
      <c r="D1404" s="137">
        <v>42387.069444444445</v>
      </c>
      <c r="E1404" s="131" t="s">
        <v>0</v>
      </c>
      <c r="F1404" s="137">
        <v>42386.907638888886</v>
      </c>
      <c r="G1404" s="130">
        <f t="shared" si="67"/>
        <v>0.16180555555911269</v>
      </c>
      <c r="H1404" s="131" t="str">
        <f t="shared" si="68"/>
        <v>ACCEPTABLE</v>
      </c>
      <c r="J1404" s="124">
        <v>42387.0625</v>
      </c>
      <c r="K1404" s="124">
        <v>42387.068055555559</v>
      </c>
      <c r="L1404" s="120">
        <f t="shared" si="69"/>
        <v>5.5555555591126904E-3</v>
      </c>
      <c r="M1404" s="123" t="s">
        <v>0</v>
      </c>
      <c r="N1404" s="121" t="s">
        <v>18</v>
      </c>
    </row>
    <row r="1405" spans="1:14" ht="27" customHeight="1" x14ac:dyDescent="0.35">
      <c r="A1405" s="131">
        <v>20013</v>
      </c>
      <c r="B1405" s="131">
        <v>936</v>
      </c>
      <c r="C1405" s="131" t="s">
        <v>3</v>
      </c>
      <c r="D1405" s="137">
        <v>42387.097222222219</v>
      </c>
      <c r="E1405" s="131" t="s">
        <v>1</v>
      </c>
      <c r="F1405" s="137">
        <v>42386.907638888886</v>
      </c>
      <c r="G1405" s="130">
        <f t="shared" si="67"/>
        <v>0.18958333333284827</v>
      </c>
      <c r="H1405" s="131" t="str">
        <f t="shared" si="68"/>
        <v>ACCEPTABLE</v>
      </c>
      <c r="J1405" s="124">
        <v>42387.09652777778</v>
      </c>
      <c r="K1405" s="124">
        <v>42387.107638888891</v>
      </c>
      <c r="L1405" s="120">
        <f t="shared" si="69"/>
        <v>1.1111111110949423E-2</v>
      </c>
      <c r="M1405" s="123" t="s">
        <v>1</v>
      </c>
      <c r="N1405" s="121" t="s">
        <v>603</v>
      </c>
    </row>
    <row r="1406" spans="1:14" ht="27" customHeight="1" x14ac:dyDescent="0.35">
      <c r="A1406" s="131"/>
      <c r="B1406" s="131"/>
      <c r="C1406" s="131"/>
      <c r="D1406" s="137"/>
      <c r="E1406" s="131"/>
      <c r="F1406" s="137"/>
      <c r="G1406" s="130" t="str">
        <f t="shared" si="67"/>
        <v/>
      </c>
      <c r="H1406" s="131" t="str">
        <f t="shared" si="68"/>
        <v/>
      </c>
      <c r="J1406" s="124">
        <v>42387.850694444445</v>
      </c>
      <c r="K1406" s="124">
        <v>42387.863194444442</v>
      </c>
      <c r="L1406" s="120">
        <f t="shared" si="69"/>
        <v>1.2499999997089617E-2</v>
      </c>
      <c r="M1406" s="123" t="s">
        <v>0</v>
      </c>
      <c r="N1406" s="121" t="s">
        <v>1183</v>
      </c>
    </row>
    <row r="1407" spans="1:14" ht="27" customHeight="1" x14ac:dyDescent="0.35">
      <c r="A1407" s="131"/>
      <c r="B1407" s="131"/>
      <c r="C1407" s="131"/>
      <c r="D1407" s="137"/>
      <c r="E1407" s="131"/>
      <c r="F1407" s="137"/>
      <c r="G1407" s="130" t="str">
        <f t="shared" si="67"/>
        <v/>
      </c>
      <c r="H1407" s="131" t="str">
        <f t="shared" si="68"/>
        <v/>
      </c>
      <c r="J1407" s="124">
        <v>42387.881249999999</v>
      </c>
      <c r="K1407" s="124">
        <v>42387.890972222223</v>
      </c>
      <c r="L1407" s="120">
        <f t="shared" si="69"/>
        <v>9.7222222248092294E-3</v>
      </c>
      <c r="M1407" s="123" t="s">
        <v>1</v>
      </c>
      <c r="N1407" s="121" t="s">
        <v>587</v>
      </c>
    </row>
    <row r="1408" spans="1:14" ht="27" customHeight="1" x14ac:dyDescent="0.35">
      <c r="A1408" s="131">
        <v>20016</v>
      </c>
      <c r="B1408" s="131">
        <v>939</v>
      </c>
      <c r="C1408" s="131" t="s">
        <v>471</v>
      </c>
      <c r="D1408" s="137">
        <v>42388.291666666664</v>
      </c>
      <c r="E1408" s="131" t="s">
        <v>0</v>
      </c>
      <c r="F1408" s="137">
        <v>42387.708333333336</v>
      </c>
      <c r="G1408" s="130">
        <f t="shared" si="67"/>
        <v>0.58333333332848269</v>
      </c>
      <c r="H1408" s="131" t="str">
        <f t="shared" si="68"/>
        <v>ACCEPTABLE</v>
      </c>
      <c r="J1408" s="124">
        <v>42388.304861111108</v>
      </c>
      <c r="K1408" s="124">
        <v>42388.318055555559</v>
      </c>
      <c r="L1408" s="120">
        <f t="shared" si="69"/>
        <v>1.319444445107365E-2</v>
      </c>
      <c r="M1408" s="123" t="s">
        <v>0</v>
      </c>
      <c r="N1408" s="121" t="s">
        <v>923</v>
      </c>
    </row>
    <row r="1409" spans="1:14" ht="27" customHeight="1" x14ac:dyDescent="0.35">
      <c r="A1409" s="131">
        <v>20016</v>
      </c>
      <c r="B1409" s="131">
        <v>940</v>
      </c>
      <c r="C1409" s="131" t="s">
        <v>16</v>
      </c>
      <c r="D1409" s="137">
        <v>42388.326388888891</v>
      </c>
      <c r="E1409" s="131" t="s">
        <v>1</v>
      </c>
      <c r="F1409" s="137">
        <v>42388.272916666669</v>
      </c>
      <c r="G1409" s="130">
        <f t="shared" si="67"/>
        <v>5.3472222221898846E-2</v>
      </c>
      <c r="H1409" s="131" t="str">
        <f t="shared" si="68"/>
        <v>ACCEPTABLE</v>
      </c>
      <c r="J1409" s="124">
        <v>42388.333333333336</v>
      </c>
      <c r="K1409" s="124">
        <v>42388.34652777778</v>
      </c>
      <c r="L1409" s="120">
        <f t="shared" si="69"/>
        <v>1.3194444443797693E-2</v>
      </c>
      <c r="M1409" s="123" t="s">
        <v>1</v>
      </c>
      <c r="N1409" s="121" t="s">
        <v>924</v>
      </c>
    </row>
    <row r="1410" spans="1:14" ht="27" customHeight="1" x14ac:dyDescent="0.35">
      <c r="A1410" s="131">
        <v>20017</v>
      </c>
      <c r="B1410" s="131">
        <v>941</v>
      </c>
      <c r="C1410" s="131" t="s">
        <v>3</v>
      </c>
      <c r="D1410" s="137">
        <v>42388.347222222219</v>
      </c>
      <c r="E1410" s="131" t="s">
        <v>0</v>
      </c>
      <c r="F1410" s="137">
        <v>42388.272916666669</v>
      </c>
      <c r="G1410" s="130">
        <f t="shared" si="67"/>
        <v>7.4305555550381541E-2</v>
      </c>
      <c r="H1410" s="131" t="str">
        <f t="shared" si="68"/>
        <v>ACCEPTABLE</v>
      </c>
      <c r="J1410" s="124">
        <v>42388.350694444445</v>
      </c>
      <c r="K1410" s="124">
        <v>42388.362500000003</v>
      </c>
      <c r="L1410" s="120">
        <f t="shared" si="69"/>
        <v>1.1805555557657499E-2</v>
      </c>
      <c r="M1410" s="123" t="s">
        <v>0</v>
      </c>
      <c r="N1410" s="121" t="s">
        <v>622</v>
      </c>
    </row>
    <row r="1411" spans="1:14" ht="27" customHeight="1" x14ac:dyDescent="0.35">
      <c r="A1411" s="131">
        <v>20017</v>
      </c>
      <c r="B1411" s="131">
        <v>942</v>
      </c>
      <c r="C1411" s="131" t="s">
        <v>3</v>
      </c>
      <c r="D1411" s="137">
        <v>42388.368055555555</v>
      </c>
      <c r="E1411" s="131" t="s">
        <v>1</v>
      </c>
      <c r="F1411" s="137">
        <v>42388.272916666669</v>
      </c>
      <c r="G1411" s="130">
        <f t="shared" si="67"/>
        <v>9.5138888886140194E-2</v>
      </c>
      <c r="H1411" s="131" t="str">
        <f t="shared" si="68"/>
        <v>ACCEPTABLE</v>
      </c>
      <c r="J1411" s="124">
        <v>42388.379861111112</v>
      </c>
      <c r="K1411" s="124">
        <v>42388.394444444442</v>
      </c>
      <c r="L1411" s="120">
        <f t="shared" si="69"/>
        <v>1.4583333329937886E-2</v>
      </c>
      <c r="M1411" s="123" t="s">
        <v>1</v>
      </c>
      <c r="N1411" s="121" t="s">
        <v>622</v>
      </c>
    </row>
    <row r="1412" spans="1:14" ht="27" customHeight="1" x14ac:dyDescent="0.35">
      <c r="A1412" s="131">
        <v>20015</v>
      </c>
      <c r="B1412" s="131">
        <v>937</v>
      </c>
      <c r="C1412" s="131" t="s">
        <v>3</v>
      </c>
      <c r="D1412" s="137">
        <v>42388.53125</v>
      </c>
      <c r="E1412" s="131" t="s">
        <v>0</v>
      </c>
      <c r="F1412" s="137">
        <v>42388.488194444442</v>
      </c>
      <c r="G1412" s="130">
        <f t="shared" si="67"/>
        <v>4.3055555557657499E-2</v>
      </c>
      <c r="H1412" s="131" t="str">
        <f t="shared" si="68"/>
        <v>ACCEPTABLE</v>
      </c>
      <c r="J1412" s="124">
        <v>42388.519444444442</v>
      </c>
      <c r="K1412" s="124">
        <v>42388.53125</v>
      </c>
      <c r="L1412" s="120">
        <f t="shared" si="69"/>
        <v>1.1805555557657499E-2</v>
      </c>
      <c r="M1412" s="123" t="s">
        <v>0</v>
      </c>
      <c r="N1412" s="121" t="s">
        <v>174</v>
      </c>
    </row>
    <row r="1413" spans="1:14" ht="27" customHeight="1" x14ac:dyDescent="0.35">
      <c r="A1413" s="131">
        <v>20015</v>
      </c>
      <c r="B1413" s="131">
        <v>938</v>
      </c>
      <c r="C1413" s="131" t="s">
        <v>4</v>
      </c>
      <c r="D1413" s="137">
        <v>42388.555555555555</v>
      </c>
      <c r="E1413" s="131" t="s">
        <v>1</v>
      </c>
      <c r="F1413" s="137">
        <v>42388.488194444442</v>
      </c>
      <c r="G1413" s="130">
        <f t="shared" si="67"/>
        <v>6.7361111112404615E-2</v>
      </c>
      <c r="H1413" s="131" t="str">
        <f t="shared" si="68"/>
        <v>ACCEPTABLE</v>
      </c>
      <c r="J1413" s="124">
        <v>42388.549305555556</v>
      </c>
      <c r="K1413" s="124">
        <v>42388.5625</v>
      </c>
      <c r="L1413" s="120">
        <f t="shared" si="69"/>
        <v>1.3194444443797693E-2</v>
      </c>
      <c r="M1413" s="123" t="s">
        <v>1</v>
      </c>
      <c r="N1413" s="121" t="s">
        <v>925</v>
      </c>
    </row>
    <row r="1414" spans="1:14" ht="27" customHeight="1" x14ac:dyDescent="0.35">
      <c r="A1414" s="131">
        <v>20015</v>
      </c>
      <c r="B1414" s="131">
        <v>943</v>
      </c>
      <c r="C1414" s="131" t="s">
        <v>4</v>
      </c>
      <c r="D1414" s="137">
        <v>42388.53125</v>
      </c>
      <c r="E1414" s="131" t="s">
        <v>0</v>
      </c>
      <c r="F1414" s="137">
        <v>42388.51666666667</v>
      </c>
      <c r="G1414" s="130">
        <f t="shared" si="67"/>
        <v>1.4583333329937886E-2</v>
      </c>
      <c r="H1414" s="131" t="str">
        <f t="shared" si="68"/>
        <v>TOO LATE</v>
      </c>
      <c r="J1414" s="124">
        <v>42388.648611111108</v>
      </c>
      <c r="K1414" s="124">
        <v>42388.65347222222</v>
      </c>
      <c r="L1414" s="120">
        <f t="shared" si="69"/>
        <v>4.8611111124046147E-3</v>
      </c>
      <c r="M1414" s="123" t="s">
        <v>0</v>
      </c>
      <c r="N1414" s="121" t="s">
        <v>748</v>
      </c>
    </row>
    <row r="1415" spans="1:14" ht="27" customHeight="1" x14ac:dyDescent="0.35">
      <c r="A1415" s="131">
        <v>20015</v>
      </c>
      <c r="B1415" s="131">
        <v>944</v>
      </c>
      <c r="C1415" s="131" t="s">
        <v>3</v>
      </c>
      <c r="D1415" s="137">
        <v>42388.555555555555</v>
      </c>
      <c r="E1415" s="131" t="s">
        <v>1</v>
      </c>
      <c r="F1415" s="137">
        <v>42388.51666666667</v>
      </c>
      <c r="G1415" s="130">
        <f t="shared" si="67"/>
        <v>3.8888888884685002E-2</v>
      </c>
      <c r="H1415" s="131" t="str">
        <f t="shared" si="68"/>
        <v>TOO LATE</v>
      </c>
      <c r="J1415" s="124">
        <v>42388.690972222219</v>
      </c>
      <c r="K1415" s="124">
        <v>42388.698611111111</v>
      </c>
      <c r="L1415" s="120">
        <f t="shared" si="69"/>
        <v>7.6388888919609599E-3</v>
      </c>
      <c r="M1415" s="123" t="s">
        <v>1</v>
      </c>
      <c r="N1415" s="121" t="s">
        <v>748</v>
      </c>
    </row>
    <row r="1416" spans="1:14" ht="27" customHeight="1" x14ac:dyDescent="0.35">
      <c r="A1416" s="131">
        <v>20016</v>
      </c>
      <c r="B1416" s="131">
        <v>945</v>
      </c>
      <c r="C1416" s="131" t="s">
        <v>19</v>
      </c>
      <c r="D1416" s="137">
        <v>42388.645833333336</v>
      </c>
      <c r="E1416" s="131" t="s">
        <v>0</v>
      </c>
      <c r="F1416" s="137">
        <v>42388.51666666667</v>
      </c>
      <c r="G1416" s="130">
        <f t="shared" si="67"/>
        <v>0.12916666666569654</v>
      </c>
      <c r="H1416" s="131" t="str">
        <f t="shared" si="68"/>
        <v>ACCEPTABLE</v>
      </c>
      <c r="J1416" s="124">
        <v>42388.923611111109</v>
      </c>
      <c r="K1416" s="124">
        <v>42388.934027777781</v>
      </c>
      <c r="L1416" s="120">
        <f t="shared" si="69"/>
        <v>1.0416666671517305E-2</v>
      </c>
      <c r="M1416" s="123" t="s">
        <v>0</v>
      </c>
      <c r="N1416" s="121" t="s">
        <v>730</v>
      </c>
    </row>
    <row r="1417" spans="1:14" ht="27" customHeight="1" x14ac:dyDescent="0.35">
      <c r="A1417" s="131">
        <v>20016</v>
      </c>
      <c r="B1417" s="131">
        <v>946</v>
      </c>
      <c r="C1417" s="131" t="s">
        <v>19</v>
      </c>
      <c r="D1417" s="137">
        <v>42388.708333333336</v>
      </c>
      <c r="E1417" s="131" t="s">
        <v>1</v>
      </c>
      <c r="F1417" s="137">
        <v>42388.51666666667</v>
      </c>
      <c r="G1417" s="130">
        <f t="shared" si="67"/>
        <v>0.19166666666569654</v>
      </c>
      <c r="H1417" s="131" t="str">
        <f t="shared" si="68"/>
        <v>ACCEPTABLE</v>
      </c>
      <c r="J1417" s="124">
        <v>42388.958333333336</v>
      </c>
      <c r="K1417" s="124">
        <v>42388.968055555553</v>
      </c>
      <c r="L1417" s="120">
        <f t="shared" si="69"/>
        <v>9.7222222175332718E-3</v>
      </c>
      <c r="M1417" s="123" t="s">
        <v>1</v>
      </c>
      <c r="N1417" s="121" t="s">
        <v>18</v>
      </c>
    </row>
    <row r="1418" spans="1:14" ht="27" customHeight="1" x14ac:dyDescent="0.35">
      <c r="A1418" s="131">
        <v>20018</v>
      </c>
      <c r="B1418" s="131">
        <v>947</v>
      </c>
      <c r="C1418" s="131" t="s">
        <v>3</v>
      </c>
      <c r="D1418" s="137">
        <v>42388.927083333336</v>
      </c>
      <c r="E1418" s="131" t="s">
        <v>0</v>
      </c>
      <c r="F1418" s="137">
        <v>42388.300694444442</v>
      </c>
      <c r="G1418" s="130">
        <f t="shared" si="67"/>
        <v>0.62638888889341615</v>
      </c>
      <c r="H1418" s="131" t="str">
        <f t="shared" si="68"/>
        <v>ACCEPTABLE</v>
      </c>
      <c r="J1418" s="124">
        <v>42389.472222222219</v>
      </c>
      <c r="K1418" s="124">
        <v>42389.480555555558</v>
      </c>
      <c r="L1418" s="120">
        <f t="shared" si="69"/>
        <v>8.3333333386690356E-3</v>
      </c>
      <c r="M1418" s="123" t="s">
        <v>0</v>
      </c>
      <c r="N1418" s="121" t="s">
        <v>926</v>
      </c>
    </row>
    <row r="1419" spans="1:14" ht="27" customHeight="1" x14ac:dyDescent="0.35">
      <c r="A1419" s="131">
        <v>20018</v>
      </c>
      <c r="B1419" s="131">
        <v>948</v>
      </c>
      <c r="C1419" s="131" t="s">
        <v>4</v>
      </c>
      <c r="D1419" s="137">
        <v>42388.961805555555</v>
      </c>
      <c r="E1419" s="131" t="s">
        <v>1</v>
      </c>
      <c r="F1419" s="137">
        <v>42388.300694444442</v>
      </c>
      <c r="G1419" s="130">
        <f t="shared" si="67"/>
        <v>0.66111111111240461</v>
      </c>
      <c r="H1419" s="131" t="str">
        <f t="shared" si="68"/>
        <v>ACCEPTABLE</v>
      </c>
      <c r="J1419" s="124">
        <v>42389.527777777781</v>
      </c>
      <c r="K1419" s="124">
        <v>42389.538888888892</v>
      </c>
      <c r="L1419" s="120">
        <f t="shared" si="69"/>
        <v>1.1111111110949423E-2</v>
      </c>
      <c r="M1419" s="123" t="s">
        <v>1</v>
      </c>
      <c r="N1419" s="121" t="s">
        <v>1166</v>
      </c>
    </row>
    <row r="1420" spans="1:14" ht="27" customHeight="1" x14ac:dyDescent="0.35">
      <c r="A1420" s="131">
        <v>20018</v>
      </c>
      <c r="B1420" s="131">
        <v>949</v>
      </c>
      <c r="C1420" s="131" t="s">
        <v>4</v>
      </c>
      <c r="D1420" s="137">
        <v>42389.475694444445</v>
      </c>
      <c r="E1420" s="131" t="s">
        <v>0</v>
      </c>
      <c r="F1420" s="137">
        <v>42389.327777777777</v>
      </c>
      <c r="G1420" s="130">
        <f t="shared" si="67"/>
        <v>0.14791666666860692</v>
      </c>
      <c r="H1420" s="131" t="str">
        <f t="shared" si="68"/>
        <v>ACCEPTABLE</v>
      </c>
      <c r="J1420" s="124">
        <v>42389.543749999997</v>
      </c>
      <c r="K1420" s="124">
        <v>42389.552083333336</v>
      </c>
      <c r="L1420" s="120">
        <f t="shared" si="69"/>
        <v>8.3333333386690356E-3</v>
      </c>
      <c r="M1420" s="123" t="s">
        <v>0</v>
      </c>
      <c r="N1420" s="121" t="s">
        <v>867</v>
      </c>
    </row>
    <row r="1421" spans="1:14" ht="27" customHeight="1" x14ac:dyDescent="0.35">
      <c r="A1421" s="131">
        <v>20018</v>
      </c>
      <c r="B1421" s="131">
        <v>950</v>
      </c>
      <c r="C1421" s="131" t="s">
        <v>3</v>
      </c>
      <c r="D1421" s="137">
        <v>42389.5</v>
      </c>
      <c r="E1421" s="131" t="s">
        <v>1</v>
      </c>
      <c r="F1421" s="137">
        <v>42389.327777777777</v>
      </c>
      <c r="G1421" s="130">
        <f t="shared" si="67"/>
        <v>0.17222222222335404</v>
      </c>
      <c r="H1421" s="131" t="str">
        <f t="shared" si="68"/>
        <v>ACCEPTABLE</v>
      </c>
      <c r="J1421" s="124">
        <v>42389.577777777777</v>
      </c>
      <c r="K1421" s="124">
        <v>42389.592361111114</v>
      </c>
      <c r="L1421" s="120">
        <f t="shared" si="69"/>
        <v>1.4583333337213844E-2</v>
      </c>
      <c r="M1421" s="123" t="s">
        <v>1</v>
      </c>
      <c r="N1421" s="121" t="s">
        <v>927</v>
      </c>
    </row>
    <row r="1422" spans="1:14" ht="27" customHeight="1" x14ac:dyDescent="0.35">
      <c r="A1422" s="131">
        <v>20016</v>
      </c>
      <c r="B1422" s="131">
        <v>951</v>
      </c>
      <c r="C1422" s="131" t="s">
        <v>16</v>
      </c>
      <c r="D1422" s="137">
        <v>42389.545138888891</v>
      </c>
      <c r="E1422" s="131" t="s">
        <v>0</v>
      </c>
      <c r="F1422" s="137">
        <v>42389.404166666667</v>
      </c>
      <c r="G1422" s="130">
        <f t="shared" si="67"/>
        <v>0.14097222222335404</v>
      </c>
      <c r="H1422" s="131" t="str">
        <f t="shared" si="68"/>
        <v>ACCEPTABLE</v>
      </c>
      <c r="J1422" s="124">
        <v>42389.611805555556</v>
      </c>
      <c r="K1422" s="124">
        <v>42389.618055555555</v>
      </c>
      <c r="L1422" s="120">
        <f t="shared" si="69"/>
        <v>6.2499999985448085E-3</v>
      </c>
      <c r="M1422" s="123" t="s">
        <v>149</v>
      </c>
      <c r="N1422" s="121" t="s">
        <v>78</v>
      </c>
    </row>
    <row r="1423" spans="1:14" ht="27" customHeight="1" x14ac:dyDescent="0.35">
      <c r="A1423" s="131">
        <v>20016</v>
      </c>
      <c r="B1423" s="131">
        <v>952</v>
      </c>
      <c r="C1423" s="131" t="s">
        <v>471</v>
      </c>
      <c r="D1423" s="137">
        <v>42389.572916666664</v>
      </c>
      <c r="E1423" s="131" t="s">
        <v>1</v>
      </c>
      <c r="F1423" s="137">
        <v>42389.404166666667</v>
      </c>
      <c r="G1423" s="130">
        <f t="shared" si="67"/>
        <v>0.16874999999708962</v>
      </c>
      <c r="H1423" s="131" t="str">
        <f t="shared" si="68"/>
        <v>ACCEPTABLE</v>
      </c>
      <c r="J1423" s="124"/>
      <c r="K1423" s="124"/>
      <c r="L1423" s="120" t="str">
        <f t="shared" si="69"/>
        <v>Incomplete Data</v>
      </c>
    </row>
    <row r="1424" spans="1:14" ht="27" customHeight="1" x14ac:dyDescent="0.35">
      <c r="A1424" s="131">
        <v>20019</v>
      </c>
      <c r="B1424" s="131">
        <v>953</v>
      </c>
      <c r="C1424" s="131" t="s">
        <v>471</v>
      </c>
      <c r="D1424" s="137">
        <v>42390.291666666664</v>
      </c>
      <c r="E1424" s="131" t="s">
        <v>0</v>
      </c>
      <c r="F1424" s="137">
        <v>42389.668055555558</v>
      </c>
      <c r="G1424" s="130">
        <f t="shared" si="67"/>
        <v>0.62361111110658385</v>
      </c>
      <c r="H1424" s="131" t="str">
        <f t="shared" si="68"/>
        <v>ACCEPTABLE</v>
      </c>
      <c r="J1424" s="124">
        <v>42390.291666666664</v>
      </c>
      <c r="K1424" s="124">
        <v>42390.303472222222</v>
      </c>
      <c r="L1424" s="120">
        <f t="shared" si="69"/>
        <v>1.1805555557657499E-2</v>
      </c>
      <c r="M1424" s="123" t="s">
        <v>0</v>
      </c>
      <c r="N1424" s="121" t="s">
        <v>928</v>
      </c>
    </row>
    <row r="1425" spans="1:14" ht="27" customHeight="1" x14ac:dyDescent="0.35">
      <c r="A1425" s="131">
        <v>20019</v>
      </c>
      <c r="B1425" s="131">
        <v>954</v>
      </c>
      <c r="C1425" s="131" t="s">
        <v>16</v>
      </c>
      <c r="D1425" s="137">
        <v>42390.326388888891</v>
      </c>
      <c r="E1425" s="131" t="s">
        <v>1</v>
      </c>
      <c r="F1425" s="137">
        <v>42389.668055555558</v>
      </c>
      <c r="G1425" s="130">
        <f t="shared" si="67"/>
        <v>0.65833333333284827</v>
      </c>
      <c r="H1425" s="131" t="str">
        <f t="shared" si="68"/>
        <v>ACCEPTABLE</v>
      </c>
      <c r="J1425" s="124">
        <v>42390.326388888891</v>
      </c>
      <c r="K1425" s="124">
        <v>42390.332638888889</v>
      </c>
      <c r="L1425" s="120">
        <f t="shared" si="69"/>
        <v>6.2499999985448085E-3</v>
      </c>
      <c r="M1425" s="123" t="s">
        <v>1</v>
      </c>
      <c r="N1425" s="121" t="s">
        <v>610</v>
      </c>
    </row>
    <row r="1426" spans="1:14" ht="27" customHeight="1" x14ac:dyDescent="0.35">
      <c r="A1426" s="131"/>
      <c r="B1426" s="131"/>
      <c r="C1426" s="131"/>
      <c r="D1426" s="137"/>
      <c r="E1426" s="131"/>
      <c r="F1426" s="137"/>
      <c r="G1426" s="130" t="str">
        <f t="shared" si="67"/>
        <v/>
      </c>
      <c r="H1426" s="131" t="str">
        <f t="shared" si="68"/>
        <v/>
      </c>
      <c r="J1426" s="124">
        <v>42390.411805555559</v>
      </c>
      <c r="K1426" s="124">
        <v>42390.417361111111</v>
      </c>
      <c r="L1426" s="120">
        <f t="shared" si="69"/>
        <v>5.5555555518367328E-3</v>
      </c>
      <c r="M1426" s="123" t="s">
        <v>149</v>
      </c>
      <c r="N1426" s="121" t="s">
        <v>78</v>
      </c>
    </row>
    <row r="1427" spans="1:14" ht="27" customHeight="1" x14ac:dyDescent="0.35">
      <c r="A1427" s="131"/>
      <c r="B1427" s="131"/>
      <c r="C1427" s="131"/>
      <c r="D1427" s="137"/>
      <c r="E1427" s="131"/>
      <c r="F1427" s="137"/>
      <c r="G1427" s="130" t="str">
        <f t="shared" si="67"/>
        <v/>
      </c>
      <c r="H1427" s="131" t="str">
        <f t="shared" si="68"/>
        <v/>
      </c>
      <c r="J1427" s="124">
        <v>42390.467361111114</v>
      </c>
      <c r="K1427" s="124">
        <v>42390.475694444445</v>
      </c>
      <c r="L1427" s="120">
        <f t="shared" si="69"/>
        <v>8.333333331393078E-3</v>
      </c>
      <c r="M1427" s="123" t="s">
        <v>149</v>
      </c>
      <c r="N1427" s="121" t="s">
        <v>78</v>
      </c>
    </row>
    <row r="1428" spans="1:14" ht="27" customHeight="1" x14ac:dyDescent="0.35">
      <c r="A1428" s="131">
        <v>20020</v>
      </c>
      <c r="B1428" s="131">
        <v>955</v>
      </c>
      <c r="C1428" s="131" t="s">
        <v>657</v>
      </c>
      <c r="D1428" s="137">
        <v>42390.520833333336</v>
      </c>
      <c r="E1428" s="131" t="s">
        <v>0</v>
      </c>
      <c r="F1428" s="137">
        <v>42390.390972222223</v>
      </c>
      <c r="G1428" s="130">
        <f t="shared" si="67"/>
        <v>0.12986111111240461</v>
      </c>
      <c r="H1428" s="131" t="str">
        <f t="shared" si="68"/>
        <v>ACCEPTABLE</v>
      </c>
      <c r="J1428" s="124">
        <v>42390.505555555559</v>
      </c>
      <c r="K1428" s="124">
        <v>42390.51666666667</v>
      </c>
      <c r="L1428" s="120">
        <f t="shared" si="69"/>
        <v>1.1111111110949423E-2</v>
      </c>
      <c r="M1428" s="123" t="s">
        <v>0</v>
      </c>
      <c r="N1428" s="121" t="s">
        <v>929</v>
      </c>
    </row>
    <row r="1429" spans="1:14" ht="27" customHeight="1" x14ac:dyDescent="0.35">
      <c r="A1429" s="131"/>
      <c r="B1429" s="131"/>
      <c r="C1429" s="131"/>
      <c r="D1429" s="137"/>
      <c r="E1429" s="131"/>
      <c r="F1429" s="137"/>
      <c r="G1429" s="130" t="str">
        <f t="shared" si="67"/>
        <v/>
      </c>
      <c r="H1429" s="131" t="str">
        <f t="shared" si="68"/>
        <v/>
      </c>
      <c r="J1429" s="124">
        <v>42390.884027777778</v>
      </c>
      <c r="K1429" s="124">
        <v>42390.888194444444</v>
      </c>
      <c r="L1429" s="120">
        <f t="shared" si="69"/>
        <v>4.166666665696539E-3</v>
      </c>
      <c r="M1429" s="123" t="s">
        <v>149</v>
      </c>
      <c r="N1429" s="121" t="s">
        <v>78</v>
      </c>
    </row>
    <row r="1430" spans="1:14" ht="27" customHeight="1" x14ac:dyDescent="0.35">
      <c r="A1430" s="131"/>
      <c r="B1430" s="131"/>
      <c r="C1430" s="131"/>
      <c r="D1430" s="137"/>
      <c r="E1430" s="131"/>
      <c r="F1430" s="137"/>
      <c r="G1430" s="130" t="str">
        <f t="shared" si="67"/>
        <v/>
      </c>
      <c r="H1430" s="131" t="str">
        <f t="shared" si="68"/>
        <v/>
      </c>
      <c r="J1430" s="124">
        <v>42390.899305555555</v>
      </c>
      <c r="K1430" s="124">
        <v>42390.90347222222</v>
      </c>
      <c r="L1430" s="120">
        <f t="shared" si="69"/>
        <v>4.166666665696539E-3</v>
      </c>
      <c r="M1430" s="123" t="s">
        <v>149</v>
      </c>
      <c r="N1430" s="121" t="s">
        <v>78</v>
      </c>
    </row>
    <row r="1431" spans="1:14" ht="27" customHeight="1" x14ac:dyDescent="0.35">
      <c r="A1431" s="131"/>
      <c r="B1431" s="131"/>
      <c r="C1431" s="131"/>
      <c r="D1431" s="137"/>
      <c r="E1431" s="131"/>
      <c r="F1431" s="137"/>
      <c r="G1431" s="130" t="str">
        <f t="shared" si="67"/>
        <v/>
      </c>
      <c r="H1431" s="131" t="str">
        <f t="shared" si="68"/>
        <v/>
      </c>
      <c r="J1431" s="124">
        <v>42390.909722222219</v>
      </c>
      <c r="K1431" s="124">
        <v>42390.920138888891</v>
      </c>
      <c r="L1431" s="120">
        <f t="shared" si="69"/>
        <v>1.0416666671517305E-2</v>
      </c>
      <c r="M1431" s="123" t="s">
        <v>149</v>
      </c>
      <c r="N1431" s="121" t="s">
        <v>78</v>
      </c>
    </row>
    <row r="1432" spans="1:14" ht="27" customHeight="1" x14ac:dyDescent="0.35">
      <c r="A1432" s="131">
        <v>20019</v>
      </c>
      <c r="B1432" s="131">
        <v>956</v>
      </c>
      <c r="C1432" s="131" t="s">
        <v>19</v>
      </c>
      <c r="D1432" s="137">
        <v>42391.152777777781</v>
      </c>
      <c r="E1432" s="131" t="s">
        <v>0</v>
      </c>
      <c r="F1432" s="137">
        <v>42391.05</v>
      </c>
      <c r="G1432" s="130">
        <f t="shared" si="67"/>
        <v>0.10277777777810115</v>
      </c>
      <c r="H1432" s="131" t="str">
        <f t="shared" si="68"/>
        <v>ACCEPTABLE</v>
      </c>
      <c r="J1432" s="124">
        <v>42391.152777777781</v>
      </c>
      <c r="K1432" s="124">
        <v>42391.163194444445</v>
      </c>
      <c r="L1432" s="120">
        <f t="shared" si="69"/>
        <v>1.0416666664241347E-2</v>
      </c>
      <c r="M1432" s="123" t="s">
        <v>0</v>
      </c>
      <c r="N1432" s="121" t="s">
        <v>589</v>
      </c>
    </row>
    <row r="1433" spans="1:14" ht="27" customHeight="1" x14ac:dyDescent="0.35">
      <c r="A1433" s="131">
        <v>20019</v>
      </c>
      <c r="B1433" s="131">
        <v>957</v>
      </c>
      <c r="C1433" s="131" t="s">
        <v>19</v>
      </c>
      <c r="D1433" s="137">
        <v>42391.197916666664</v>
      </c>
      <c r="E1433" s="131" t="s">
        <v>1</v>
      </c>
      <c r="F1433" s="137">
        <v>42391.05</v>
      </c>
      <c r="G1433" s="130">
        <f t="shared" si="67"/>
        <v>0.14791666666133096</v>
      </c>
      <c r="H1433" s="131" t="str">
        <f t="shared" si="68"/>
        <v>ACCEPTABLE</v>
      </c>
      <c r="J1433" s="124">
        <v>42391.211805555555</v>
      </c>
      <c r="K1433" s="124">
        <v>42391.21875</v>
      </c>
      <c r="L1433" s="120">
        <f t="shared" si="69"/>
        <v>6.9444444452528842E-3</v>
      </c>
      <c r="M1433" s="123" t="s">
        <v>1</v>
      </c>
      <c r="N1433" s="121" t="s">
        <v>589</v>
      </c>
    </row>
    <row r="1434" spans="1:14" ht="27" customHeight="1" x14ac:dyDescent="0.35">
      <c r="A1434" s="131">
        <v>20021</v>
      </c>
      <c r="B1434" s="131">
        <v>958</v>
      </c>
      <c r="C1434" s="131" t="s">
        <v>3</v>
      </c>
      <c r="D1434" s="137">
        <v>42391.305555555555</v>
      </c>
      <c r="E1434" s="131" t="s">
        <v>0</v>
      </c>
      <c r="F1434" s="137">
        <v>42391.05</v>
      </c>
      <c r="G1434" s="130">
        <f t="shared" si="67"/>
        <v>0.25555555555183673</v>
      </c>
      <c r="H1434" s="131" t="str">
        <f t="shared" si="68"/>
        <v>ACCEPTABLE</v>
      </c>
      <c r="J1434" s="124">
        <v>42391.236111111109</v>
      </c>
      <c r="K1434" s="124">
        <v>42391.25277777778</v>
      </c>
      <c r="L1434" s="120">
        <f t="shared" si="69"/>
        <v>1.6666666670062114E-2</v>
      </c>
      <c r="M1434" s="123" t="s">
        <v>0</v>
      </c>
      <c r="N1434" s="121" t="s">
        <v>930</v>
      </c>
    </row>
    <row r="1435" spans="1:14" ht="27" customHeight="1" x14ac:dyDescent="0.35">
      <c r="A1435" s="131">
        <v>20021</v>
      </c>
      <c r="B1435" s="131">
        <v>959</v>
      </c>
      <c r="C1435" s="131" t="s">
        <v>3</v>
      </c>
      <c r="D1435" s="137">
        <v>42391.333333333336</v>
      </c>
      <c r="E1435" s="131" t="s">
        <v>1</v>
      </c>
      <c r="F1435" s="137">
        <v>42391.05</v>
      </c>
      <c r="G1435" s="130">
        <f t="shared" si="67"/>
        <v>0.28333333333284827</v>
      </c>
      <c r="H1435" s="131" t="str">
        <f t="shared" si="68"/>
        <v>ACCEPTABLE</v>
      </c>
      <c r="J1435" s="124">
        <v>42391.270138888889</v>
      </c>
      <c r="K1435" s="124">
        <v>42391.291666666664</v>
      </c>
      <c r="L1435" s="120">
        <f t="shared" si="69"/>
        <v>2.1527777775190771E-2</v>
      </c>
      <c r="M1435" s="123" t="s">
        <v>1</v>
      </c>
      <c r="N1435" s="121" t="s">
        <v>930</v>
      </c>
    </row>
    <row r="1436" spans="1:14" ht="27" customHeight="1" x14ac:dyDescent="0.35">
      <c r="A1436" s="131"/>
      <c r="B1436" s="131"/>
      <c r="C1436" s="131"/>
      <c r="D1436" s="137"/>
      <c r="E1436" s="131"/>
      <c r="F1436" s="137"/>
      <c r="G1436" s="130" t="str">
        <f t="shared" si="67"/>
        <v/>
      </c>
      <c r="H1436" s="131" t="str">
        <f t="shared" si="68"/>
        <v/>
      </c>
      <c r="J1436" s="124">
        <v>42391.558333333334</v>
      </c>
      <c r="K1436" s="124">
        <v>42391.5625</v>
      </c>
      <c r="L1436" s="120">
        <f t="shared" si="69"/>
        <v>4.166666665696539E-3</v>
      </c>
      <c r="M1436" s="123" t="s">
        <v>149</v>
      </c>
      <c r="N1436" s="121" t="s">
        <v>149</v>
      </c>
    </row>
    <row r="1437" spans="1:14" ht="27" customHeight="1" x14ac:dyDescent="0.35">
      <c r="A1437" s="131">
        <v>20019</v>
      </c>
      <c r="B1437" s="131">
        <v>960</v>
      </c>
      <c r="C1437" s="131" t="s">
        <v>16</v>
      </c>
      <c r="D1437" s="137">
        <v>42392.34375</v>
      </c>
      <c r="E1437" s="131" t="s">
        <v>0</v>
      </c>
      <c r="F1437" s="137">
        <v>42392.232638888891</v>
      </c>
      <c r="G1437" s="130">
        <f t="shared" si="67"/>
        <v>0.11111111110949423</v>
      </c>
      <c r="H1437" s="131" t="str">
        <f t="shared" si="68"/>
        <v>ACCEPTABLE</v>
      </c>
      <c r="J1437" s="124">
        <v>42392.351388888892</v>
      </c>
      <c r="K1437" s="124">
        <v>42392.361111111109</v>
      </c>
      <c r="L1437" s="120">
        <f t="shared" si="69"/>
        <v>9.7222222175332718E-3</v>
      </c>
      <c r="M1437" s="123" t="s">
        <v>0</v>
      </c>
      <c r="N1437" s="121" t="s">
        <v>931</v>
      </c>
    </row>
    <row r="1438" spans="1:14" ht="27" customHeight="1" x14ac:dyDescent="0.35">
      <c r="A1438" s="131">
        <v>20019</v>
      </c>
      <c r="B1438" s="131">
        <v>961</v>
      </c>
      <c r="C1438" s="131" t="s">
        <v>471</v>
      </c>
      <c r="D1438" s="137">
        <v>42392.368055555555</v>
      </c>
      <c r="E1438" s="131" t="s">
        <v>1</v>
      </c>
      <c r="F1438" s="137">
        <v>42392.232638888891</v>
      </c>
      <c r="G1438" s="130">
        <f t="shared" si="67"/>
        <v>0.13541666666424135</v>
      </c>
      <c r="H1438" s="131" t="str">
        <f t="shared" si="68"/>
        <v>ACCEPTABLE</v>
      </c>
      <c r="J1438" s="124">
        <v>42392.375</v>
      </c>
      <c r="K1438" s="124">
        <v>42392.386805555558</v>
      </c>
      <c r="L1438" s="120">
        <f t="shared" si="69"/>
        <v>1.1805555557657499E-2</v>
      </c>
      <c r="M1438" s="123" t="s">
        <v>1</v>
      </c>
      <c r="N1438" s="121" t="s">
        <v>932</v>
      </c>
    </row>
    <row r="1439" spans="1:14" ht="27" customHeight="1" x14ac:dyDescent="0.35">
      <c r="A1439" s="131">
        <v>20022</v>
      </c>
      <c r="B1439" s="131">
        <v>962</v>
      </c>
      <c r="C1439" s="131" t="s">
        <v>657</v>
      </c>
      <c r="D1439" s="137">
        <v>42392.479166666664</v>
      </c>
      <c r="E1439" s="131" t="s">
        <v>1</v>
      </c>
      <c r="F1439" s="137">
        <v>42392.407638888886</v>
      </c>
      <c r="G1439" s="130">
        <f t="shared" si="67"/>
        <v>7.1527777778101154E-2</v>
      </c>
      <c r="H1439" s="131" t="str">
        <f t="shared" si="68"/>
        <v>ACCEPTABLE</v>
      </c>
      <c r="J1439" s="124">
        <v>42392.469444444447</v>
      </c>
      <c r="K1439" s="124">
        <v>42392.481944444444</v>
      </c>
      <c r="L1439" s="120">
        <f t="shared" si="69"/>
        <v>1.2499999997089617E-2</v>
      </c>
      <c r="M1439" s="123" t="s">
        <v>0</v>
      </c>
      <c r="N1439" s="121" t="s">
        <v>493</v>
      </c>
    </row>
    <row r="1440" spans="1:14" ht="27" customHeight="1" x14ac:dyDescent="0.35">
      <c r="A1440" s="131">
        <v>20023</v>
      </c>
      <c r="B1440" s="131">
        <v>963</v>
      </c>
      <c r="C1440" s="131" t="s">
        <v>3</v>
      </c>
      <c r="D1440" s="137">
        <v>42392.520833333336</v>
      </c>
      <c r="E1440" s="131" t="s">
        <v>0</v>
      </c>
      <c r="F1440" s="137">
        <v>42392.451388888891</v>
      </c>
      <c r="G1440" s="130">
        <f t="shared" si="67"/>
        <v>6.9444444445252884E-2</v>
      </c>
      <c r="H1440" s="131" t="str">
        <f t="shared" si="68"/>
        <v>ACCEPTABLE</v>
      </c>
      <c r="J1440" s="124">
        <v>42392.51666666667</v>
      </c>
      <c r="K1440" s="124">
        <v>42392.529166666667</v>
      </c>
      <c r="L1440" s="120">
        <f t="shared" si="69"/>
        <v>1.2499999997089617E-2</v>
      </c>
      <c r="M1440" s="123" t="s">
        <v>0</v>
      </c>
      <c r="N1440" s="121" t="s">
        <v>739</v>
      </c>
    </row>
    <row r="1441" spans="1:14" ht="27" customHeight="1" x14ac:dyDescent="0.35">
      <c r="A1441" s="131">
        <v>20023</v>
      </c>
      <c r="B1441" s="131">
        <v>964</v>
      </c>
      <c r="C1441" s="131" t="s">
        <v>4</v>
      </c>
      <c r="D1441" s="137">
        <v>42392.555555555555</v>
      </c>
      <c r="E1441" s="131" t="s">
        <v>1</v>
      </c>
      <c r="F1441" s="137">
        <v>42392.451388888891</v>
      </c>
      <c r="G1441" s="130">
        <f t="shared" si="67"/>
        <v>0.10416666666424135</v>
      </c>
      <c r="H1441" s="131" t="str">
        <f t="shared" si="68"/>
        <v>ACCEPTABLE</v>
      </c>
      <c r="J1441" s="124">
        <v>42392.543749999997</v>
      </c>
      <c r="K1441" s="124">
        <v>42392.555555555555</v>
      </c>
      <c r="L1441" s="120">
        <f t="shared" si="69"/>
        <v>1.1805555557657499E-2</v>
      </c>
      <c r="M1441" s="123" t="s">
        <v>1</v>
      </c>
      <c r="N1441" s="121" t="s">
        <v>18</v>
      </c>
    </row>
    <row r="1442" spans="1:14" ht="27" customHeight="1" x14ac:dyDescent="0.35">
      <c r="A1442" s="131">
        <v>20023</v>
      </c>
      <c r="B1442" s="131">
        <v>965</v>
      </c>
      <c r="C1442" s="131" t="s">
        <v>4</v>
      </c>
      <c r="D1442" s="137">
        <v>42392.986111111109</v>
      </c>
      <c r="E1442" s="131" t="s">
        <v>0</v>
      </c>
      <c r="F1442" s="137">
        <v>42392.70208333333</v>
      </c>
      <c r="G1442" s="130">
        <f t="shared" si="67"/>
        <v>0.28402777777955635</v>
      </c>
      <c r="H1442" s="131" t="str">
        <f t="shared" si="68"/>
        <v>ACCEPTABLE</v>
      </c>
      <c r="J1442" s="124">
        <v>42392.990277777775</v>
      </c>
      <c r="K1442" s="124">
        <v>42392.995138888888</v>
      </c>
      <c r="L1442" s="120">
        <f t="shared" si="69"/>
        <v>4.8611111124046147E-3</v>
      </c>
      <c r="M1442" s="123" t="s">
        <v>0</v>
      </c>
      <c r="N1442" s="121" t="s">
        <v>18</v>
      </c>
    </row>
    <row r="1443" spans="1:14" ht="27" customHeight="1" x14ac:dyDescent="0.35">
      <c r="A1443" s="131">
        <v>20023</v>
      </c>
      <c r="B1443" s="131">
        <v>966</v>
      </c>
      <c r="C1443" s="131" t="s">
        <v>3</v>
      </c>
      <c r="D1443" s="137">
        <v>42393.013888888891</v>
      </c>
      <c r="E1443" s="131" t="s">
        <v>1</v>
      </c>
      <c r="F1443" s="137">
        <v>42392.70208333333</v>
      </c>
      <c r="G1443" s="130">
        <f t="shared" si="67"/>
        <v>0.31180555556056788</v>
      </c>
      <c r="H1443" s="131" t="str">
        <f t="shared" si="68"/>
        <v>ACCEPTABLE</v>
      </c>
      <c r="J1443" s="124">
        <v>42393.013194444444</v>
      </c>
      <c r="K1443" s="124">
        <v>42393.022916666669</v>
      </c>
      <c r="L1443" s="120">
        <f t="shared" si="69"/>
        <v>9.7222222248092294E-3</v>
      </c>
      <c r="M1443" s="123" t="s">
        <v>1</v>
      </c>
      <c r="N1443" s="121" t="s">
        <v>667</v>
      </c>
    </row>
    <row r="1444" spans="1:14" ht="27" customHeight="1" x14ac:dyDescent="0.35">
      <c r="A1444" s="131">
        <v>20024</v>
      </c>
      <c r="B1444" s="131">
        <v>967</v>
      </c>
      <c r="C1444" s="131" t="s">
        <v>3</v>
      </c>
      <c r="D1444" s="137">
        <v>42393.520833333336</v>
      </c>
      <c r="E1444" s="131" t="s">
        <v>0</v>
      </c>
      <c r="F1444" s="137">
        <v>42393.4375</v>
      </c>
      <c r="G1444" s="130">
        <f t="shared" si="67"/>
        <v>8.3333333335758653E-2</v>
      </c>
      <c r="H1444" s="131" t="str">
        <f t="shared" si="68"/>
        <v>ACCEPTABLE</v>
      </c>
      <c r="J1444" s="124">
        <v>42393.520833333336</v>
      </c>
      <c r="K1444" s="124">
        <v>42393.534722222219</v>
      </c>
      <c r="L1444" s="120">
        <f t="shared" si="69"/>
        <v>1.3888888883229811E-2</v>
      </c>
      <c r="M1444" s="123" t="s">
        <v>0</v>
      </c>
      <c r="N1444" s="121" t="s">
        <v>933</v>
      </c>
    </row>
    <row r="1445" spans="1:14" ht="27" customHeight="1" x14ac:dyDescent="0.35">
      <c r="A1445" s="131">
        <v>20024</v>
      </c>
      <c r="B1445" s="131">
        <v>968</v>
      </c>
      <c r="C1445" s="131" t="s">
        <v>4</v>
      </c>
      <c r="D1445" s="137">
        <v>42393.5625</v>
      </c>
      <c r="E1445" s="131" t="s">
        <v>1</v>
      </c>
      <c r="F1445" s="137">
        <v>42393.4375</v>
      </c>
      <c r="G1445" s="130">
        <f t="shared" si="67"/>
        <v>0.125</v>
      </c>
      <c r="H1445" s="131" t="str">
        <f t="shared" si="68"/>
        <v>ACCEPTABLE</v>
      </c>
      <c r="J1445" s="124">
        <v>42393.5625</v>
      </c>
      <c r="K1445" s="124">
        <v>42393.572916666664</v>
      </c>
      <c r="L1445" s="120">
        <f t="shared" si="69"/>
        <v>1.0416666664241347E-2</v>
      </c>
      <c r="M1445" s="123" t="s">
        <v>1</v>
      </c>
      <c r="N1445" s="121" t="s">
        <v>9</v>
      </c>
    </row>
    <row r="1446" spans="1:14" ht="27" customHeight="1" x14ac:dyDescent="0.35">
      <c r="A1446" s="131">
        <v>20025</v>
      </c>
      <c r="B1446" s="131">
        <v>969</v>
      </c>
      <c r="C1446" s="131" t="s">
        <v>471</v>
      </c>
      <c r="D1446" s="137">
        <v>42394.388888888891</v>
      </c>
      <c r="E1446" s="131" t="s">
        <v>0</v>
      </c>
      <c r="F1446" s="137">
        <v>42394.231944444444</v>
      </c>
      <c r="G1446" s="130">
        <f t="shared" si="67"/>
        <v>0.15694444444670808</v>
      </c>
      <c r="H1446" s="131" t="str">
        <f t="shared" si="68"/>
        <v>ACCEPTABLE</v>
      </c>
      <c r="J1446" s="124">
        <v>42394.384027777778</v>
      </c>
      <c r="K1446" s="124">
        <v>42394.397916666669</v>
      </c>
      <c r="L1446" s="120">
        <f t="shared" si="69"/>
        <v>1.3888888890505768E-2</v>
      </c>
      <c r="M1446" s="123" t="s">
        <v>0</v>
      </c>
      <c r="N1446" s="121" t="s">
        <v>934</v>
      </c>
    </row>
    <row r="1447" spans="1:14" ht="27" customHeight="1" x14ac:dyDescent="0.35">
      <c r="A1447" s="131">
        <v>20025</v>
      </c>
      <c r="B1447" s="131">
        <v>970</v>
      </c>
      <c r="C1447" s="131" t="s">
        <v>16</v>
      </c>
      <c r="D1447" s="137">
        <v>42394.430555555555</v>
      </c>
      <c r="E1447" s="131" t="s">
        <v>1</v>
      </c>
      <c r="F1447" s="137">
        <v>42394.231944444444</v>
      </c>
      <c r="G1447" s="130">
        <f t="shared" si="67"/>
        <v>0.19861111111094942</v>
      </c>
      <c r="H1447" s="131" t="str">
        <f t="shared" si="68"/>
        <v>ACCEPTABLE</v>
      </c>
      <c r="J1447" s="124">
        <v>42394.413194444445</v>
      </c>
      <c r="K1447" s="124">
        <v>42394.4375</v>
      </c>
      <c r="L1447" s="120">
        <f t="shared" si="69"/>
        <v>2.4305555554747116E-2</v>
      </c>
      <c r="M1447" s="123" t="s">
        <v>1</v>
      </c>
      <c r="N1447" s="121" t="s">
        <v>935</v>
      </c>
    </row>
    <row r="1448" spans="1:14" ht="27" customHeight="1" x14ac:dyDescent="0.35">
      <c r="A1448" s="131">
        <v>20026</v>
      </c>
      <c r="B1448" s="131">
        <v>971</v>
      </c>
      <c r="C1448" s="131" t="s">
        <v>3</v>
      </c>
      <c r="D1448" s="137">
        <v>42394.555555555555</v>
      </c>
      <c r="E1448" s="131" t="s">
        <v>0</v>
      </c>
      <c r="F1448" s="137">
        <v>42394.498611111114</v>
      </c>
      <c r="G1448" s="130">
        <f t="shared" si="67"/>
        <v>5.694444444088731E-2</v>
      </c>
      <c r="H1448" s="131" t="str">
        <f t="shared" si="68"/>
        <v>ACCEPTABLE</v>
      </c>
      <c r="J1448" s="124">
        <v>42394.529861111114</v>
      </c>
      <c r="K1448" s="124">
        <v>42394.536805555559</v>
      </c>
      <c r="L1448" s="120">
        <f t="shared" si="69"/>
        <v>6.9444444452528842E-3</v>
      </c>
      <c r="M1448" s="123" t="s">
        <v>149</v>
      </c>
      <c r="N1448" s="121" t="s">
        <v>78</v>
      </c>
    </row>
    <row r="1449" spans="1:14" ht="27" customHeight="1" x14ac:dyDescent="0.35">
      <c r="A1449" s="131">
        <v>20026</v>
      </c>
      <c r="B1449" s="131">
        <v>972</v>
      </c>
      <c r="C1449" s="131" t="s">
        <v>3</v>
      </c>
      <c r="D1449" s="137">
        <v>42394.583333333336</v>
      </c>
      <c r="E1449" s="131" t="s">
        <v>1</v>
      </c>
      <c r="F1449" s="137">
        <v>42394.498611111114</v>
      </c>
      <c r="G1449" s="130">
        <f t="shared" si="67"/>
        <v>8.4722222221898846E-2</v>
      </c>
      <c r="H1449" s="131" t="str">
        <f t="shared" si="68"/>
        <v>ACCEPTABLE</v>
      </c>
      <c r="J1449" s="124">
        <v>42394.541666666664</v>
      </c>
      <c r="K1449" s="124">
        <v>42394.555555555555</v>
      </c>
      <c r="L1449" s="120">
        <f t="shared" si="69"/>
        <v>1.3888888890505768E-2</v>
      </c>
      <c r="M1449" s="123" t="s">
        <v>0</v>
      </c>
      <c r="N1449" s="121" t="s">
        <v>666</v>
      </c>
    </row>
    <row r="1450" spans="1:14" ht="27" customHeight="1" x14ac:dyDescent="0.35">
      <c r="A1450" s="131">
        <v>20024</v>
      </c>
      <c r="B1450" s="131">
        <v>973</v>
      </c>
      <c r="C1450" s="131" t="s">
        <v>3</v>
      </c>
      <c r="D1450" s="137">
        <v>42394.604166666664</v>
      </c>
      <c r="E1450" s="131" t="s">
        <v>1</v>
      </c>
      <c r="F1450" s="137">
        <v>42394.498611111114</v>
      </c>
      <c r="G1450" s="130">
        <f t="shared" si="67"/>
        <v>0.10555555555038154</v>
      </c>
      <c r="H1450" s="131" t="str">
        <f t="shared" si="68"/>
        <v>ACCEPTABLE</v>
      </c>
      <c r="J1450" s="124">
        <v>42394.570833333331</v>
      </c>
      <c r="K1450" s="124">
        <v>42394.581944444442</v>
      </c>
      <c r="L1450" s="120">
        <f t="shared" si="69"/>
        <v>1.1111111110949423E-2</v>
      </c>
      <c r="M1450" s="123" t="s">
        <v>1</v>
      </c>
      <c r="N1450" s="121" t="s">
        <v>666</v>
      </c>
    </row>
    <row r="1451" spans="1:14" ht="27" customHeight="1" x14ac:dyDescent="0.35">
      <c r="A1451" s="131"/>
      <c r="B1451" s="131"/>
      <c r="C1451" s="131"/>
      <c r="D1451" s="137"/>
      <c r="E1451" s="131"/>
      <c r="F1451" s="137"/>
      <c r="G1451" s="130" t="str">
        <f t="shared" si="67"/>
        <v/>
      </c>
      <c r="H1451" s="131" t="str">
        <f t="shared" si="68"/>
        <v/>
      </c>
      <c r="J1451" s="124">
        <v>42394.616666666669</v>
      </c>
      <c r="K1451" s="124">
        <v>42394.625</v>
      </c>
      <c r="L1451" s="120">
        <f t="shared" si="69"/>
        <v>8.333333331393078E-3</v>
      </c>
      <c r="M1451" s="123" t="s">
        <v>1</v>
      </c>
      <c r="N1451" s="121" t="s">
        <v>936</v>
      </c>
    </row>
    <row r="1452" spans="1:14" ht="27" customHeight="1" x14ac:dyDescent="0.35">
      <c r="A1452" s="131"/>
      <c r="B1452" s="131"/>
      <c r="C1452" s="131"/>
      <c r="D1452" s="137"/>
      <c r="E1452" s="131"/>
      <c r="F1452" s="137"/>
      <c r="G1452" s="130" t="str">
        <f t="shared" si="67"/>
        <v/>
      </c>
      <c r="H1452" s="131" t="str">
        <f t="shared" si="68"/>
        <v/>
      </c>
      <c r="J1452" s="124">
        <v>42395.580555555556</v>
      </c>
      <c r="K1452" s="124">
        <v>42395.583333333336</v>
      </c>
      <c r="L1452" s="120">
        <f t="shared" si="69"/>
        <v>2.7777777795563452E-3</v>
      </c>
      <c r="M1452" s="123" t="s">
        <v>78</v>
      </c>
      <c r="N1452" s="121" t="s">
        <v>361</v>
      </c>
    </row>
    <row r="1453" spans="1:14" ht="27" customHeight="1" x14ac:dyDescent="0.35">
      <c r="A1453" s="131">
        <v>20025</v>
      </c>
      <c r="B1453" s="131">
        <v>974</v>
      </c>
      <c r="C1453" s="131" t="s">
        <v>16</v>
      </c>
      <c r="D1453" s="137">
        <v>42395.645833333336</v>
      </c>
      <c r="E1453" s="131" t="s">
        <v>0</v>
      </c>
      <c r="F1453" s="137">
        <v>42395.554861111108</v>
      </c>
      <c r="G1453" s="130">
        <f t="shared" si="67"/>
        <v>9.0972222227719612E-2</v>
      </c>
      <c r="H1453" s="131" t="str">
        <f t="shared" si="68"/>
        <v>ACCEPTABLE</v>
      </c>
      <c r="J1453" s="124">
        <v>42395.651388888888</v>
      </c>
      <c r="K1453" s="124">
        <v>42395.659722222219</v>
      </c>
      <c r="L1453" s="120">
        <f t="shared" si="69"/>
        <v>8.333333331393078E-3</v>
      </c>
      <c r="M1453" s="123" t="s">
        <v>0</v>
      </c>
      <c r="N1453" s="121" t="s">
        <v>937</v>
      </c>
    </row>
    <row r="1454" spans="1:14" ht="27" customHeight="1" x14ac:dyDescent="0.35">
      <c r="A1454" s="131">
        <v>20025</v>
      </c>
      <c r="B1454" s="131">
        <v>975</v>
      </c>
      <c r="C1454" s="131" t="s">
        <v>471</v>
      </c>
      <c r="D1454" s="137">
        <v>42395.680555555555</v>
      </c>
      <c r="E1454" s="131" t="s">
        <v>1</v>
      </c>
      <c r="F1454" s="137">
        <v>42395.554861111108</v>
      </c>
      <c r="G1454" s="130">
        <f t="shared" si="67"/>
        <v>0.12569444444670808</v>
      </c>
      <c r="H1454" s="131" t="str">
        <f t="shared" si="68"/>
        <v>ACCEPTABLE</v>
      </c>
      <c r="J1454" s="124">
        <v>42395.704861111109</v>
      </c>
      <c r="K1454" s="124">
        <v>42395.715277777781</v>
      </c>
      <c r="L1454" s="120">
        <f t="shared" si="69"/>
        <v>1.0416666671517305E-2</v>
      </c>
      <c r="M1454" s="123" t="s">
        <v>1</v>
      </c>
      <c r="N1454" s="121" t="s">
        <v>938</v>
      </c>
    </row>
    <row r="1455" spans="1:14" ht="27" customHeight="1" x14ac:dyDescent="0.35">
      <c r="A1455" s="131">
        <v>20027</v>
      </c>
      <c r="B1455" s="131">
        <v>976</v>
      </c>
      <c r="C1455" s="131" t="s">
        <v>3</v>
      </c>
      <c r="D1455" s="137">
        <v>42396.895833333336</v>
      </c>
      <c r="E1455" s="131" t="s">
        <v>0</v>
      </c>
      <c r="F1455" s="137">
        <v>42396.75277777778</v>
      </c>
      <c r="G1455" s="130">
        <f t="shared" ref="G1455:G1514" si="70">IF(D1455="","",D1455-F1455)</f>
        <v>0.14305555555620231</v>
      </c>
      <c r="H1455" s="131" t="str">
        <f t="shared" ref="H1455:H1514" si="71">IF(D1455-F1455&lt;0,"TOO LATE",IF(G1455="","",IF(OR(DAY(D1455-F1455)&gt;1,AND(HOUR(D1455-F1455)&gt;HOUR("0:59"),(SIGN(D1455-F1455)=1))),"ACCEPTABLE","TOO LATE")))</f>
        <v>ACCEPTABLE</v>
      </c>
      <c r="J1455" s="124">
        <v>42396.916666666664</v>
      </c>
      <c r="K1455" s="124">
        <v>42396.930555555555</v>
      </c>
      <c r="L1455" s="120">
        <f t="shared" si="69"/>
        <v>1.3888888890505768E-2</v>
      </c>
      <c r="M1455" s="123" t="s">
        <v>0</v>
      </c>
      <c r="N1455" s="121" t="s">
        <v>939</v>
      </c>
    </row>
    <row r="1456" spans="1:14" ht="27" customHeight="1" x14ac:dyDescent="0.35">
      <c r="A1456" s="131">
        <v>20027</v>
      </c>
      <c r="B1456" s="131">
        <v>977</v>
      </c>
      <c r="C1456" s="131" t="s">
        <v>3</v>
      </c>
      <c r="D1456" s="137">
        <v>42396.916666666664</v>
      </c>
      <c r="E1456" s="131" t="s">
        <v>1</v>
      </c>
      <c r="F1456" s="137">
        <v>42396.75277777778</v>
      </c>
      <c r="G1456" s="130">
        <f t="shared" si="70"/>
        <v>0.163888888884685</v>
      </c>
      <c r="H1456" s="131" t="str">
        <f t="shared" si="71"/>
        <v>ACCEPTABLE</v>
      </c>
      <c r="J1456" s="124">
        <v>42396.944444444445</v>
      </c>
      <c r="K1456" s="124">
        <v>42396.954861111109</v>
      </c>
      <c r="L1456" s="120">
        <f t="shared" si="69"/>
        <v>1.0416666664241347E-2</v>
      </c>
      <c r="M1456" s="123" t="s">
        <v>1</v>
      </c>
      <c r="N1456" s="121" t="s">
        <v>939</v>
      </c>
    </row>
    <row r="1457" spans="1:14" ht="27" customHeight="1" x14ac:dyDescent="0.35">
      <c r="A1457" s="131">
        <v>20028</v>
      </c>
      <c r="B1457" s="131">
        <v>978</v>
      </c>
      <c r="C1457" s="131" t="s">
        <v>471</v>
      </c>
      <c r="D1457" s="137">
        <v>42397.5</v>
      </c>
      <c r="E1457" s="131" t="s">
        <v>0</v>
      </c>
      <c r="F1457" s="137">
        <v>42397.416666666664</v>
      </c>
      <c r="G1457" s="130">
        <f t="shared" si="70"/>
        <v>8.3333333335758653E-2</v>
      </c>
      <c r="H1457" s="131" t="str">
        <f t="shared" si="71"/>
        <v>ACCEPTABLE</v>
      </c>
      <c r="J1457" s="124">
        <v>42397.503472222219</v>
      </c>
      <c r="K1457" s="124">
        <v>42397.51666666667</v>
      </c>
      <c r="L1457" s="120">
        <f t="shared" si="69"/>
        <v>1.319444445107365E-2</v>
      </c>
      <c r="M1457" s="123" t="s">
        <v>0</v>
      </c>
      <c r="N1457" s="121" t="s">
        <v>940</v>
      </c>
    </row>
    <row r="1458" spans="1:14" ht="27" customHeight="1" x14ac:dyDescent="0.35">
      <c r="A1458" s="131">
        <v>20028</v>
      </c>
      <c r="B1458" s="131">
        <v>979</v>
      </c>
      <c r="C1458" s="131" t="s">
        <v>16</v>
      </c>
      <c r="D1458" s="137">
        <v>42397.541666666664</v>
      </c>
      <c r="E1458" s="131" t="s">
        <v>1</v>
      </c>
      <c r="F1458" s="137">
        <v>42397.416666666664</v>
      </c>
      <c r="G1458" s="130">
        <f t="shared" si="70"/>
        <v>0.125</v>
      </c>
      <c r="H1458" s="131" t="str">
        <f t="shared" si="71"/>
        <v>ACCEPTABLE</v>
      </c>
      <c r="J1458" s="124">
        <v>42397.545138888891</v>
      </c>
      <c r="K1458" s="124">
        <v>42397.556944444441</v>
      </c>
      <c r="L1458" s="120">
        <f t="shared" si="69"/>
        <v>1.1805555550381541E-2</v>
      </c>
      <c r="M1458" s="123" t="s">
        <v>0</v>
      </c>
      <c r="N1458" s="121" t="s">
        <v>941</v>
      </c>
    </row>
    <row r="1459" spans="1:14" ht="27" customHeight="1" x14ac:dyDescent="0.35">
      <c r="A1459" s="131">
        <v>20027</v>
      </c>
      <c r="B1459" s="131">
        <v>980</v>
      </c>
      <c r="C1459" s="131" t="s">
        <v>3</v>
      </c>
      <c r="D1459" s="137">
        <v>42397.572916666664</v>
      </c>
      <c r="E1459" s="131" t="s">
        <v>0</v>
      </c>
      <c r="F1459" s="137">
        <v>42397.530555555553</v>
      </c>
      <c r="G1459" s="130">
        <f t="shared" si="70"/>
        <v>4.2361111110949423E-2</v>
      </c>
      <c r="H1459" s="131" t="str">
        <f t="shared" si="71"/>
        <v>ACCEPTABLE</v>
      </c>
      <c r="J1459" s="124">
        <v>42397.572916666664</v>
      </c>
      <c r="K1459" s="124">
        <v>42397.587500000001</v>
      </c>
      <c r="L1459" s="120">
        <f t="shared" ref="L1459:L1518" si="72">IF(OR(K1459="",J1459=""), "Incomplete Data", K1459-J1459)</f>
        <v>1.4583333337213844E-2</v>
      </c>
      <c r="M1459" s="123" t="s">
        <v>1</v>
      </c>
      <c r="N1459" s="121" t="s">
        <v>942</v>
      </c>
    </row>
    <row r="1460" spans="1:14" ht="27" customHeight="1" x14ac:dyDescent="0.35">
      <c r="A1460" s="131">
        <v>20027</v>
      </c>
      <c r="B1460" s="131">
        <v>981</v>
      </c>
      <c r="C1460" s="131" t="s">
        <v>3</v>
      </c>
      <c r="D1460" s="137">
        <v>42397.586805555555</v>
      </c>
      <c r="E1460" s="131" t="s">
        <v>1</v>
      </c>
      <c r="F1460" s="137">
        <v>42397.530555555553</v>
      </c>
      <c r="G1460" s="130">
        <f t="shared" si="70"/>
        <v>5.6250000001455192E-2</v>
      </c>
      <c r="H1460" s="131" t="str">
        <f t="shared" si="71"/>
        <v>ACCEPTABLE</v>
      </c>
      <c r="J1460" s="124"/>
      <c r="K1460" s="124"/>
      <c r="L1460" s="120" t="str">
        <f t="shared" si="72"/>
        <v>Incomplete Data</v>
      </c>
    </row>
    <row r="1461" spans="1:14" ht="27" customHeight="1" x14ac:dyDescent="0.35">
      <c r="A1461" s="131">
        <v>20028</v>
      </c>
      <c r="B1461" s="131">
        <v>982</v>
      </c>
      <c r="C1461" s="131" t="s">
        <v>16</v>
      </c>
      <c r="D1461" s="137">
        <v>42398.4375</v>
      </c>
      <c r="E1461" s="131" t="s">
        <v>0</v>
      </c>
      <c r="F1461" s="137">
        <v>42398.248611111114</v>
      </c>
      <c r="G1461" s="130">
        <f t="shared" si="70"/>
        <v>0.18888888888614019</v>
      </c>
      <c r="H1461" s="131" t="str">
        <f t="shared" si="71"/>
        <v>ACCEPTABLE</v>
      </c>
      <c r="J1461" s="124">
        <v>42398.440972222219</v>
      </c>
      <c r="K1461" s="124">
        <v>42398.451388888891</v>
      </c>
      <c r="L1461" s="120">
        <f t="shared" si="72"/>
        <v>1.0416666671517305E-2</v>
      </c>
      <c r="M1461" s="123" t="s">
        <v>0</v>
      </c>
      <c r="N1461" s="121" t="s">
        <v>943</v>
      </c>
    </row>
    <row r="1462" spans="1:14" ht="27" customHeight="1" x14ac:dyDescent="0.35">
      <c r="A1462" s="131">
        <v>20028</v>
      </c>
      <c r="B1462" s="131">
        <v>983</v>
      </c>
      <c r="C1462" s="131" t="s">
        <v>471</v>
      </c>
      <c r="D1462" s="137">
        <v>42398.46875</v>
      </c>
      <c r="E1462" s="131" t="s">
        <v>1</v>
      </c>
      <c r="F1462" s="137">
        <v>42398.248611111114</v>
      </c>
      <c r="G1462" s="130">
        <f t="shared" si="70"/>
        <v>0.22013888888614019</v>
      </c>
      <c r="H1462" s="131" t="str">
        <f t="shared" si="71"/>
        <v>ACCEPTABLE</v>
      </c>
      <c r="J1462" s="124">
        <v>42398.469444444447</v>
      </c>
      <c r="K1462" s="124">
        <v>42398.484722222223</v>
      </c>
      <c r="L1462" s="120">
        <f t="shared" si="72"/>
        <v>1.5277777776645962E-2</v>
      </c>
      <c r="M1462" s="123" t="s">
        <v>1</v>
      </c>
      <c r="N1462" s="121" t="s">
        <v>944</v>
      </c>
    </row>
    <row r="1463" spans="1:14" ht="27" customHeight="1" x14ac:dyDescent="0.35">
      <c r="A1463" s="131">
        <v>20029</v>
      </c>
      <c r="B1463" s="131">
        <v>984</v>
      </c>
      <c r="C1463" s="131" t="s">
        <v>3</v>
      </c>
      <c r="D1463" s="137">
        <v>42398.552083333336</v>
      </c>
      <c r="E1463" s="131" t="s">
        <v>0</v>
      </c>
      <c r="F1463" s="137">
        <v>42398.473611111112</v>
      </c>
      <c r="G1463" s="130">
        <f t="shared" si="70"/>
        <v>7.8472222223354038E-2</v>
      </c>
      <c r="H1463" s="131" t="str">
        <f t="shared" si="71"/>
        <v>ACCEPTABLE</v>
      </c>
      <c r="J1463" s="124">
        <v>42398.555555555555</v>
      </c>
      <c r="K1463" s="124">
        <v>42398.566666666666</v>
      </c>
      <c r="L1463" s="120">
        <f t="shared" si="72"/>
        <v>1.1111111110949423E-2</v>
      </c>
      <c r="M1463" s="123" t="s">
        <v>0</v>
      </c>
      <c r="N1463" s="121" t="s">
        <v>945</v>
      </c>
    </row>
    <row r="1464" spans="1:14" ht="27" customHeight="1" x14ac:dyDescent="0.35">
      <c r="A1464" s="131">
        <v>20029</v>
      </c>
      <c r="B1464" s="131">
        <v>985</v>
      </c>
      <c r="C1464" s="131" t="s">
        <v>4</v>
      </c>
      <c r="D1464" s="137">
        <v>42398.59375</v>
      </c>
      <c r="E1464" s="131" t="s">
        <v>1</v>
      </c>
      <c r="F1464" s="137">
        <v>42398.473611111112</v>
      </c>
      <c r="G1464" s="130">
        <f t="shared" si="70"/>
        <v>0.12013888888759539</v>
      </c>
      <c r="H1464" s="131" t="str">
        <f t="shared" si="71"/>
        <v>ACCEPTABLE</v>
      </c>
      <c r="J1464" s="124">
        <v>42398.602083333331</v>
      </c>
      <c r="K1464" s="124">
        <v>42398.607638888891</v>
      </c>
      <c r="L1464" s="120">
        <f t="shared" si="72"/>
        <v>5.5555555591126904E-3</v>
      </c>
      <c r="M1464" s="123" t="s">
        <v>1</v>
      </c>
      <c r="N1464" s="121" t="s">
        <v>614</v>
      </c>
    </row>
    <row r="1465" spans="1:14" ht="27" customHeight="1" x14ac:dyDescent="0.35">
      <c r="A1465" s="131">
        <v>20030</v>
      </c>
      <c r="B1465" s="131">
        <v>986</v>
      </c>
      <c r="C1465" s="131" t="s">
        <v>594</v>
      </c>
      <c r="D1465" s="137">
        <v>42399.0625</v>
      </c>
      <c r="E1465" s="131" t="s">
        <v>0</v>
      </c>
      <c r="F1465" s="137">
        <v>42398.823611111111</v>
      </c>
      <c r="G1465" s="130">
        <f t="shared" si="70"/>
        <v>0.23888888888905058</v>
      </c>
      <c r="H1465" s="131" t="str">
        <f t="shared" si="71"/>
        <v>ACCEPTABLE</v>
      </c>
      <c r="J1465" s="124">
        <v>42399.057638888888</v>
      </c>
      <c r="K1465" s="124">
        <v>42399.070138888892</v>
      </c>
      <c r="L1465" s="120">
        <f t="shared" si="72"/>
        <v>1.2500000004365575E-2</v>
      </c>
      <c r="M1465" s="123" t="s">
        <v>0</v>
      </c>
      <c r="N1465" s="121" t="s">
        <v>946</v>
      </c>
    </row>
    <row r="1466" spans="1:14" ht="27" customHeight="1" x14ac:dyDescent="0.35">
      <c r="A1466" s="131">
        <v>20029</v>
      </c>
      <c r="B1466" s="131">
        <v>987</v>
      </c>
      <c r="C1466" s="131" t="s">
        <v>594</v>
      </c>
      <c r="D1466" s="137">
        <v>42399.104166666664</v>
      </c>
      <c r="E1466" s="131" t="s">
        <v>1</v>
      </c>
      <c r="F1466" s="137">
        <v>42398.823611111111</v>
      </c>
      <c r="G1466" s="130">
        <f t="shared" si="70"/>
        <v>0.28055555555329192</v>
      </c>
      <c r="H1466" s="131" t="str">
        <f t="shared" si="71"/>
        <v>ACCEPTABLE</v>
      </c>
      <c r="J1466" s="124">
        <v>42399.076388888891</v>
      </c>
      <c r="K1466" s="124">
        <v>42399.086805555555</v>
      </c>
      <c r="L1466" s="120">
        <f t="shared" si="72"/>
        <v>1.0416666664241347E-2</v>
      </c>
      <c r="M1466" s="123" t="s">
        <v>1</v>
      </c>
      <c r="N1466" s="121" t="s">
        <v>947</v>
      </c>
    </row>
    <row r="1467" spans="1:14" ht="27" customHeight="1" x14ac:dyDescent="0.35">
      <c r="A1467" s="131"/>
      <c r="B1467" s="131"/>
      <c r="C1467" s="131"/>
      <c r="D1467" s="137"/>
      <c r="E1467" s="131"/>
      <c r="F1467" s="137"/>
      <c r="G1467" s="130" t="str">
        <f t="shared" si="70"/>
        <v/>
      </c>
      <c r="H1467" s="131" t="str">
        <f t="shared" si="71"/>
        <v/>
      </c>
      <c r="J1467" s="124">
        <v>42399.094444444447</v>
      </c>
      <c r="K1467" s="124">
        <v>42399.102777777778</v>
      </c>
      <c r="L1467" s="120">
        <f t="shared" si="72"/>
        <v>8.333333331393078E-3</v>
      </c>
      <c r="M1467" s="123" t="s">
        <v>1</v>
      </c>
      <c r="N1467" s="121" t="s">
        <v>18</v>
      </c>
    </row>
    <row r="1468" spans="1:14" ht="27" customHeight="1" x14ac:dyDescent="0.35">
      <c r="A1468" s="131">
        <v>20031</v>
      </c>
      <c r="B1468" s="131">
        <v>988</v>
      </c>
      <c r="C1468" s="131" t="s">
        <v>471</v>
      </c>
      <c r="D1468" s="137">
        <v>42399.552083333336</v>
      </c>
      <c r="E1468" s="131" t="s">
        <v>0</v>
      </c>
      <c r="F1468" s="137">
        <v>42399.410416666666</v>
      </c>
      <c r="G1468" s="130">
        <f t="shared" si="70"/>
        <v>0.14166666667006211</v>
      </c>
      <c r="H1468" s="131" t="str">
        <f t="shared" si="71"/>
        <v>ACCEPTABLE</v>
      </c>
      <c r="J1468" s="124">
        <v>42399.559027777781</v>
      </c>
      <c r="K1468" s="124">
        <v>42399.568749999999</v>
      </c>
      <c r="L1468" s="120">
        <f t="shared" si="72"/>
        <v>9.7222222175332718E-3</v>
      </c>
      <c r="M1468" s="123" t="s">
        <v>0</v>
      </c>
      <c r="N1468" s="121" t="s">
        <v>948</v>
      </c>
    </row>
    <row r="1469" spans="1:14" ht="27" customHeight="1" x14ac:dyDescent="0.35">
      <c r="A1469" s="131">
        <v>20031</v>
      </c>
      <c r="B1469" s="131">
        <v>989</v>
      </c>
      <c r="C1469" s="131" t="s">
        <v>16</v>
      </c>
      <c r="D1469" s="137">
        <v>42399.586805555555</v>
      </c>
      <c r="E1469" s="131" t="s">
        <v>1</v>
      </c>
      <c r="F1469" s="137">
        <v>42399.410416666666</v>
      </c>
      <c r="G1469" s="130">
        <f t="shared" si="70"/>
        <v>0.17638888888905058</v>
      </c>
      <c r="H1469" s="131" t="str">
        <f t="shared" si="71"/>
        <v>ACCEPTABLE</v>
      </c>
      <c r="J1469" s="124">
        <v>42399.593055555553</v>
      </c>
      <c r="K1469" s="124">
        <v>42399.600694444445</v>
      </c>
      <c r="L1469" s="120">
        <f t="shared" si="72"/>
        <v>7.6388888919609599E-3</v>
      </c>
      <c r="M1469" s="123" t="s">
        <v>1</v>
      </c>
      <c r="N1469" s="121" t="s">
        <v>579</v>
      </c>
    </row>
    <row r="1470" spans="1:14" ht="27" customHeight="1" x14ac:dyDescent="0.35">
      <c r="A1470" s="131">
        <v>20031</v>
      </c>
      <c r="B1470" s="131">
        <v>990</v>
      </c>
      <c r="C1470" s="131" t="s">
        <v>16</v>
      </c>
      <c r="D1470" s="137">
        <v>42399.760416666664</v>
      </c>
      <c r="E1470" s="131" t="s">
        <v>0</v>
      </c>
      <c r="F1470" s="137">
        <v>42399.649305555555</v>
      </c>
      <c r="G1470" s="130">
        <f t="shared" si="70"/>
        <v>0.11111111110949423</v>
      </c>
      <c r="H1470" s="131" t="str">
        <f t="shared" si="71"/>
        <v>ACCEPTABLE</v>
      </c>
      <c r="J1470" s="124">
        <v>42399.75</v>
      </c>
      <c r="K1470" s="124">
        <v>42399.760416666664</v>
      </c>
      <c r="L1470" s="120">
        <f t="shared" si="72"/>
        <v>1.0416666664241347E-2</v>
      </c>
      <c r="M1470" s="123" t="s">
        <v>256</v>
      </c>
      <c r="N1470" s="121" t="s">
        <v>949</v>
      </c>
    </row>
    <row r="1471" spans="1:14" ht="27" customHeight="1" x14ac:dyDescent="0.35">
      <c r="A1471" s="131">
        <v>20030</v>
      </c>
      <c r="B1471" s="131">
        <v>991</v>
      </c>
      <c r="C1471" s="131" t="s">
        <v>3</v>
      </c>
      <c r="D1471" s="137">
        <v>42399.78125</v>
      </c>
      <c r="E1471" s="131" t="s">
        <v>1</v>
      </c>
      <c r="F1471" s="137">
        <v>42399.649305555555</v>
      </c>
      <c r="G1471" s="130">
        <f t="shared" si="70"/>
        <v>0.13194444444525288</v>
      </c>
      <c r="H1471" s="131" t="str">
        <f t="shared" si="71"/>
        <v>ACCEPTABLE</v>
      </c>
      <c r="J1471" s="124">
        <v>42399.788194444445</v>
      </c>
      <c r="K1471" s="124">
        <v>42399.798611111109</v>
      </c>
      <c r="L1471" s="120">
        <f t="shared" si="72"/>
        <v>1.0416666664241347E-2</v>
      </c>
      <c r="M1471" s="123" t="s">
        <v>1</v>
      </c>
      <c r="N1471" s="121" t="s">
        <v>950</v>
      </c>
    </row>
    <row r="1472" spans="1:14" ht="27" customHeight="1" x14ac:dyDescent="0.35">
      <c r="A1472" s="131">
        <v>20031</v>
      </c>
      <c r="B1472" s="131">
        <v>992</v>
      </c>
      <c r="C1472" s="131" t="s">
        <v>19</v>
      </c>
      <c r="D1472" s="137">
        <v>42399.840277777781</v>
      </c>
      <c r="E1472" s="131" t="s">
        <v>1</v>
      </c>
      <c r="F1472" s="137">
        <v>42399.649305555555</v>
      </c>
      <c r="G1472" s="130">
        <f t="shared" si="70"/>
        <v>0.19097222222626442</v>
      </c>
      <c r="H1472" s="131" t="str">
        <f t="shared" si="71"/>
        <v>ACCEPTABLE</v>
      </c>
      <c r="J1472" s="124">
        <v>42399.8125</v>
      </c>
      <c r="K1472" s="124">
        <v>42399.823611111111</v>
      </c>
      <c r="L1472" s="120">
        <f t="shared" si="72"/>
        <v>1.1111111110949423E-2</v>
      </c>
      <c r="M1472" s="123" t="s">
        <v>1</v>
      </c>
      <c r="N1472" s="121" t="s">
        <v>688</v>
      </c>
    </row>
    <row r="1473" spans="1:14" ht="27" customHeight="1" x14ac:dyDescent="0.35">
      <c r="A1473" s="131">
        <v>20031</v>
      </c>
      <c r="B1473" s="131">
        <v>993</v>
      </c>
      <c r="C1473" s="131" t="s">
        <v>16</v>
      </c>
      <c r="D1473" s="137">
        <v>42401.25</v>
      </c>
      <c r="E1473" s="131" t="s">
        <v>0</v>
      </c>
      <c r="F1473" s="137">
        <v>42401.144444444442</v>
      </c>
      <c r="G1473" s="130">
        <f t="shared" si="70"/>
        <v>0.1055555555576575</v>
      </c>
      <c r="H1473" s="131" t="str">
        <f t="shared" si="71"/>
        <v>ACCEPTABLE</v>
      </c>
      <c r="J1473" s="124">
        <v>42401.252083333333</v>
      </c>
      <c r="K1473" s="124">
        <v>42401.262499999997</v>
      </c>
      <c r="L1473" s="120">
        <f t="shared" si="72"/>
        <v>1.0416666664241347E-2</v>
      </c>
      <c r="M1473" s="123" t="s">
        <v>0</v>
      </c>
      <c r="N1473" s="121" t="s">
        <v>954</v>
      </c>
    </row>
    <row r="1474" spans="1:14" ht="27" customHeight="1" x14ac:dyDescent="0.35">
      <c r="A1474" s="131">
        <v>20031</v>
      </c>
      <c r="B1474" s="131">
        <v>994</v>
      </c>
      <c r="C1474" s="131" t="s">
        <v>471</v>
      </c>
      <c r="D1474" s="137">
        <v>42401.277777777781</v>
      </c>
      <c r="E1474" s="131" t="s">
        <v>1</v>
      </c>
      <c r="F1474" s="137">
        <v>42401.144444444442</v>
      </c>
      <c r="G1474" s="130">
        <f t="shared" si="70"/>
        <v>0.13333333333866904</v>
      </c>
      <c r="H1474" s="131" t="str">
        <f t="shared" si="71"/>
        <v>ACCEPTABLE</v>
      </c>
      <c r="J1474" s="124">
        <v>42401.288194444445</v>
      </c>
      <c r="K1474" s="124">
        <v>42401.302083333336</v>
      </c>
      <c r="L1474" s="120">
        <f t="shared" si="72"/>
        <v>1.3888888890505768E-2</v>
      </c>
      <c r="M1474" s="123" t="s">
        <v>1</v>
      </c>
      <c r="N1474" s="121" t="s">
        <v>955</v>
      </c>
    </row>
    <row r="1475" spans="1:14" ht="27" customHeight="1" x14ac:dyDescent="0.35">
      <c r="A1475" s="131">
        <v>20032</v>
      </c>
      <c r="B1475" s="131">
        <v>995</v>
      </c>
      <c r="C1475" s="131" t="s">
        <v>3</v>
      </c>
      <c r="D1475" s="137">
        <v>42401.3125</v>
      </c>
      <c r="E1475" s="131" t="s">
        <v>0</v>
      </c>
      <c r="F1475" s="137">
        <v>42401.144444444442</v>
      </c>
      <c r="G1475" s="130">
        <f t="shared" si="70"/>
        <v>0.1680555555576575</v>
      </c>
      <c r="H1475" s="131" t="str">
        <f t="shared" si="71"/>
        <v>ACCEPTABLE</v>
      </c>
      <c r="J1475" s="124">
        <v>42401.329861111109</v>
      </c>
      <c r="K1475" s="124">
        <v>42401.365277777775</v>
      </c>
      <c r="L1475" s="120">
        <f t="shared" si="72"/>
        <v>3.5416666665696539E-2</v>
      </c>
      <c r="M1475" s="123" t="s">
        <v>0</v>
      </c>
      <c r="N1475" s="121" t="s">
        <v>956</v>
      </c>
    </row>
    <row r="1476" spans="1:14" ht="27" customHeight="1" x14ac:dyDescent="0.35">
      <c r="A1476" s="131">
        <v>20032</v>
      </c>
      <c r="B1476" s="131">
        <v>996</v>
      </c>
      <c r="C1476" s="131" t="s">
        <v>3</v>
      </c>
      <c r="D1476" s="137">
        <v>42401.333333333336</v>
      </c>
      <c r="E1476" s="131" t="s">
        <v>1</v>
      </c>
      <c r="F1476" s="137">
        <v>42401.144444444442</v>
      </c>
      <c r="G1476" s="130">
        <f t="shared" si="70"/>
        <v>0.18888888889341615</v>
      </c>
      <c r="H1476" s="131" t="str">
        <f t="shared" si="71"/>
        <v>ACCEPTABLE</v>
      </c>
      <c r="J1476" s="124">
        <v>42401.341666666667</v>
      </c>
      <c r="K1476" s="124">
        <v>42401.365277777775</v>
      </c>
      <c r="L1476" s="120">
        <f t="shared" si="72"/>
        <v>2.361111110803904E-2</v>
      </c>
      <c r="M1476" s="123" t="s">
        <v>1</v>
      </c>
      <c r="N1476" s="121" t="s">
        <v>956</v>
      </c>
    </row>
    <row r="1477" spans="1:14" ht="27" customHeight="1" x14ac:dyDescent="0.35">
      <c r="A1477" s="131"/>
      <c r="B1477" s="131"/>
      <c r="C1477" s="131"/>
      <c r="D1477" s="137"/>
      <c r="E1477" s="131"/>
      <c r="F1477" s="137"/>
      <c r="G1477" s="130" t="str">
        <f t="shared" si="70"/>
        <v/>
      </c>
      <c r="H1477" s="131" t="str">
        <f t="shared" si="71"/>
        <v/>
      </c>
      <c r="J1477" s="124">
        <v>42401.659722222219</v>
      </c>
      <c r="K1477" s="124">
        <v>42401.668749999997</v>
      </c>
      <c r="L1477" s="120">
        <f t="shared" si="72"/>
        <v>9.0277777781011537E-3</v>
      </c>
      <c r="M1477" s="123" t="s">
        <v>0</v>
      </c>
      <c r="N1477" s="121" t="s">
        <v>957</v>
      </c>
    </row>
    <row r="1478" spans="1:14" ht="27" customHeight="1" x14ac:dyDescent="0.35">
      <c r="A1478" s="131"/>
      <c r="B1478" s="131"/>
      <c r="C1478" s="131"/>
      <c r="D1478" s="137"/>
      <c r="E1478" s="131"/>
      <c r="F1478" s="137"/>
      <c r="G1478" s="130" t="str">
        <f t="shared" si="70"/>
        <v/>
      </c>
      <c r="H1478" s="131" t="str">
        <f t="shared" si="71"/>
        <v/>
      </c>
      <c r="J1478" s="124">
        <v>42401.691666666666</v>
      </c>
      <c r="K1478" s="124">
        <v>42401.700694444444</v>
      </c>
      <c r="L1478" s="120">
        <f t="shared" si="72"/>
        <v>9.0277777781011537E-3</v>
      </c>
      <c r="M1478" s="123" t="s">
        <v>1</v>
      </c>
      <c r="N1478" s="121" t="s">
        <v>958</v>
      </c>
    </row>
    <row r="1479" spans="1:14" ht="27" customHeight="1" x14ac:dyDescent="0.35">
      <c r="A1479" s="131"/>
      <c r="B1479" s="131"/>
      <c r="C1479" s="131"/>
      <c r="D1479" s="137"/>
      <c r="E1479" s="131"/>
      <c r="F1479" s="137"/>
      <c r="G1479" s="130" t="str">
        <f t="shared" si="70"/>
        <v/>
      </c>
      <c r="H1479" s="131" t="str">
        <f t="shared" si="71"/>
        <v/>
      </c>
      <c r="J1479" s="124">
        <v>42402.01666666667</v>
      </c>
      <c r="K1479" s="124">
        <v>42402.025000000001</v>
      </c>
      <c r="L1479" s="120">
        <f t="shared" si="72"/>
        <v>8.333333331393078E-3</v>
      </c>
      <c r="M1479" s="123" t="s">
        <v>0</v>
      </c>
      <c r="N1479" s="121" t="s">
        <v>18</v>
      </c>
    </row>
    <row r="1480" spans="1:14" ht="27" customHeight="1" x14ac:dyDescent="0.35">
      <c r="A1480" s="131"/>
      <c r="B1480" s="131"/>
      <c r="C1480" s="131"/>
      <c r="D1480" s="137"/>
      <c r="E1480" s="131"/>
      <c r="F1480" s="137"/>
      <c r="G1480" s="130" t="str">
        <f t="shared" si="70"/>
        <v/>
      </c>
      <c r="H1480" s="131" t="str">
        <f t="shared" si="71"/>
        <v/>
      </c>
      <c r="J1480" s="124">
        <v>42402.191666666666</v>
      </c>
      <c r="K1480" s="124">
        <v>42402.203472222223</v>
      </c>
      <c r="L1480" s="120">
        <f t="shared" si="72"/>
        <v>1.1805555557657499E-2</v>
      </c>
      <c r="M1480" s="123" t="s">
        <v>1</v>
      </c>
      <c r="N1480" s="121" t="s">
        <v>959</v>
      </c>
    </row>
    <row r="1481" spans="1:14" ht="27" customHeight="1" x14ac:dyDescent="0.35">
      <c r="A1481" s="131">
        <v>20033</v>
      </c>
      <c r="B1481" s="131">
        <v>997</v>
      </c>
      <c r="C1481" s="131" t="s">
        <v>3</v>
      </c>
      <c r="D1481" s="137">
        <v>42402.222222222219</v>
      </c>
      <c r="E1481" s="131" t="s">
        <v>0</v>
      </c>
      <c r="F1481" s="137">
        <v>42402.204861111109</v>
      </c>
      <c r="G1481" s="130">
        <f t="shared" si="70"/>
        <v>1.7361111109494232E-2</v>
      </c>
      <c r="H1481" s="131" t="str">
        <f t="shared" si="71"/>
        <v>TOO LATE</v>
      </c>
      <c r="J1481" s="124">
        <v>42402.211805555555</v>
      </c>
      <c r="K1481" s="124">
        <v>42402.22152777778</v>
      </c>
      <c r="L1481" s="120">
        <f t="shared" si="72"/>
        <v>9.7222222248092294E-3</v>
      </c>
      <c r="M1481" s="123" t="s">
        <v>0</v>
      </c>
      <c r="N1481" s="121" t="s">
        <v>960</v>
      </c>
    </row>
    <row r="1482" spans="1:14" ht="27" customHeight="1" x14ac:dyDescent="0.35">
      <c r="A1482" s="131">
        <v>20033</v>
      </c>
      <c r="B1482" s="131">
        <v>998</v>
      </c>
      <c r="C1482" s="131" t="s">
        <v>4</v>
      </c>
      <c r="D1482" s="137">
        <v>42402.263888888891</v>
      </c>
      <c r="E1482" s="131" t="s">
        <v>1</v>
      </c>
      <c r="F1482" s="137">
        <v>42402.204861111109</v>
      </c>
      <c r="G1482" s="130">
        <f t="shared" si="70"/>
        <v>5.9027777781011537E-2</v>
      </c>
      <c r="H1482" s="131" t="str">
        <f t="shared" si="71"/>
        <v>ACCEPTABLE</v>
      </c>
      <c r="J1482" s="124">
        <v>42402.237500000003</v>
      </c>
      <c r="K1482" s="124">
        <v>42402.25</v>
      </c>
      <c r="L1482" s="120">
        <f t="shared" si="72"/>
        <v>1.2499999997089617E-2</v>
      </c>
      <c r="M1482" s="123" t="s">
        <v>1</v>
      </c>
      <c r="N1482" s="121" t="s">
        <v>614</v>
      </c>
    </row>
    <row r="1483" spans="1:14" ht="27" customHeight="1" x14ac:dyDescent="0.35">
      <c r="A1483" s="131">
        <v>20034</v>
      </c>
      <c r="B1483" s="131">
        <v>999</v>
      </c>
      <c r="C1483" s="131" t="s">
        <v>4</v>
      </c>
      <c r="D1483" s="137">
        <v>42402.611111111109</v>
      </c>
      <c r="E1483" s="131" t="s">
        <v>0</v>
      </c>
      <c r="F1483" s="137">
        <v>42402.411805555559</v>
      </c>
      <c r="G1483" s="130">
        <f t="shared" si="70"/>
        <v>0.19930555555038154</v>
      </c>
      <c r="H1483" s="131" t="str">
        <f t="shared" si="71"/>
        <v>ACCEPTABLE</v>
      </c>
      <c r="J1483" s="124">
        <v>42402.57916666667</v>
      </c>
      <c r="K1483" s="124">
        <v>42402.584722222222</v>
      </c>
      <c r="L1483" s="120">
        <f t="shared" si="72"/>
        <v>5.5555555518367328E-3</v>
      </c>
      <c r="M1483" s="123" t="s">
        <v>149</v>
      </c>
      <c r="N1483" s="121" t="s">
        <v>149</v>
      </c>
    </row>
    <row r="1484" spans="1:14" ht="27" customHeight="1" x14ac:dyDescent="0.35">
      <c r="A1484" s="131"/>
      <c r="B1484" s="131"/>
      <c r="C1484" s="131"/>
      <c r="D1484" s="137"/>
      <c r="E1484" s="131"/>
      <c r="F1484" s="137"/>
      <c r="G1484" s="130" t="str">
        <f t="shared" si="70"/>
        <v/>
      </c>
      <c r="H1484" s="131" t="str">
        <f t="shared" si="71"/>
        <v/>
      </c>
      <c r="J1484" s="124">
        <v>42402.611111111109</v>
      </c>
      <c r="K1484" s="124">
        <v>42402.615277777775</v>
      </c>
      <c r="L1484" s="120">
        <f t="shared" si="72"/>
        <v>4.166666665696539E-3</v>
      </c>
      <c r="M1484" s="123" t="s">
        <v>0</v>
      </c>
      <c r="N1484" s="121" t="s">
        <v>9</v>
      </c>
    </row>
    <row r="1485" spans="1:14" ht="27" customHeight="1" x14ac:dyDescent="0.35">
      <c r="A1485" s="131">
        <v>20034</v>
      </c>
      <c r="B1485" s="131">
        <v>1000</v>
      </c>
      <c r="C1485" s="131" t="s">
        <v>3</v>
      </c>
      <c r="D1485" s="137">
        <v>42402.645833333336</v>
      </c>
      <c r="E1485" s="131" t="s">
        <v>1</v>
      </c>
      <c r="F1485" s="137">
        <v>42402.411805555559</v>
      </c>
      <c r="G1485" s="130">
        <f t="shared" si="70"/>
        <v>0.23402777777664596</v>
      </c>
      <c r="H1485" s="131" t="str">
        <f t="shared" si="71"/>
        <v>ACCEPTABLE</v>
      </c>
      <c r="J1485" s="124">
        <v>42402.635416666664</v>
      </c>
      <c r="K1485" s="124">
        <v>42402.645833333336</v>
      </c>
      <c r="L1485" s="120">
        <f t="shared" si="72"/>
        <v>1.0416666671517305E-2</v>
      </c>
      <c r="M1485" s="123" t="s">
        <v>1</v>
      </c>
      <c r="N1485" s="121" t="s">
        <v>669</v>
      </c>
    </row>
    <row r="1486" spans="1:14" ht="27" customHeight="1" x14ac:dyDescent="0.35">
      <c r="A1486" s="131">
        <v>20035</v>
      </c>
      <c r="B1486" s="131">
        <v>1001</v>
      </c>
      <c r="C1486" s="131" t="s">
        <v>3</v>
      </c>
      <c r="D1486" s="137">
        <v>42402.770833333336</v>
      </c>
      <c r="E1486" s="131" t="s">
        <v>0</v>
      </c>
      <c r="F1486" s="137">
        <v>42402.696527777778</v>
      </c>
      <c r="G1486" s="130">
        <f t="shared" si="70"/>
        <v>7.4305555557657499E-2</v>
      </c>
      <c r="H1486" s="131" t="str">
        <f t="shared" si="71"/>
        <v>ACCEPTABLE</v>
      </c>
      <c r="J1486" s="124">
        <v>42402.791666666664</v>
      </c>
      <c r="K1486" s="124">
        <v>42402.805555555555</v>
      </c>
      <c r="L1486" s="120">
        <f t="shared" si="72"/>
        <v>1.3888888890505768E-2</v>
      </c>
      <c r="M1486" s="123" t="s">
        <v>0</v>
      </c>
      <c r="N1486" s="121" t="s">
        <v>961</v>
      </c>
    </row>
    <row r="1487" spans="1:14" ht="27" customHeight="1" x14ac:dyDescent="0.35">
      <c r="A1487" s="131">
        <v>20035</v>
      </c>
      <c r="B1487" s="131">
        <v>1002</v>
      </c>
      <c r="C1487" s="131" t="s">
        <v>4</v>
      </c>
      <c r="D1487" s="137">
        <v>42402.805555555555</v>
      </c>
      <c r="E1487" s="131" t="s">
        <v>1</v>
      </c>
      <c r="F1487" s="137">
        <v>42402.696527777778</v>
      </c>
      <c r="G1487" s="130">
        <f t="shared" si="70"/>
        <v>0.10902777777664596</v>
      </c>
      <c r="H1487" s="131" t="str">
        <f t="shared" si="71"/>
        <v>ACCEPTABLE</v>
      </c>
      <c r="J1487" s="124">
        <v>42402.847222222219</v>
      </c>
      <c r="K1487" s="124">
        <v>42402.855555555558</v>
      </c>
      <c r="L1487" s="120">
        <f t="shared" si="72"/>
        <v>8.3333333386690356E-3</v>
      </c>
      <c r="M1487" s="123" t="s">
        <v>1</v>
      </c>
      <c r="N1487" s="121" t="s">
        <v>9</v>
      </c>
    </row>
    <row r="1488" spans="1:14" ht="27" customHeight="1" x14ac:dyDescent="0.35">
      <c r="A1488" s="131">
        <v>20036</v>
      </c>
      <c r="B1488" s="131">
        <v>1003</v>
      </c>
      <c r="C1488" s="131" t="s">
        <v>3</v>
      </c>
      <c r="D1488" s="137">
        <v>42403.427083333336</v>
      </c>
      <c r="E1488" s="131" t="s">
        <v>0</v>
      </c>
      <c r="F1488" s="137">
        <v>42403.257638888892</v>
      </c>
      <c r="G1488" s="130">
        <f t="shared" si="70"/>
        <v>0.16944444444379769</v>
      </c>
      <c r="H1488" s="131" t="str">
        <f t="shared" si="71"/>
        <v>ACCEPTABLE</v>
      </c>
      <c r="J1488" s="124">
        <v>42403.434027777781</v>
      </c>
      <c r="K1488" s="124">
        <v>42403.445833333331</v>
      </c>
      <c r="L1488" s="120">
        <f t="shared" si="72"/>
        <v>1.1805555550381541E-2</v>
      </c>
      <c r="M1488" s="123" t="s">
        <v>0</v>
      </c>
      <c r="N1488" s="121" t="s">
        <v>962</v>
      </c>
    </row>
    <row r="1489" spans="1:14" ht="27" customHeight="1" x14ac:dyDescent="0.35">
      <c r="A1489" s="131">
        <v>20036</v>
      </c>
      <c r="B1489" s="131">
        <v>1004</v>
      </c>
      <c r="C1489" s="131" t="s">
        <v>4</v>
      </c>
      <c r="D1489" s="137">
        <v>42403.465277777781</v>
      </c>
      <c r="E1489" s="131" t="s">
        <v>1</v>
      </c>
      <c r="F1489" s="137">
        <v>42403.257638888892</v>
      </c>
      <c r="G1489" s="130">
        <f t="shared" si="70"/>
        <v>0.20763888888905058</v>
      </c>
      <c r="H1489" s="131" t="str">
        <f t="shared" si="71"/>
        <v>ACCEPTABLE</v>
      </c>
      <c r="J1489" s="104">
        <v>42403.472222222219</v>
      </c>
      <c r="K1489" s="124">
        <v>42403.487500000003</v>
      </c>
      <c r="L1489" s="120">
        <f t="shared" si="72"/>
        <v>1.527777778392192E-2</v>
      </c>
      <c r="M1489" s="123" t="s">
        <v>1</v>
      </c>
      <c r="N1489" s="121" t="s">
        <v>18</v>
      </c>
    </row>
    <row r="1490" spans="1:14" ht="27" customHeight="1" x14ac:dyDescent="0.35">
      <c r="A1490" s="131">
        <v>20035</v>
      </c>
      <c r="B1490" s="131">
        <v>1005</v>
      </c>
      <c r="C1490" s="131" t="s">
        <v>4</v>
      </c>
      <c r="D1490" s="137">
        <v>42403.548611111109</v>
      </c>
      <c r="E1490" s="131" t="s">
        <v>0</v>
      </c>
      <c r="F1490" s="137">
        <v>42403.40347222222</v>
      </c>
      <c r="G1490" s="130">
        <f t="shared" si="70"/>
        <v>0.14513888888905058</v>
      </c>
      <c r="H1490" s="131" t="str">
        <f t="shared" si="71"/>
        <v>ACCEPTABLE</v>
      </c>
      <c r="J1490" s="124">
        <v>42403.570138888892</v>
      </c>
      <c r="K1490" s="124">
        <v>42403.572916666664</v>
      </c>
      <c r="L1490" s="120">
        <f t="shared" ref="L1490:L1491" si="73">IF(OR(K1490="",J1490=""), "Incomplete Data", K1490-J1490)</f>
        <v>2.7777777722803876E-3</v>
      </c>
      <c r="M1490" s="123" t="s">
        <v>0</v>
      </c>
      <c r="N1490" s="121" t="s">
        <v>18</v>
      </c>
    </row>
    <row r="1491" spans="1:14" ht="27" customHeight="1" x14ac:dyDescent="0.35">
      <c r="A1491" s="131">
        <v>20035</v>
      </c>
      <c r="B1491" s="131">
        <v>1006</v>
      </c>
      <c r="C1491" s="131" t="s">
        <v>3</v>
      </c>
      <c r="D1491" s="137">
        <v>42403.572916666664</v>
      </c>
      <c r="E1491" s="131" t="s">
        <v>1</v>
      </c>
      <c r="F1491" s="137">
        <v>42403.40347222222</v>
      </c>
      <c r="G1491" s="130">
        <f t="shared" si="70"/>
        <v>0.16944444444379769</v>
      </c>
      <c r="H1491" s="131" t="str">
        <f t="shared" si="71"/>
        <v>ACCEPTABLE</v>
      </c>
      <c r="J1491" s="124">
        <v>42403.583333333336</v>
      </c>
      <c r="K1491" s="124">
        <v>42403.59375</v>
      </c>
      <c r="L1491" s="120">
        <f t="shared" si="73"/>
        <v>1.0416666664241347E-2</v>
      </c>
      <c r="M1491" s="123" t="s">
        <v>1</v>
      </c>
      <c r="N1491" s="121" t="s">
        <v>1184</v>
      </c>
    </row>
    <row r="1492" spans="1:14" ht="27" customHeight="1" x14ac:dyDescent="0.35">
      <c r="A1492" s="131">
        <v>20037</v>
      </c>
      <c r="B1492" s="131">
        <v>1007</v>
      </c>
      <c r="C1492" s="131" t="s">
        <v>3</v>
      </c>
      <c r="D1492" s="137">
        <v>42403.760416666664</v>
      </c>
      <c r="E1492" s="131" t="s">
        <v>0</v>
      </c>
      <c r="F1492" s="137">
        <v>42403.40347222222</v>
      </c>
      <c r="G1492" s="130">
        <f t="shared" si="70"/>
        <v>0.35694444444379769</v>
      </c>
      <c r="H1492" s="131" t="str">
        <f t="shared" si="71"/>
        <v>ACCEPTABLE</v>
      </c>
      <c r="J1492" s="124">
        <v>42403.774305555555</v>
      </c>
      <c r="K1492" s="124">
        <v>42403.788194444445</v>
      </c>
      <c r="L1492" s="120">
        <f t="shared" si="72"/>
        <v>1.3888888890505768E-2</v>
      </c>
      <c r="M1492" s="123" t="s">
        <v>0</v>
      </c>
      <c r="N1492" s="121" t="s">
        <v>963</v>
      </c>
    </row>
    <row r="1493" spans="1:14" ht="27" customHeight="1" x14ac:dyDescent="0.35">
      <c r="A1493" s="131">
        <v>20037</v>
      </c>
      <c r="B1493" s="131">
        <v>1008</v>
      </c>
      <c r="C1493" s="131" t="s">
        <v>4</v>
      </c>
      <c r="D1493" s="137">
        <v>42403.798611111109</v>
      </c>
      <c r="E1493" s="131" t="s">
        <v>1</v>
      </c>
      <c r="F1493" s="137">
        <v>42403.40347222222</v>
      </c>
      <c r="G1493" s="130">
        <f t="shared" si="70"/>
        <v>0.39513888888905058</v>
      </c>
      <c r="H1493" s="131" t="str">
        <f t="shared" si="71"/>
        <v>ACCEPTABLE</v>
      </c>
      <c r="J1493" s="124">
        <v>42403.8125</v>
      </c>
      <c r="K1493" s="124">
        <v>42403.822916666664</v>
      </c>
      <c r="L1493" s="120">
        <f t="shared" si="72"/>
        <v>1.0416666664241347E-2</v>
      </c>
      <c r="M1493" s="123" t="s">
        <v>1</v>
      </c>
      <c r="N1493" s="121" t="s">
        <v>9</v>
      </c>
    </row>
    <row r="1494" spans="1:14" ht="27" customHeight="1" x14ac:dyDescent="0.35">
      <c r="A1494" s="131">
        <v>20036</v>
      </c>
      <c r="B1494" s="131">
        <v>1009</v>
      </c>
      <c r="C1494" s="131" t="s">
        <v>4</v>
      </c>
      <c r="D1494" s="137">
        <v>42404.170138888891</v>
      </c>
      <c r="E1494" s="131" t="s">
        <v>0</v>
      </c>
      <c r="F1494" s="137">
        <v>42404.128472222219</v>
      </c>
      <c r="G1494" s="130">
        <f t="shared" si="70"/>
        <v>4.1666666671517305E-2</v>
      </c>
      <c r="H1494" s="131" t="str">
        <f t="shared" si="71"/>
        <v>ACCEPTABLE</v>
      </c>
      <c r="J1494" s="124">
        <v>42404.15625</v>
      </c>
      <c r="K1494" s="124">
        <v>42404.159722222219</v>
      </c>
      <c r="L1494" s="120">
        <f t="shared" si="72"/>
        <v>3.4722222189884633E-3</v>
      </c>
      <c r="M1494" s="123" t="s">
        <v>0</v>
      </c>
      <c r="N1494" s="121" t="s">
        <v>9</v>
      </c>
    </row>
    <row r="1495" spans="1:14" ht="27" customHeight="1" x14ac:dyDescent="0.35">
      <c r="A1495" s="131">
        <v>20036</v>
      </c>
      <c r="B1495" s="131">
        <v>1010</v>
      </c>
      <c r="C1495" s="131" t="s">
        <v>4</v>
      </c>
      <c r="D1495" s="137">
        <v>42404.201388888891</v>
      </c>
      <c r="E1495" s="131" t="s">
        <v>1</v>
      </c>
      <c r="F1495" s="137">
        <v>42404.128472222219</v>
      </c>
      <c r="G1495" s="130">
        <f t="shared" si="70"/>
        <v>7.2916666671517305E-2</v>
      </c>
      <c r="H1495" s="131" t="str">
        <f t="shared" si="71"/>
        <v>ACCEPTABLE</v>
      </c>
      <c r="J1495" s="124">
        <v>42404.194444444445</v>
      </c>
      <c r="K1495" s="124">
        <v>42404.204861111109</v>
      </c>
      <c r="L1495" s="120">
        <f t="shared" ref="L1495" si="74">IF(OR(K1495="",J1495=""), "Incomplete Data", K1495-J1495)</f>
        <v>1.0416666664241347E-2</v>
      </c>
      <c r="M1495" s="123" t="s">
        <v>1</v>
      </c>
      <c r="N1495" s="121" t="s">
        <v>964</v>
      </c>
    </row>
    <row r="1496" spans="1:14" ht="27" customHeight="1" x14ac:dyDescent="0.35">
      <c r="A1496" s="131">
        <v>20038</v>
      </c>
      <c r="B1496" s="131">
        <v>1011</v>
      </c>
      <c r="C1496" s="131" t="s">
        <v>471</v>
      </c>
      <c r="D1496" s="137">
        <v>42404.291666666664</v>
      </c>
      <c r="E1496" s="131" t="s">
        <v>0</v>
      </c>
      <c r="F1496" s="137">
        <v>42404.140277777777</v>
      </c>
      <c r="G1496" s="130">
        <f t="shared" si="70"/>
        <v>0.15138888888759539</v>
      </c>
      <c r="H1496" s="131" t="str">
        <f t="shared" si="71"/>
        <v>ACCEPTABLE</v>
      </c>
      <c r="J1496" s="124">
        <v>42404.303472222222</v>
      </c>
      <c r="K1496" s="124">
        <v>42404.322916666664</v>
      </c>
      <c r="L1496" s="120">
        <f t="shared" si="72"/>
        <v>1.9444444442342501E-2</v>
      </c>
      <c r="M1496" s="123" t="s">
        <v>0</v>
      </c>
      <c r="N1496" s="121" t="s">
        <v>898</v>
      </c>
    </row>
    <row r="1497" spans="1:14" ht="27" customHeight="1" x14ac:dyDescent="0.35">
      <c r="A1497" s="131">
        <v>20038</v>
      </c>
      <c r="B1497" s="131">
        <v>1012</v>
      </c>
      <c r="C1497" s="131" t="s">
        <v>16</v>
      </c>
      <c r="D1497" s="137">
        <v>42404.333333333336</v>
      </c>
      <c r="E1497" s="131" t="s">
        <v>1</v>
      </c>
      <c r="F1497" s="137">
        <v>42404.140277777777</v>
      </c>
      <c r="G1497" s="130">
        <f t="shared" si="70"/>
        <v>0.19305555555911269</v>
      </c>
      <c r="H1497" s="131" t="str">
        <f t="shared" si="71"/>
        <v>ACCEPTABLE</v>
      </c>
      <c r="J1497" s="124">
        <v>42404.340277777781</v>
      </c>
      <c r="K1497" s="124">
        <v>42404.347222222219</v>
      </c>
      <c r="L1497" s="120">
        <f t="shared" si="72"/>
        <v>6.9444444379769266E-3</v>
      </c>
      <c r="M1497" s="123" t="s">
        <v>1</v>
      </c>
      <c r="N1497" s="121" t="s">
        <v>765</v>
      </c>
    </row>
    <row r="1498" spans="1:14" ht="27" customHeight="1" x14ac:dyDescent="0.35">
      <c r="A1498" s="131">
        <v>20039</v>
      </c>
      <c r="B1498" s="131">
        <v>1013</v>
      </c>
      <c r="C1498" s="131" t="s">
        <v>3</v>
      </c>
      <c r="D1498" s="137">
        <v>42404.354166666664</v>
      </c>
      <c r="E1498" s="131" t="s">
        <v>0</v>
      </c>
      <c r="F1498" s="137">
        <v>42404.140277777777</v>
      </c>
      <c r="G1498" s="130">
        <f t="shared" si="70"/>
        <v>0.21388888888759539</v>
      </c>
      <c r="H1498" s="131" t="str">
        <f t="shared" si="71"/>
        <v>ACCEPTABLE</v>
      </c>
      <c r="J1498" s="124">
        <v>42404.359722222223</v>
      </c>
      <c r="K1498" s="124">
        <v>42404.370138888888</v>
      </c>
      <c r="L1498" s="120">
        <f t="shared" si="72"/>
        <v>1.0416666664241347E-2</v>
      </c>
      <c r="M1498" s="123" t="s">
        <v>0</v>
      </c>
      <c r="N1498" s="121" t="s">
        <v>965</v>
      </c>
    </row>
    <row r="1499" spans="1:14" ht="27" customHeight="1" x14ac:dyDescent="0.35">
      <c r="A1499" s="131">
        <v>20039</v>
      </c>
      <c r="B1499" s="131">
        <v>1014</v>
      </c>
      <c r="C1499" s="131" t="s">
        <v>3</v>
      </c>
      <c r="D1499" s="137">
        <v>42404.375</v>
      </c>
      <c r="E1499" s="131" t="s">
        <v>1</v>
      </c>
      <c r="F1499" s="137">
        <v>42404.140277777777</v>
      </c>
      <c r="G1499" s="130">
        <f t="shared" si="70"/>
        <v>0.23472222222335404</v>
      </c>
      <c r="H1499" s="131" t="str">
        <f t="shared" si="71"/>
        <v>ACCEPTABLE</v>
      </c>
      <c r="J1499" s="124">
        <v>42404.385416666664</v>
      </c>
      <c r="K1499" s="124">
        <v>42404.392361111109</v>
      </c>
      <c r="L1499" s="120">
        <f t="shared" si="72"/>
        <v>6.9444444452528842E-3</v>
      </c>
      <c r="M1499" s="123" t="s">
        <v>1</v>
      </c>
      <c r="N1499" s="121" t="s">
        <v>965</v>
      </c>
    </row>
    <row r="1500" spans="1:14" ht="27" customHeight="1" x14ac:dyDescent="0.35">
      <c r="A1500" s="131">
        <v>20037</v>
      </c>
      <c r="B1500" s="131">
        <v>1015</v>
      </c>
      <c r="C1500" s="131" t="s">
        <v>4</v>
      </c>
      <c r="D1500" s="137">
        <v>42404.520833333336</v>
      </c>
      <c r="E1500" s="131" t="s">
        <v>0</v>
      </c>
      <c r="F1500" s="137">
        <v>42404.436111111114</v>
      </c>
      <c r="G1500" s="130">
        <f t="shared" si="70"/>
        <v>8.4722222221898846E-2</v>
      </c>
      <c r="H1500" s="131" t="str">
        <f t="shared" si="71"/>
        <v>ACCEPTABLE</v>
      </c>
      <c r="J1500" s="124">
        <v>42404.527777777781</v>
      </c>
      <c r="K1500" s="124">
        <v>42404.53125</v>
      </c>
      <c r="L1500" s="120">
        <f t="shared" si="72"/>
        <v>3.4722222189884633E-3</v>
      </c>
      <c r="M1500" s="123" t="s">
        <v>0</v>
      </c>
      <c r="N1500" s="121" t="s">
        <v>9</v>
      </c>
    </row>
    <row r="1501" spans="1:14" ht="27" customHeight="1" x14ac:dyDescent="0.35">
      <c r="A1501" s="131">
        <v>20037</v>
      </c>
      <c r="B1501" s="131">
        <v>1016</v>
      </c>
      <c r="C1501" s="131" t="s">
        <v>3</v>
      </c>
      <c r="D1501" s="137">
        <v>42404.555555555555</v>
      </c>
      <c r="E1501" s="131" t="s">
        <v>1</v>
      </c>
      <c r="F1501" s="137">
        <v>42404.436111111114</v>
      </c>
      <c r="G1501" s="130">
        <f t="shared" si="70"/>
        <v>0.11944444444088731</v>
      </c>
      <c r="H1501" s="131" t="str">
        <f t="shared" si="71"/>
        <v>ACCEPTABLE</v>
      </c>
      <c r="J1501" s="124">
        <v>42404.545138888891</v>
      </c>
      <c r="K1501" s="124">
        <v>42404.555555555555</v>
      </c>
      <c r="L1501" s="120">
        <f t="shared" si="72"/>
        <v>1.0416666664241347E-2</v>
      </c>
      <c r="M1501" s="123" t="s">
        <v>1</v>
      </c>
      <c r="N1501" s="121" t="s">
        <v>966</v>
      </c>
    </row>
    <row r="1502" spans="1:14" ht="27" customHeight="1" x14ac:dyDescent="0.35">
      <c r="A1502" s="131">
        <v>20038</v>
      </c>
      <c r="B1502" s="131">
        <v>1017</v>
      </c>
      <c r="C1502" s="131" t="s">
        <v>16</v>
      </c>
      <c r="D1502" s="137">
        <v>42405.659722222219</v>
      </c>
      <c r="E1502" s="131" t="s">
        <v>0</v>
      </c>
      <c r="F1502" s="137">
        <v>42405.431944444441</v>
      </c>
      <c r="G1502" s="130">
        <f t="shared" si="70"/>
        <v>0.22777777777810115</v>
      </c>
      <c r="H1502" s="131" t="str">
        <f t="shared" si="71"/>
        <v>ACCEPTABLE</v>
      </c>
      <c r="J1502" s="124">
        <v>42405.659722222219</v>
      </c>
      <c r="K1502" s="124">
        <v>42405.670138888891</v>
      </c>
      <c r="L1502" s="120">
        <f t="shared" si="72"/>
        <v>1.0416666671517305E-2</v>
      </c>
      <c r="M1502" s="123" t="s">
        <v>0</v>
      </c>
      <c r="N1502" s="121" t="s">
        <v>967</v>
      </c>
    </row>
    <row r="1503" spans="1:14" ht="27" customHeight="1" x14ac:dyDescent="0.35">
      <c r="A1503" s="131">
        <v>20038</v>
      </c>
      <c r="B1503" s="131">
        <v>1018</v>
      </c>
      <c r="C1503" s="131" t="s">
        <v>471</v>
      </c>
      <c r="D1503" s="137">
        <v>42405.6875</v>
      </c>
      <c r="E1503" s="131" t="s">
        <v>1</v>
      </c>
      <c r="F1503" s="137">
        <v>42405.431944444441</v>
      </c>
      <c r="G1503" s="130">
        <f t="shared" si="70"/>
        <v>0.25555555555911269</v>
      </c>
      <c r="H1503" s="131" t="str">
        <f t="shared" si="71"/>
        <v>ACCEPTABLE</v>
      </c>
      <c r="J1503" s="124">
        <v>42405.694444444445</v>
      </c>
      <c r="K1503" s="124">
        <v>42405.706944444442</v>
      </c>
      <c r="L1503" s="120">
        <f t="shared" si="72"/>
        <v>1.2499999997089617E-2</v>
      </c>
      <c r="M1503" s="123" t="s">
        <v>1</v>
      </c>
      <c r="N1503" s="121" t="s">
        <v>968</v>
      </c>
    </row>
    <row r="1504" spans="1:14" ht="27" customHeight="1" x14ac:dyDescent="0.35">
      <c r="A1504" s="131">
        <v>20039</v>
      </c>
      <c r="B1504" s="131">
        <v>1019</v>
      </c>
      <c r="C1504" s="131" t="s">
        <v>471</v>
      </c>
      <c r="D1504" s="137">
        <v>42406.309027777781</v>
      </c>
      <c r="E1504" s="131" t="s">
        <v>0</v>
      </c>
      <c r="F1504" s="137">
        <v>42405.678472222222</v>
      </c>
      <c r="G1504" s="130">
        <f t="shared" si="70"/>
        <v>0.63055555555911269</v>
      </c>
      <c r="H1504" s="131" t="str">
        <f t="shared" si="71"/>
        <v>ACCEPTABLE</v>
      </c>
      <c r="J1504" s="124">
        <v>42406.30972222222</v>
      </c>
      <c r="K1504" s="124">
        <v>42406.322222222225</v>
      </c>
      <c r="L1504" s="120">
        <f t="shared" si="72"/>
        <v>1.2500000004365575E-2</v>
      </c>
      <c r="M1504" s="123" t="s">
        <v>0</v>
      </c>
      <c r="N1504" s="121" t="s">
        <v>969</v>
      </c>
    </row>
    <row r="1505" spans="1:14" ht="27" customHeight="1" x14ac:dyDescent="0.35">
      <c r="A1505" s="131">
        <v>20039</v>
      </c>
      <c r="B1505" s="131">
        <v>1020</v>
      </c>
      <c r="C1505" s="131" t="s">
        <v>16</v>
      </c>
      <c r="D1505" s="137">
        <v>42406.347222222219</v>
      </c>
      <c r="E1505" s="131" t="s">
        <v>1</v>
      </c>
      <c r="F1505" s="137">
        <v>42405.678472222222</v>
      </c>
      <c r="G1505" s="130">
        <f t="shared" si="70"/>
        <v>0.66874999999708962</v>
      </c>
      <c r="H1505" s="131" t="str">
        <f t="shared" si="71"/>
        <v>ACCEPTABLE</v>
      </c>
      <c r="J1505" s="124">
        <v>42406.350694444445</v>
      </c>
      <c r="K1505" s="124">
        <v>42406.373611111114</v>
      </c>
      <c r="L1505" s="120">
        <f t="shared" si="72"/>
        <v>2.2916666668606922E-2</v>
      </c>
      <c r="M1505" s="123" t="s">
        <v>1</v>
      </c>
      <c r="N1505" s="121" t="s">
        <v>970</v>
      </c>
    </row>
    <row r="1506" spans="1:14" ht="27" customHeight="1" x14ac:dyDescent="0.35">
      <c r="A1506" s="131">
        <v>20040</v>
      </c>
      <c r="B1506" s="131">
        <v>1021</v>
      </c>
      <c r="C1506" s="131" t="s">
        <v>3</v>
      </c>
      <c r="D1506" s="137">
        <v>42406.447916666664</v>
      </c>
      <c r="E1506" s="131" t="s">
        <v>0</v>
      </c>
      <c r="F1506" s="137">
        <v>42406.438194444447</v>
      </c>
      <c r="G1506" s="130">
        <f t="shared" si="70"/>
        <v>9.7222222175332718E-3</v>
      </c>
      <c r="H1506" s="131" t="str">
        <f t="shared" si="71"/>
        <v>TOO LATE</v>
      </c>
      <c r="J1506" s="124">
        <v>42406.447916666664</v>
      </c>
      <c r="K1506" s="124">
        <v>42406.459722222222</v>
      </c>
      <c r="L1506" s="120">
        <f t="shared" si="72"/>
        <v>1.1805555557657499E-2</v>
      </c>
      <c r="M1506" s="123" t="s">
        <v>0</v>
      </c>
      <c r="N1506" s="121" t="s">
        <v>971</v>
      </c>
    </row>
    <row r="1507" spans="1:14" ht="27" customHeight="1" x14ac:dyDescent="0.35">
      <c r="A1507" s="131">
        <v>20040</v>
      </c>
      <c r="B1507" s="131">
        <v>1022</v>
      </c>
      <c r="C1507" s="131" t="s">
        <v>3</v>
      </c>
      <c r="D1507" s="137">
        <v>42406.482638888891</v>
      </c>
      <c r="E1507" s="131" t="s">
        <v>1</v>
      </c>
      <c r="F1507" s="137">
        <v>42406.438194444447</v>
      </c>
      <c r="G1507" s="130">
        <f t="shared" si="70"/>
        <v>4.4444444443797693E-2</v>
      </c>
      <c r="H1507" s="131" t="str">
        <f t="shared" si="71"/>
        <v>ACCEPTABLE</v>
      </c>
      <c r="J1507" s="124">
        <v>42406.477083333331</v>
      </c>
      <c r="K1507" s="124">
        <v>42406.489583333336</v>
      </c>
      <c r="L1507" s="120">
        <f t="shared" si="72"/>
        <v>1.2500000004365575E-2</v>
      </c>
      <c r="M1507" s="123" t="s">
        <v>1</v>
      </c>
      <c r="N1507" s="121" t="s">
        <v>972</v>
      </c>
    </row>
    <row r="1508" spans="1:14" ht="27" customHeight="1" x14ac:dyDescent="0.35">
      <c r="A1508" s="131">
        <v>20039</v>
      </c>
      <c r="B1508" s="131">
        <v>1023</v>
      </c>
      <c r="C1508" s="131" t="s">
        <v>16</v>
      </c>
      <c r="D1508" s="137">
        <v>42407.552083333336</v>
      </c>
      <c r="E1508" s="131" t="s">
        <v>0</v>
      </c>
      <c r="F1508" s="137">
        <v>42407.419444444444</v>
      </c>
      <c r="G1508" s="130">
        <f t="shared" si="70"/>
        <v>0.13263888889196096</v>
      </c>
      <c r="H1508" s="131" t="str">
        <f t="shared" si="71"/>
        <v>ACCEPTABLE</v>
      </c>
      <c r="J1508" s="124">
        <v>42407.527777777781</v>
      </c>
      <c r="K1508" s="124">
        <v>42407.534722222219</v>
      </c>
      <c r="L1508" s="120">
        <f t="shared" si="72"/>
        <v>6.9444444379769266E-3</v>
      </c>
      <c r="M1508" s="123" t="s">
        <v>0</v>
      </c>
      <c r="N1508" s="121" t="s">
        <v>895</v>
      </c>
    </row>
    <row r="1509" spans="1:14" ht="27" customHeight="1" x14ac:dyDescent="0.35">
      <c r="A1509" s="131">
        <v>20039</v>
      </c>
      <c r="B1509" s="131">
        <v>1024</v>
      </c>
      <c r="C1509" s="131" t="s">
        <v>471</v>
      </c>
      <c r="D1509" s="137">
        <v>42407.576388888891</v>
      </c>
      <c r="E1509" s="131" t="s">
        <v>1</v>
      </c>
      <c r="F1509" s="137">
        <v>42407.419444444444</v>
      </c>
      <c r="G1509" s="130">
        <f t="shared" si="70"/>
        <v>0.15694444444670808</v>
      </c>
      <c r="H1509" s="131" t="str">
        <f t="shared" si="71"/>
        <v>ACCEPTABLE</v>
      </c>
      <c r="J1509" s="124">
        <v>42407.549305555556</v>
      </c>
      <c r="K1509" s="124">
        <v>42407.553472222222</v>
      </c>
      <c r="L1509" s="120">
        <f t="shared" si="72"/>
        <v>4.166666665696539E-3</v>
      </c>
      <c r="M1509" s="123" t="s">
        <v>0</v>
      </c>
      <c r="N1509" s="121" t="s">
        <v>973</v>
      </c>
    </row>
    <row r="1510" spans="1:14" ht="27" customHeight="1" x14ac:dyDescent="0.35">
      <c r="A1510" s="131"/>
      <c r="B1510" s="131"/>
      <c r="C1510" s="131"/>
      <c r="D1510" s="137"/>
      <c r="E1510" s="131"/>
      <c r="F1510" s="137"/>
      <c r="G1510" s="130" t="str">
        <f t="shared" si="70"/>
        <v/>
      </c>
      <c r="H1510" s="131" t="str">
        <f t="shared" si="71"/>
        <v/>
      </c>
      <c r="J1510" s="124">
        <v>42407.569444444445</v>
      </c>
      <c r="K1510" s="124">
        <v>42407.579861111109</v>
      </c>
      <c r="L1510" s="120">
        <f t="shared" si="72"/>
        <v>1.0416666664241347E-2</v>
      </c>
      <c r="M1510" s="123" t="s">
        <v>1</v>
      </c>
      <c r="N1510" s="121" t="s">
        <v>974</v>
      </c>
    </row>
    <row r="1511" spans="1:14" ht="27" customHeight="1" x14ac:dyDescent="0.35">
      <c r="A1511" s="131">
        <v>20041</v>
      </c>
      <c r="B1511" s="131">
        <v>1025</v>
      </c>
      <c r="C1511" s="131" t="s">
        <v>3</v>
      </c>
      <c r="D1511" s="137">
        <v>42407.822916666664</v>
      </c>
      <c r="E1511" s="131" t="s">
        <v>0</v>
      </c>
      <c r="F1511" s="137">
        <v>42407.419444444444</v>
      </c>
      <c r="G1511" s="130">
        <f t="shared" si="70"/>
        <v>0.40347222222044365</v>
      </c>
      <c r="H1511" s="131" t="str">
        <f t="shared" si="71"/>
        <v>ACCEPTABLE</v>
      </c>
      <c r="J1511" s="124">
        <v>42407.826388888891</v>
      </c>
      <c r="K1511" s="124">
        <v>42407.836805555555</v>
      </c>
      <c r="L1511" s="120">
        <f t="shared" si="72"/>
        <v>1.0416666664241347E-2</v>
      </c>
      <c r="M1511" s="123" t="s">
        <v>0</v>
      </c>
      <c r="N1511" s="121" t="s">
        <v>975</v>
      </c>
    </row>
    <row r="1512" spans="1:14" ht="27" customHeight="1" x14ac:dyDescent="0.35">
      <c r="A1512" s="131">
        <v>20041</v>
      </c>
      <c r="B1512" s="131">
        <v>1026</v>
      </c>
      <c r="C1512" s="131" t="s">
        <v>4</v>
      </c>
      <c r="D1512" s="137">
        <v>42407.861111111109</v>
      </c>
      <c r="E1512" s="131" t="s">
        <v>1</v>
      </c>
      <c r="F1512" s="137">
        <v>42407.419444444444</v>
      </c>
      <c r="G1512" s="130">
        <f t="shared" si="70"/>
        <v>0.44166666666569654</v>
      </c>
      <c r="H1512" s="131" t="str">
        <f t="shared" si="71"/>
        <v>ACCEPTABLE</v>
      </c>
      <c r="J1512" s="124">
        <v>42407.861111111109</v>
      </c>
      <c r="K1512" s="124">
        <v>42407.868055555555</v>
      </c>
      <c r="L1512" s="120">
        <f t="shared" si="72"/>
        <v>6.9444444452528842E-3</v>
      </c>
      <c r="M1512" s="123" t="s">
        <v>1</v>
      </c>
      <c r="N1512" s="121" t="s">
        <v>18</v>
      </c>
    </row>
    <row r="1513" spans="1:14" ht="27" customHeight="1" x14ac:dyDescent="0.35">
      <c r="A1513" s="131">
        <v>20043</v>
      </c>
      <c r="B1513" s="131">
        <v>1027</v>
      </c>
      <c r="C1513" s="131" t="s">
        <v>657</v>
      </c>
      <c r="D1513" s="137">
        <v>42408.409722222219</v>
      </c>
      <c r="E1513" s="131" t="s">
        <v>0</v>
      </c>
      <c r="F1513" s="137">
        <v>42407.47152777778</v>
      </c>
      <c r="G1513" s="130">
        <f t="shared" si="70"/>
        <v>0.93819444443943212</v>
      </c>
      <c r="H1513" s="131" t="str">
        <f t="shared" si="71"/>
        <v>ACCEPTABLE</v>
      </c>
      <c r="L1513" s="120" t="str">
        <f t="shared" si="72"/>
        <v>Incomplete Data</v>
      </c>
    </row>
    <row r="1514" spans="1:14" ht="27" customHeight="1" x14ac:dyDescent="0.35">
      <c r="A1514" s="131">
        <v>20041</v>
      </c>
      <c r="B1514" s="131">
        <v>1028</v>
      </c>
      <c r="C1514" s="131" t="s">
        <v>4</v>
      </c>
      <c r="D1514" s="137">
        <v>42408.548611111109</v>
      </c>
      <c r="E1514" s="131" t="s">
        <v>0</v>
      </c>
      <c r="F1514" s="137">
        <v>42408.449305555558</v>
      </c>
      <c r="G1514" s="130">
        <f t="shared" si="70"/>
        <v>9.9305555551836733E-2</v>
      </c>
      <c r="H1514" s="131" t="str">
        <f t="shared" si="71"/>
        <v>ACCEPTABLE</v>
      </c>
      <c r="J1514" s="124">
        <v>42408.534722222219</v>
      </c>
      <c r="K1514" s="124">
        <v>42408.540277777778</v>
      </c>
      <c r="L1514" s="120">
        <f t="shared" si="72"/>
        <v>5.5555555591126904E-3</v>
      </c>
      <c r="M1514" s="123" t="s">
        <v>0</v>
      </c>
      <c r="N1514" s="121" t="s">
        <v>9</v>
      </c>
    </row>
    <row r="1515" spans="1:14" ht="27" customHeight="1" x14ac:dyDescent="0.35">
      <c r="A1515" s="131">
        <v>20041</v>
      </c>
      <c r="B1515" s="131">
        <v>1029</v>
      </c>
      <c r="C1515" s="131" t="s">
        <v>3</v>
      </c>
      <c r="D1515" s="137">
        <v>42408.576388888891</v>
      </c>
      <c r="E1515" s="131" t="s">
        <v>1</v>
      </c>
      <c r="F1515" s="137">
        <v>42408.449305555558</v>
      </c>
      <c r="G1515" s="130">
        <f t="shared" ref="G1515:G1574" si="75">IF(D1515="","",D1515-F1515)</f>
        <v>0.12708333333284827</v>
      </c>
      <c r="H1515" s="131" t="str">
        <f t="shared" ref="H1515:H1574" si="76">IF(D1515-F1515&lt;0,"TOO LATE",IF(G1515="","",IF(OR(DAY(D1515-F1515)&gt;1,AND(HOUR(D1515-F1515)&gt;HOUR("0:59"),(SIGN(D1515-F1515)=1))),"ACCEPTABLE","TOO LATE")))</f>
        <v>ACCEPTABLE</v>
      </c>
      <c r="J1515" s="124">
        <v>42408.570833333331</v>
      </c>
      <c r="K1515" s="124">
        <v>42408.583333333336</v>
      </c>
      <c r="L1515" s="120">
        <f t="shared" si="72"/>
        <v>1.2500000004365575E-2</v>
      </c>
      <c r="M1515" s="123" t="s">
        <v>1</v>
      </c>
      <c r="N1515" s="121" t="s">
        <v>976</v>
      </c>
    </row>
    <row r="1516" spans="1:14" ht="27" customHeight="1" x14ac:dyDescent="0.35">
      <c r="A1516" s="131">
        <v>20042</v>
      </c>
      <c r="B1516" s="131">
        <v>1030</v>
      </c>
      <c r="C1516" s="131" t="s">
        <v>3</v>
      </c>
      <c r="D1516" s="137">
        <v>42408.625</v>
      </c>
      <c r="E1516" s="131" t="s">
        <v>0</v>
      </c>
      <c r="F1516" s="137">
        <v>42408.449305555558</v>
      </c>
      <c r="G1516" s="130">
        <f t="shared" si="75"/>
        <v>0.1756944444423425</v>
      </c>
      <c r="H1516" s="131" t="str">
        <f t="shared" si="76"/>
        <v>ACCEPTABLE</v>
      </c>
      <c r="J1516" s="124">
        <v>42408.609722222223</v>
      </c>
      <c r="K1516" s="124">
        <v>42408.622916666667</v>
      </c>
      <c r="L1516" s="120">
        <f t="shared" si="72"/>
        <v>1.3194444443797693E-2</v>
      </c>
      <c r="M1516" s="123" t="s">
        <v>0</v>
      </c>
      <c r="N1516" s="121" t="s">
        <v>977</v>
      </c>
    </row>
    <row r="1517" spans="1:14" ht="27" customHeight="1" x14ac:dyDescent="0.35">
      <c r="A1517" s="131">
        <v>20042</v>
      </c>
      <c r="B1517" s="131">
        <v>1031</v>
      </c>
      <c r="C1517" s="131" t="s">
        <v>4</v>
      </c>
      <c r="D1517" s="137">
        <v>42408.666666666664</v>
      </c>
      <c r="E1517" s="131" t="s">
        <v>1</v>
      </c>
      <c r="F1517" s="137">
        <v>42408.449305555558</v>
      </c>
      <c r="G1517" s="130">
        <f t="shared" si="75"/>
        <v>0.21736111110658385</v>
      </c>
      <c r="H1517" s="131" t="str">
        <f t="shared" si="76"/>
        <v>ACCEPTABLE</v>
      </c>
      <c r="J1517" s="124">
        <v>42408.650694444441</v>
      </c>
      <c r="K1517" s="124">
        <v>42408.661805555559</v>
      </c>
      <c r="L1517" s="120">
        <f t="shared" si="72"/>
        <v>1.1111111118225381E-2</v>
      </c>
      <c r="M1517" s="123" t="s">
        <v>1</v>
      </c>
      <c r="N1517" s="121" t="s">
        <v>978</v>
      </c>
    </row>
    <row r="1518" spans="1:14" ht="27" customHeight="1" x14ac:dyDescent="0.35">
      <c r="A1518" s="131">
        <v>20043</v>
      </c>
      <c r="B1518" s="131">
        <v>1032</v>
      </c>
      <c r="C1518" s="131" t="s">
        <v>657</v>
      </c>
      <c r="D1518" s="137">
        <v>42409.302083333336</v>
      </c>
      <c r="E1518" s="131" t="s">
        <v>0</v>
      </c>
      <c r="F1518" s="137">
        <v>42409.226388888892</v>
      </c>
      <c r="G1518" s="130">
        <f t="shared" si="75"/>
        <v>7.5694444443797693E-2</v>
      </c>
      <c r="H1518" s="131" t="str">
        <f t="shared" si="76"/>
        <v>ACCEPTABLE</v>
      </c>
      <c r="J1518" s="124">
        <v>42409.3</v>
      </c>
      <c r="K1518" s="124">
        <v>42409.310416666667</v>
      </c>
      <c r="L1518" s="120">
        <f t="shared" si="72"/>
        <v>1.0416666664241347E-2</v>
      </c>
      <c r="M1518" s="123" t="s">
        <v>0</v>
      </c>
      <c r="N1518" s="121" t="s">
        <v>9</v>
      </c>
    </row>
    <row r="1519" spans="1:14" ht="27" customHeight="1" x14ac:dyDescent="0.35">
      <c r="A1519" s="131">
        <v>20044</v>
      </c>
      <c r="B1519" s="131">
        <v>1033</v>
      </c>
      <c r="C1519" s="131" t="s">
        <v>3</v>
      </c>
      <c r="D1519" s="137">
        <v>42409.381944444445</v>
      </c>
      <c r="E1519" s="131" t="s">
        <v>0</v>
      </c>
      <c r="F1519" s="137">
        <v>42409.322222222225</v>
      </c>
      <c r="G1519" s="130">
        <f t="shared" si="75"/>
        <v>5.9722222220443655E-2</v>
      </c>
      <c r="H1519" s="131" t="str">
        <f t="shared" si="76"/>
        <v>ACCEPTABLE</v>
      </c>
      <c r="J1519" s="124">
        <v>42409.384722222225</v>
      </c>
      <c r="K1519" s="124">
        <v>42409.393750000003</v>
      </c>
      <c r="L1519" s="120">
        <f t="shared" ref="L1519:L1578" si="77">IF(OR(K1519="",J1519=""), "Incomplete Data", K1519-J1519)</f>
        <v>9.0277777781011537E-3</v>
      </c>
      <c r="M1519" s="123" t="s">
        <v>0</v>
      </c>
      <c r="N1519" s="121" t="s">
        <v>493</v>
      </c>
    </row>
    <row r="1520" spans="1:14" ht="27" customHeight="1" x14ac:dyDescent="0.35">
      <c r="A1520" s="131">
        <v>20044</v>
      </c>
      <c r="B1520" s="131">
        <v>1034</v>
      </c>
      <c r="C1520" s="131" t="s">
        <v>3</v>
      </c>
      <c r="D1520" s="137">
        <v>42409.409722222219</v>
      </c>
      <c r="E1520" s="131" t="s">
        <v>1</v>
      </c>
      <c r="F1520" s="137">
        <v>42409.322222222225</v>
      </c>
      <c r="G1520" s="130">
        <f t="shared" si="75"/>
        <v>8.7499999994179234E-2</v>
      </c>
      <c r="H1520" s="131" t="str">
        <f t="shared" si="76"/>
        <v>ACCEPTABLE</v>
      </c>
      <c r="J1520" s="124">
        <v>42409.404166666667</v>
      </c>
      <c r="K1520" s="124">
        <v>42409.415277777778</v>
      </c>
      <c r="L1520" s="120">
        <f t="shared" si="77"/>
        <v>1.1111111110949423E-2</v>
      </c>
      <c r="M1520" s="123" t="s">
        <v>1</v>
      </c>
      <c r="N1520" s="121" t="s">
        <v>979</v>
      </c>
    </row>
    <row r="1521" spans="1:14" ht="27" customHeight="1" x14ac:dyDescent="0.35">
      <c r="A1521" s="131">
        <v>20042</v>
      </c>
      <c r="B1521" s="131">
        <v>1035</v>
      </c>
      <c r="C1521" s="131" t="s">
        <v>4</v>
      </c>
      <c r="D1521" s="137">
        <v>42409.715277777781</v>
      </c>
      <c r="E1521" s="131" t="s">
        <v>0</v>
      </c>
      <c r="F1521" s="137">
        <v>42409.585416666669</v>
      </c>
      <c r="G1521" s="130">
        <f t="shared" si="75"/>
        <v>0.12986111111240461</v>
      </c>
      <c r="H1521" s="131" t="str">
        <f t="shared" si="76"/>
        <v>ACCEPTABLE</v>
      </c>
      <c r="J1521" s="124">
        <v>42409.711805555555</v>
      </c>
      <c r="K1521" s="124">
        <v>42409.71875</v>
      </c>
      <c r="L1521" s="120">
        <f t="shared" si="77"/>
        <v>6.9444444452528842E-3</v>
      </c>
      <c r="M1521" s="123" t="s">
        <v>0</v>
      </c>
      <c r="N1521" s="121" t="s">
        <v>979</v>
      </c>
    </row>
    <row r="1522" spans="1:14" ht="27" customHeight="1" x14ac:dyDescent="0.35">
      <c r="A1522" s="131">
        <v>20042</v>
      </c>
      <c r="B1522" s="131">
        <v>1036</v>
      </c>
      <c r="C1522" s="131" t="s">
        <v>3</v>
      </c>
      <c r="D1522" s="137">
        <v>42409.743055555555</v>
      </c>
      <c r="E1522" s="131" t="s">
        <v>1</v>
      </c>
      <c r="F1522" s="137">
        <v>42409.585416666669</v>
      </c>
      <c r="G1522" s="130">
        <f t="shared" si="75"/>
        <v>0.15763888888614019</v>
      </c>
      <c r="H1522" s="131" t="str">
        <f t="shared" si="76"/>
        <v>ACCEPTABLE</v>
      </c>
      <c r="J1522" s="124">
        <v>42409.75</v>
      </c>
      <c r="K1522" s="124">
        <v>42409.760416666664</v>
      </c>
      <c r="L1522" s="120">
        <f t="shared" si="77"/>
        <v>1.0416666664241347E-2</v>
      </c>
      <c r="M1522" s="123" t="s">
        <v>1</v>
      </c>
      <c r="N1522" s="121" t="s">
        <v>18</v>
      </c>
    </row>
    <row r="1523" spans="1:14" ht="27" customHeight="1" x14ac:dyDescent="0.35">
      <c r="A1523" s="131">
        <v>20045</v>
      </c>
      <c r="B1523" s="131">
        <v>1037</v>
      </c>
      <c r="C1523" s="131" t="s">
        <v>657</v>
      </c>
      <c r="D1523" s="137">
        <v>42410.545138888891</v>
      </c>
      <c r="E1523" s="131" t="s">
        <v>1</v>
      </c>
      <c r="F1523" s="137">
        <v>42410.461805555555</v>
      </c>
      <c r="G1523" s="130">
        <f t="shared" si="75"/>
        <v>8.3333333335758653E-2</v>
      </c>
      <c r="H1523" s="131" t="str">
        <f t="shared" si="76"/>
        <v>ACCEPTABLE</v>
      </c>
      <c r="J1523" s="124">
        <v>42410.554166666669</v>
      </c>
      <c r="K1523" s="124">
        <v>42410.563888888886</v>
      </c>
      <c r="L1523" s="120">
        <f t="shared" si="77"/>
        <v>9.7222222175332718E-3</v>
      </c>
      <c r="M1523" s="123" t="s">
        <v>1</v>
      </c>
      <c r="N1523" s="121" t="s">
        <v>980</v>
      </c>
    </row>
    <row r="1524" spans="1:14" ht="27" customHeight="1" x14ac:dyDescent="0.35">
      <c r="A1524" s="131">
        <v>20046</v>
      </c>
      <c r="B1524" s="131">
        <v>1038</v>
      </c>
      <c r="C1524" s="131" t="s">
        <v>3</v>
      </c>
      <c r="D1524" s="137">
        <v>42410.861111111109</v>
      </c>
      <c r="E1524" s="131" t="s">
        <v>0</v>
      </c>
      <c r="F1524" s="137">
        <v>42410.78402777778</v>
      </c>
      <c r="G1524" s="130">
        <f t="shared" si="75"/>
        <v>7.7083333329937886E-2</v>
      </c>
      <c r="H1524" s="131" t="str">
        <f t="shared" si="76"/>
        <v>ACCEPTABLE</v>
      </c>
      <c r="J1524" s="124">
        <v>42410.857638888891</v>
      </c>
      <c r="K1524" s="124">
        <v>42410.865277777775</v>
      </c>
      <c r="L1524" s="120">
        <f t="shared" si="77"/>
        <v>7.6388888846850023E-3</v>
      </c>
      <c r="M1524" s="123" t="s">
        <v>0</v>
      </c>
      <c r="N1524" s="121" t="s">
        <v>493</v>
      </c>
    </row>
    <row r="1525" spans="1:14" ht="27" customHeight="1" x14ac:dyDescent="0.35">
      <c r="A1525" s="131">
        <v>20046</v>
      </c>
      <c r="B1525" s="131">
        <v>1039</v>
      </c>
      <c r="C1525" s="131" t="s">
        <v>4</v>
      </c>
      <c r="D1525" s="137">
        <v>42410.902777777781</v>
      </c>
      <c r="E1525" s="131" t="s">
        <v>1</v>
      </c>
      <c r="F1525" s="137">
        <v>42410.78402777778</v>
      </c>
      <c r="G1525" s="130">
        <f t="shared" si="75"/>
        <v>0.11875000000145519</v>
      </c>
      <c r="H1525" s="131" t="str">
        <f t="shared" si="76"/>
        <v>ACCEPTABLE</v>
      </c>
      <c r="J1525" s="124">
        <v>42410.902777777781</v>
      </c>
      <c r="K1525" s="124">
        <v>42410.913194444445</v>
      </c>
      <c r="L1525" s="120">
        <f t="shared" si="77"/>
        <v>1.0416666664241347E-2</v>
      </c>
      <c r="M1525" s="123" t="s">
        <v>0</v>
      </c>
      <c r="N1525" s="121" t="s">
        <v>1165</v>
      </c>
    </row>
    <row r="1526" spans="1:14" ht="27" customHeight="1" x14ac:dyDescent="0.35">
      <c r="A1526" s="131">
        <v>20046</v>
      </c>
      <c r="B1526" s="131">
        <v>1040</v>
      </c>
      <c r="C1526" s="131" t="s">
        <v>4</v>
      </c>
      <c r="D1526" s="137">
        <v>42411.861111111109</v>
      </c>
      <c r="E1526" s="131" t="s">
        <v>0</v>
      </c>
      <c r="F1526" s="137">
        <v>42411.633333333331</v>
      </c>
      <c r="G1526" s="130">
        <f t="shared" si="75"/>
        <v>0.22777777777810115</v>
      </c>
      <c r="H1526" s="131" t="str">
        <f t="shared" si="76"/>
        <v>ACCEPTABLE</v>
      </c>
      <c r="J1526" s="124">
        <v>42411.857638888891</v>
      </c>
      <c r="K1526" s="124">
        <v>42411.865277777775</v>
      </c>
      <c r="L1526" s="120">
        <f t="shared" si="77"/>
        <v>7.6388888846850023E-3</v>
      </c>
      <c r="M1526" s="123" t="s">
        <v>0</v>
      </c>
      <c r="N1526" s="121" t="s">
        <v>981</v>
      </c>
    </row>
    <row r="1527" spans="1:14" ht="27" customHeight="1" x14ac:dyDescent="0.35">
      <c r="A1527" s="131">
        <v>20046</v>
      </c>
      <c r="B1527" s="131">
        <v>1041</v>
      </c>
      <c r="C1527" s="131" t="s">
        <v>3</v>
      </c>
      <c r="D1527" s="137">
        <v>42411.888888888891</v>
      </c>
      <c r="E1527" s="131" t="s">
        <v>1</v>
      </c>
      <c r="F1527" s="137">
        <v>42411.633333333331</v>
      </c>
      <c r="G1527" s="130">
        <f t="shared" si="75"/>
        <v>0.25555555555911269</v>
      </c>
      <c r="H1527" s="131" t="str">
        <f t="shared" si="76"/>
        <v>ACCEPTABLE</v>
      </c>
      <c r="J1527" s="124">
        <v>42411.893055555556</v>
      </c>
      <c r="K1527" s="124">
        <v>42411.904861111114</v>
      </c>
      <c r="L1527" s="120">
        <f t="shared" si="77"/>
        <v>1.1805555557657499E-2</v>
      </c>
      <c r="M1527" s="123" t="s">
        <v>1</v>
      </c>
      <c r="N1527" s="121" t="s">
        <v>982</v>
      </c>
    </row>
    <row r="1528" spans="1:14" ht="27" customHeight="1" x14ac:dyDescent="0.35">
      <c r="A1528" s="131">
        <v>20047</v>
      </c>
      <c r="B1528" s="131">
        <v>1042</v>
      </c>
      <c r="C1528" s="131" t="s">
        <v>3</v>
      </c>
      <c r="D1528" s="137">
        <v>42412.013888888891</v>
      </c>
      <c r="E1528" s="131" t="s">
        <v>0</v>
      </c>
      <c r="F1528" s="137">
        <v>42411.420138888891</v>
      </c>
      <c r="G1528" s="130">
        <f t="shared" si="75"/>
        <v>0.59375</v>
      </c>
      <c r="H1528" s="131" t="str">
        <f t="shared" si="76"/>
        <v>ACCEPTABLE</v>
      </c>
      <c r="J1528" s="124">
        <v>42412.027777777781</v>
      </c>
      <c r="K1528" s="124">
        <v>42412.041666666664</v>
      </c>
      <c r="L1528" s="120">
        <f t="shared" si="77"/>
        <v>1.3888888883229811E-2</v>
      </c>
      <c r="M1528" s="123" t="s">
        <v>0</v>
      </c>
      <c r="N1528" s="121" t="s">
        <v>983</v>
      </c>
    </row>
    <row r="1529" spans="1:14" ht="27" customHeight="1" x14ac:dyDescent="0.35">
      <c r="A1529" s="131">
        <v>20047</v>
      </c>
      <c r="B1529" s="131">
        <v>1043</v>
      </c>
      <c r="C1529" s="131" t="s">
        <v>4</v>
      </c>
      <c r="D1529" s="137">
        <v>42412.055555555555</v>
      </c>
      <c r="E1529" s="131" t="s">
        <v>1</v>
      </c>
      <c r="F1529" s="137">
        <v>42411.420138888891</v>
      </c>
      <c r="G1529" s="130">
        <f t="shared" si="75"/>
        <v>0.63541666666424135</v>
      </c>
      <c r="H1529" s="131" t="str">
        <f t="shared" si="76"/>
        <v>ACCEPTABLE</v>
      </c>
      <c r="J1529" s="124">
        <v>42412.069444444445</v>
      </c>
      <c r="K1529" s="124">
        <v>42412.079861111109</v>
      </c>
      <c r="L1529" s="120">
        <f t="shared" si="77"/>
        <v>1.0416666664241347E-2</v>
      </c>
      <c r="M1529" s="123" t="s">
        <v>1</v>
      </c>
      <c r="N1529" s="121" t="s">
        <v>18</v>
      </c>
    </row>
    <row r="1530" spans="1:14" ht="27" customHeight="1" x14ac:dyDescent="0.35">
      <c r="A1530" s="131">
        <v>20047</v>
      </c>
      <c r="B1530" s="131">
        <v>1044</v>
      </c>
      <c r="C1530" s="131" t="s">
        <v>4</v>
      </c>
      <c r="D1530" s="137">
        <v>42412.381944444445</v>
      </c>
      <c r="E1530" s="131" t="s">
        <v>0</v>
      </c>
      <c r="F1530" s="137">
        <v>42412.239583333336</v>
      </c>
      <c r="G1530" s="130">
        <f t="shared" si="75"/>
        <v>0.14236111110949423</v>
      </c>
      <c r="H1530" s="131" t="str">
        <f t="shared" si="76"/>
        <v>ACCEPTABLE</v>
      </c>
      <c r="J1530" s="124">
        <v>42412.375</v>
      </c>
      <c r="K1530" s="124">
        <v>42412.385416666664</v>
      </c>
      <c r="L1530" s="120">
        <f t="shared" si="77"/>
        <v>1.0416666664241347E-2</v>
      </c>
      <c r="M1530" s="123" t="s">
        <v>0</v>
      </c>
      <c r="N1530" s="121" t="s">
        <v>9</v>
      </c>
    </row>
    <row r="1531" spans="1:14" ht="27" customHeight="1" x14ac:dyDescent="0.35">
      <c r="A1531" s="131">
        <v>20047</v>
      </c>
      <c r="B1531" s="131">
        <v>1045</v>
      </c>
      <c r="C1531" s="131" t="s">
        <v>3</v>
      </c>
      <c r="D1531" s="137">
        <v>42412.409722222219</v>
      </c>
      <c r="E1531" s="131" t="s">
        <v>1</v>
      </c>
      <c r="F1531" s="137">
        <v>42412.239583333336</v>
      </c>
      <c r="G1531" s="130">
        <f t="shared" si="75"/>
        <v>0.17013888888322981</v>
      </c>
      <c r="H1531" s="131" t="str">
        <f t="shared" si="76"/>
        <v>ACCEPTABLE</v>
      </c>
      <c r="J1531" s="124">
        <v>42412.40625</v>
      </c>
      <c r="K1531" s="124">
        <v>42412.418749999997</v>
      </c>
      <c r="L1531" s="120">
        <f t="shared" si="77"/>
        <v>1.2499999997089617E-2</v>
      </c>
      <c r="M1531" s="123" t="s">
        <v>1</v>
      </c>
      <c r="N1531" s="121" t="s">
        <v>984</v>
      </c>
    </row>
    <row r="1532" spans="1:14" ht="27" customHeight="1" x14ac:dyDescent="0.35">
      <c r="A1532" s="131">
        <v>20048</v>
      </c>
      <c r="B1532" s="131">
        <v>1046</v>
      </c>
      <c r="C1532" s="131" t="s">
        <v>471</v>
      </c>
      <c r="D1532" s="137">
        <v>42412.5</v>
      </c>
      <c r="E1532" s="131" t="s">
        <v>0</v>
      </c>
      <c r="F1532" s="137">
        <v>42412.453472222223</v>
      </c>
      <c r="G1532" s="130">
        <f t="shared" si="75"/>
        <v>4.6527777776645962E-2</v>
      </c>
      <c r="H1532" s="131" t="str">
        <f t="shared" si="76"/>
        <v>ACCEPTABLE</v>
      </c>
      <c r="L1532" s="120" t="str">
        <f t="shared" si="77"/>
        <v>Incomplete Data</v>
      </c>
    </row>
    <row r="1533" spans="1:14" ht="27" customHeight="1" x14ac:dyDescent="0.35">
      <c r="A1533" s="131">
        <v>20048</v>
      </c>
      <c r="B1533" s="131">
        <v>1046</v>
      </c>
      <c r="C1533" s="131" t="s">
        <v>985</v>
      </c>
      <c r="D1533" s="137">
        <v>42412.5</v>
      </c>
      <c r="E1533" s="131" t="s">
        <v>0</v>
      </c>
      <c r="F1533" s="137">
        <v>42412.453472222223</v>
      </c>
      <c r="G1533" s="130">
        <f t="shared" si="75"/>
        <v>4.6527777776645962E-2</v>
      </c>
      <c r="H1533" s="131" t="str">
        <f t="shared" si="76"/>
        <v>ACCEPTABLE</v>
      </c>
      <c r="J1533" s="124">
        <v>42412.5</v>
      </c>
      <c r="K1533" s="124">
        <v>42412.515972222223</v>
      </c>
      <c r="L1533" s="120">
        <f t="shared" si="77"/>
        <v>1.5972222223354038E-2</v>
      </c>
      <c r="M1533" s="123" t="s">
        <v>0</v>
      </c>
      <c r="N1533" s="121" t="s">
        <v>986</v>
      </c>
    </row>
    <row r="1534" spans="1:14" ht="27" customHeight="1" x14ac:dyDescent="0.35">
      <c r="A1534" s="131">
        <v>20049</v>
      </c>
      <c r="B1534" s="131">
        <v>1047</v>
      </c>
      <c r="C1534" s="131" t="s">
        <v>3</v>
      </c>
      <c r="D1534" s="137">
        <v>42412.53125</v>
      </c>
      <c r="E1534" s="131" t="s">
        <v>1</v>
      </c>
      <c r="F1534" s="137">
        <v>42412.453472222223</v>
      </c>
      <c r="G1534" s="130">
        <f t="shared" si="75"/>
        <v>7.7777777776645962E-2</v>
      </c>
      <c r="H1534" s="131" t="str">
        <f t="shared" si="76"/>
        <v>ACCEPTABLE</v>
      </c>
      <c r="J1534" s="124">
        <v>42412.538194444445</v>
      </c>
      <c r="K1534" s="124">
        <v>42412.55</v>
      </c>
      <c r="L1534" s="120">
        <f t="shared" si="77"/>
        <v>1.1805555557657499E-2</v>
      </c>
      <c r="M1534" s="123" t="s">
        <v>1</v>
      </c>
      <c r="N1534" s="121" t="s">
        <v>987</v>
      </c>
    </row>
    <row r="1535" spans="1:14" ht="27" customHeight="1" x14ac:dyDescent="0.35">
      <c r="A1535" s="131">
        <v>20048</v>
      </c>
      <c r="B1535" s="131">
        <v>1048</v>
      </c>
      <c r="C1535" s="131" t="s">
        <v>16</v>
      </c>
      <c r="D1535" s="137">
        <v>42412.541666666664</v>
      </c>
      <c r="E1535" s="131" t="s">
        <v>1</v>
      </c>
      <c r="F1535" s="137">
        <v>42412.453472222223</v>
      </c>
      <c r="G1535" s="130">
        <f t="shared" si="75"/>
        <v>8.819444444088731E-2</v>
      </c>
      <c r="H1535" s="131" t="str">
        <f t="shared" si="76"/>
        <v>ACCEPTABLE</v>
      </c>
      <c r="L1535" s="120" t="str">
        <f t="shared" si="77"/>
        <v>Incomplete Data</v>
      </c>
    </row>
    <row r="1536" spans="1:14" ht="27" customHeight="1" x14ac:dyDescent="0.35">
      <c r="A1536" s="131"/>
      <c r="B1536" s="131"/>
      <c r="C1536" s="131"/>
      <c r="D1536" s="137"/>
      <c r="E1536" s="131"/>
      <c r="F1536" s="137"/>
      <c r="G1536" s="130" t="str">
        <f t="shared" si="75"/>
        <v/>
      </c>
      <c r="H1536" s="131" t="str">
        <f t="shared" si="76"/>
        <v/>
      </c>
      <c r="J1536" s="124">
        <v>42413.561805555553</v>
      </c>
      <c r="K1536" s="124">
        <v>42413.566666666666</v>
      </c>
      <c r="L1536" s="120">
        <f t="shared" si="77"/>
        <v>4.8611111124046147E-3</v>
      </c>
      <c r="M1536" s="123" t="s">
        <v>149</v>
      </c>
      <c r="N1536" s="121" t="s">
        <v>149</v>
      </c>
    </row>
    <row r="1537" spans="1:14" ht="27" customHeight="1" x14ac:dyDescent="0.35">
      <c r="A1537" s="131">
        <v>20048</v>
      </c>
      <c r="B1537" s="131">
        <v>1049</v>
      </c>
      <c r="C1537" s="131" t="s">
        <v>16</v>
      </c>
      <c r="D1537" s="137">
        <v>42413.673611111109</v>
      </c>
      <c r="E1537" s="131" t="s">
        <v>0</v>
      </c>
      <c r="F1537" s="137">
        <v>42413.513888888891</v>
      </c>
      <c r="G1537" s="130">
        <f t="shared" si="75"/>
        <v>0.15972222221898846</v>
      </c>
      <c r="H1537" s="131" t="str">
        <f t="shared" si="76"/>
        <v>ACCEPTABLE</v>
      </c>
      <c r="J1537" s="124">
        <v>42413.666666666664</v>
      </c>
      <c r="K1537" s="124">
        <v>42413.677083333336</v>
      </c>
      <c r="L1537" s="120">
        <f t="shared" si="77"/>
        <v>1.0416666671517305E-2</v>
      </c>
      <c r="M1537" s="123" t="s">
        <v>0</v>
      </c>
      <c r="N1537" s="121" t="s">
        <v>988</v>
      </c>
    </row>
    <row r="1538" spans="1:14" ht="27" customHeight="1" x14ac:dyDescent="0.35">
      <c r="A1538" s="131">
        <v>20048</v>
      </c>
      <c r="B1538" s="131">
        <v>1050</v>
      </c>
      <c r="C1538" s="131" t="s">
        <v>85</v>
      </c>
      <c r="D1538" s="137">
        <v>42413.701388888891</v>
      </c>
      <c r="E1538" s="131" t="s">
        <v>1</v>
      </c>
      <c r="F1538" s="137">
        <v>42413.513888888891</v>
      </c>
      <c r="G1538" s="130">
        <f t="shared" si="75"/>
        <v>0.1875</v>
      </c>
      <c r="H1538" s="131" t="str">
        <f t="shared" si="76"/>
        <v>ACCEPTABLE</v>
      </c>
      <c r="J1538" s="124">
        <v>42413.706250000003</v>
      </c>
      <c r="K1538" s="124">
        <v>42413.718055555553</v>
      </c>
      <c r="L1538" s="120">
        <f t="shared" si="77"/>
        <v>1.1805555550381541E-2</v>
      </c>
      <c r="M1538" s="123" t="s">
        <v>1</v>
      </c>
      <c r="N1538" s="121" t="s">
        <v>989</v>
      </c>
    </row>
    <row r="1539" spans="1:14" ht="27" customHeight="1" x14ac:dyDescent="0.35">
      <c r="A1539" s="131">
        <v>20050</v>
      </c>
      <c r="B1539" s="131">
        <v>1051</v>
      </c>
      <c r="C1539" s="131" t="s">
        <v>471</v>
      </c>
      <c r="D1539" s="137">
        <v>42414.489583333336</v>
      </c>
      <c r="E1539" s="131" t="s">
        <v>0</v>
      </c>
      <c r="F1539" s="137">
        <v>42414.3</v>
      </c>
      <c r="G1539" s="130">
        <f t="shared" si="75"/>
        <v>0.18958333333284827</v>
      </c>
      <c r="H1539" s="131" t="str">
        <f t="shared" si="76"/>
        <v>ACCEPTABLE</v>
      </c>
      <c r="J1539" s="124">
        <v>42414.479861111111</v>
      </c>
      <c r="K1539" s="124">
        <v>42414.493055555555</v>
      </c>
      <c r="L1539" s="120">
        <f t="shared" si="77"/>
        <v>1.3194444443797693E-2</v>
      </c>
      <c r="M1539" s="123" t="s">
        <v>0</v>
      </c>
      <c r="N1539" s="121" t="s">
        <v>990</v>
      </c>
    </row>
    <row r="1540" spans="1:14" ht="27" customHeight="1" x14ac:dyDescent="0.35">
      <c r="A1540" s="131">
        <v>20050</v>
      </c>
      <c r="B1540" s="131">
        <v>1052</v>
      </c>
      <c r="C1540" s="131" t="s">
        <v>16</v>
      </c>
      <c r="D1540" s="137">
        <v>42414.524305555555</v>
      </c>
      <c r="E1540" s="131" t="s">
        <v>1</v>
      </c>
      <c r="F1540" s="137">
        <v>42414.3</v>
      </c>
      <c r="G1540" s="130">
        <f t="shared" si="75"/>
        <v>0.22430555555183673</v>
      </c>
      <c r="H1540" s="131" t="str">
        <f t="shared" si="76"/>
        <v>ACCEPTABLE</v>
      </c>
      <c r="J1540" s="124">
        <v>42414.520833333336</v>
      </c>
      <c r="K1540" s="124">
        <v>42414.526388888888</v>
      </c>
      <c r="L1540" s="120">
        <f t="shared" si="77"/>
        <v>5.5555555518367328E-3</v>
      </c>
      <c r="M1540" s="123" t="s">
        <v>1</v>
      </c>
      <c r="N1540" s="121" t="s">
        <v>895</v>
      </c>
    </row>
    <row r="1541" spans="1:14" ht="27" customHeight="1" x14ac:dyDescent="0.35">
      <c r="A1541" s="131">
        <v>20051</v>
      </c>
      <c r="B1541" s="131">
        <v>1053</v>
      </c>
      <c r="C1541" s="131" t="s">
        <v>471</v>
      </c>
      <c r="D1541" s="137">
        <v>42414.572916666664</v>
      </c>
      <c r="E1541" s="131" t="s">
        <v>0</v>
      </c>
      <c r="F1541" s="137">
        <v>42414.3</v>
      </c>
      <c r="G1541" s="130">
        <f t="shared" si="75"/>
        <v>0.27291666666133096</v>
      </c>
      <c r="H1541" s="131" t="str">
        <f t="shared" si="76"/>
        <v>ACCEPTABLE</v>
      </c>
      <c r="J1541" s="124">
        <v>42414.565972222219</v>
      </c>
      <c r="K1541" s="124">
        <v>42414.576388888891</v>
      </c>
      <c r="L1541" s="120">
        <f t="shared" si="77"/>
        <v>1.0416666671517305E-2</v>
      </c>
      <c r="M1541" s="123" t="s">
        <v>0</v>
      </c>
      <c r="N1541" s="121" t="s">
        <v>991</v>
      </c>
    </row>
    <row r="1542" spans="1:14" ht="27" customHeight="1" x14ac:dyDescent="0.35">
      <c r="A1542" s="131">
        <v>20051</v>
      </c>
      <c r="B1542" s="131">
        <v>1054</v>
      </c>
      <c r="C1542" s="131" t="s">
        <v>16</v>
      </c>
      <c r="D1542" s="137">
        <v>42414.607638888891</v>
      </c>
      <c r="E1542" s="131" t="s">
        <v>1</v>
      </c>
      <c r="F1542" s="137">
        <v>42414.3</v>
      </c>
      <c r="G1542" s="130">
        <f t="shared" si="75"/>
        <v>0.30763888888759539</v>
      </c>
      <c r="H1542" s="131" t="str">
        <f t="shared" si="76"/>
        <v>ACCEPTABLE</v>
      </c>
      <c r="J1542" s="124">
        <v>42414.600694444445</v>
      </c>
      <c r="K1542" s="124">
        <v>42414.607638888891</v>
      </c>
      <c r="L1542" s="120">
        <f t="shared" si="77"/>
        <v>6.9444444452528842E-3</v>
      </c>
      <c r="M1542" s="123" t="s">
        <v>1</v>
      </c>
      <c r="N1542" s="121" t="s">
        <v>9</v>
      </c>
    </row>
    <row r="1543" spans="1:14" ht="27" customHeight="1" x14ac:dyDescent="0.35">
      <c r="A1543" s="131">
        <v>20053</v>
      </c>
      <c r="B1543" s="131">
        <v>1055</v>
      </c>
      <c r="C1543" s="131" t="s">
        <v>3</v>
      </c>
      <c r="D1543" s="137">
        <v>42414.694444444445</v>
      </c>
      <c r="E1543" s="131" t="s">
        <v>0</v>
      </c>
      <c r="F1543" s="137">
        <v>42414.563194444447</v>
      </c>
      <c r="G1543" s="130">
        <f t="shared" si="75"/>
        <v>0.13124999999854481</v>
      </c>
      <c r="H1543" s="131" t="str">
        <f t="shared" si="76"/>
        <v>ACCEPTABLE</v>
      </c>
      <c r="J1543" s="124">
        <v>42414.6875</v>
      </c>
      <c r="K1543" s="124">
        <v>42414.697916666664</v>
      </c>
      <c r="L1543" s="120">
        <f t="shared" si="77"/>
        <v>1.0416666664241347E-2</v>
      </c>
      <c r="M1543" s="123" t="s">
        <v>0</v>
      </c>
      <c r="N1543" s="121" t="s">
        <v>992</v>
      </c>
    </row>
    <row r="1544" spans="1:14" ht="27" customHeight="1" x14ac:dyDescent="0.35">
      <c r="A1544" s="131">
        <v>20053</v>
      </c>
      <c r="B1544" s="131">
        <v>1056</v>
      </c>
      <c r="C1544" s="131" t="s">
        <v>3</v>
      </c>
      <c r="D1544" s="137">
        <v>42414.722222222219</v>
      </c>
      <c r="E1544" s="131" t="s">
        <v>1</v>
      </c>
      <c r="F1544" s="137">
        <v>42414.563194444447</v>
      </c>
      <c r="G1544" s="130">
        <f t="shared" si="75"/>
        <v>0.15902777777228039</v>
      </c>
      <c r="H1544" s="131" t="str">
        <f t="shared" si="76"/>
        <v>ACCEPTABLE</v>
      </c>
      <c r="J1544" s="124">
        <v>42414.715277777781</v>
      </c>
      <c r="K1544" s="124">
        <v>42414.725694444445</v>
      </c>
      <c r="L1544" s="120">
        <f t="shared" si="77"/>
        <v>1.0416666664241347E-2</v>
      </c>
      <c r="M1544" s="123" t="s">
        <v>1</v>
      </c>
      <c r="N1544" s="121" t="s">
        <v>993</v>
      </c>
    </row>
    <row r="1545" spans="1:14" ht="27" customHeight="1" x14ac:dyDescent="0.35">
      <c r="A1545" s="131"/>
      <c r="B1545" s="131"/>
      <c r="C1545" s="131"/>
      <c r="D1545" s="137"/>
      <c r="E1545" s="131"/>
      <c r="F1545" s="137"/>
      <c r="G1545" s="130" t="str">
        <f t="shared" si="75"/>
        <v/>
      </c>
      <c r="H1545" s="131" t="str">
        <f t="shared" si="76"/>
        <v/>
      </c>
      <c r="J1545" s="124">
        <v>42415.302777777775</v>
      </c>
      <c r="K1545" s="124">
        <v>42415.313194444447</v>
      </c>
      <c r="L1545" s="120">
        <f t="shared" si="77"/>
        <v>1.0416666671517305E-2</v>
      </c>
      <c r="M1545" s="123" t="s">
        <v>0</v>
      </c>
      <c r="N1545" s="121" t="s">
        <v>606</v>
      </c>
    </row>
    <row r="1546" spans="1:14" ht="27" customHeight="1" x14ac:dyDescent="0.35">
      <c r="A1546" s="131"/>
      <c r="B1546" s="131"/>
      <c r="C1546" s="131"/>
      <c r="D1546" s="137"/>
      <c r="E1546" s="131"/>
      <c r="F1546" s="137"/>
      <c r="G1546" s="130" t="str">
        <f t="shared" si="75"/>
        <v/>
      </c>
      <c r="H1546" s="131" t="str">
        <f t="shared" si="76"/>
        <v/>
      </c>
      <c r="J1546" s="124">
        <v>42415.345833333333</v>
      </c>
      <c r="K1546" s="124">
        <v>42415.355555555558</v>
      </c>
      <c r="L1546" s="120">
        <f t="shared" si="77"/>
        <v>9.7222222248092294E-3</v>
      </c>
      <c r="M1546" s="123" t="s">
        <v>1</v>
      </c>
      <c r="N1546" s="121" t="s">
        <v>994</v>
      </c>
    </row>
    <row r="1547" spans="1:14" ht="27" customHeight="1" x14ac:dyDescent="0.35">
      <c r="A1547" s="131"/>
      <c r="B1547" s="131"/>
      <c r="C1547" s="131"/>
      <c r="D1547" s="137"/>
      <c r="E1547" s="131"/>
      <c r="F1547" s="137"/>
      <c r="G1547" s="130" t="str">
        <f t="shared" si="75"/>
        <v/>
      </c>
      <c r="H1547" s="131" t="str">
        <f t="shared" si="76"/>
        <v/>
      </c>
      <c r="J1547" s="124">
        <v>42415.467361111114</v>
      </c>
      <c r="K1547" s="124">
        <v>42415.481944444444</v>
      </c>
      <c r="L1547" s="120">
        <f t="shared" si="77"/>
        <v>1.4583333329937886E-2</v>
      </c>
      <c r="M1547" s="123" t="s">
        <v>0</v>
      </c>
      <c r="N1547" s="121" t="s">
        <v>995</v>
      </c>
    </row>
    <row r="1548" spans="1:14" ht="27" customHeight="1" x14ac:dyDescent="0.35">
      <c r="A1548" s="131"/>
      <c r="B1548" s="131"/>
      <c r="C1548" s="131"/>
      <c r="D1548" s="137"/>
      <c r="E1548" s="131"/>
      <c r="F1548" s="137"/>
      <c r="G1548" s="130" t="str">
        <f t="shared" si="75"/>
        <v/>
      </c>
      <c r="H1548" s="131" t="str">
        <f t="shared" si="76"/>
        <v/>
      </c>
      <c r="J1548" s="124">
        <v>42415.506944444445</v>
      </c>
      <c r="K1548" s="124">
        <v>42415.524305555555</v>
      </c>
      <c r="L1548" s="120">
        <f t="shared" si="77"/>
        <v>1.7361111109494232E-2</v>
      </c>
      <c r="M1548" s="123" t="s">
        <v>0</v>
      </c>
      <c r="N1548" s="121" t="s">
        <v>201</v>
      </c>
    </row>
    <row r="1549" spans="1:14" ht="27" customHeight="1" x14ac:dyDescent="0.35">
      <c r="A1549" s="131"/>
      <c r="B1549" s="131"/>
      <c r="C1549" s="131"/>
      <c r="D1549" s="137"/>
      <c r="E1549" s="131"/>
      <c r="F1549" s="137"/>
      <c r="G1549" s="130" t="str">
        <f t="shared" si="75"/>
        <v/>
      </c>
      <c r="H1549" s="131" t="str">
        <f t="shared" si="76"/>
        <v/>
      </c>
      <c r="J1549" s="124">
        <v>42415.6875</v>
      </c>
      <c r="K1549" s="124">
        <v>42415.697916666664</v>
      </c>
      <c r="L1549" s="120">
        <f t="shared" si="77"/>
        <v>1.0416666664241347E-2</v>
      </c>
      <c r="M1549" s="123" t="s">
        <v>1</v>
      </c>
      <c r="N1549" s="121" t="s">
        <v>996</v>
      </c>
    </row>
    <row r="1550" spans="1:14" ht="27" customHeight="1" x14ac:dyDescent="0.35">
      <c r="A1550" s="131">
        <v>20050</v>
      </c>
      <c r="B1550" s="131">
        <v>1057</v>
      </c>
      <c r="C1550" s="131" t="s">
        <v>16</v>
      </c>
      <c r="D1550" s="137">
        <v>42416.256944444445</v>
      </c>
      <c r="E1550" s="131" t="s">
        <v>0</v>
      </c>
      <c r="F1550" s="137">
        <v>42415.292361111111</v>
      </c>
      <c r="G1550" s="130">
        <f t="shared" si="75"/>
        <v>0.96458333333430346</v>
      </c>
      <c r="H1550" s="131" t="str">
        <f t="shared" si="76"/>
        <v>ACCEPTABLE</v>
      </c>
      <c r="J1550" s="124">
        <v>42416.253472222219</v>
      </c>
      <c r="K1550" s="124">
        <v>42416.26458333333</v>
      </c>
      <c r="L1550" s="120">
        <f t="shared" si="77"/>
        <v>1.1111111110949423E-2</v>
      </c>
      <c r="M1550" s="123" t="s">
        <v>0</v>
      </c>
      <c r="N1550" s="121" t="s">
        <v>548</v>
      </c>
    </row>
    <row r="1551" spans="1:14" ht="27" customHeight="1" x14ac:dyDescent="0.35">
      <c r="A1551" s="131">
        <v>20050</v>
      </c>
      <c r="B1551" s="131">
        <v>1058</v>
      </c>
      <c r="C1551" s="131" t="s">
        <v>471</v>
      </c>
      <c r="D1551" s="137">
        <v>42416.284722222219</v>
      </c>
      <c r="E1551" s="131" t="s">
        <v>1</v>
      </c>
      <c r="F1551" s="137">
        <v>42415.292361111111</v>
      </c>
      <c r="G1551" s="130">
        <f t="shared" si="75"/>
        <v>0.99236111110803904</v>
      </c>
      <c r="H1551" s="131" t="str">
        <f t="shared" si="76"/>
        <v>ACCEPTABLE</v>
      </c>
      <c r="J1551" s="124">
        <v>42416.291666666664</v>
      </c>
      <c r="K1551" s="124">
        <v>42416.302777777775</v>
      </c>
      <c r="L1551" s="120">
        <f t="shared" si="77"/>
        <v>1.1111111110949423E-2</v>
      </c>
      <c r="M1551" s="123" t="s">
        <v>1</v>
      </c>
      <c r="N1551" s="121" t="s">
        <v>997</v>
      </c>
    </row>
    <row r="1552" spans="1:14" ht="27" customHeight="1" x14ac:dyDescent="0.35">
      <c r="A1552" s="131">
        <v>20051</v>
      </c>
      <c r="B1552" s="131">
        <v>1059</v>
      </c>
      <c r="C1552" s="131" t="s">
        <v>16</v>
      </c>
      <c r="D1552" s="137">
        <v>42416.3125</v>
      </c>
      <c r="E1552" s="131" t="s">
        <v>0</v>
      </c>
      <c r="F1552" s="137">
        <v>42416.261111111111</v>
      </c>
      <c r="G1552" s="130">
        <f t="shared" si="75"/>
        <v>5.1388888889050577E-2</v>
      </c>
      <c r="H1552" s="131" t="str">
        <f t="shared" si="76"/>
        <v>ACCEPTABLE</v>
      </c>
      <c r="J1552" s="124">
        <v>42416.318055555559</v>
      </c>
      <c r="K1552" s="124">
        <v>42416.322916666664</v>
      </c>
      <c r="L1552" s="120">
        <f t="shared" si="77"/>
        <v>4.8611111051286571E-3</v>
      </c>
      <c r="M1552" s="123" t="s">
        <v>0</v>
      </c>
      <c r="N1552" s="121" t="s">
        <v>505</v>
      </c>
    </row>
    <row r="1553" spans="1:14" ht="27" customHeight="1" x14ac:dyDescent="0.35">
      <c r="A1553" s="131">
        <v>20051</v>
      </c>
      <c r="B1553" s="131">
        <v>1060</v>
      </c>
      <c r="C1553" s="131" t="s">
        <v>471</v>
      </c>
      <c r="D1553" s="137">
        <v>42416.333333333336</v>
      </c>
      <c r="E1553" s="131" t="s">
        <v>1</v>
      </c>
      <c r="F1553" s="137">
        <v>42416.261111111111</v>
      </c>
      <c r="G1553" s="130">
        <f t="shared" si="75"/>
        <v>7.2222222224809229E-2</v>
      </c>
      <c r="H1553" s="131" t="str">
        <f t="shared" si="76"/>
        <v>ACCEPTABLE</v>
      </c>
      <c r="J1553" s="124">
        <v>42416.342361111114</v>
      </c>
      <c r="K1553" s="124">
        <v>42416.355555555558</v>
      </c>
      <c r="L1553" s="120">
        <f t="shared" si="77"/>
        <v>1.3194444443797693E-2</v>
      </c>
      <c r="M1553" s="123" t="s">
        <v>1</v>
      </c>
      <c r="N1553" s="121" t="s">
        <v>991</v>
      </c>
    </row>
    <row r="1554" spans="1:14" ht="27" customHeight="1" x14ac:dyDescent="0.35">
      <c r="A1554" s="131">
        <v>20054</v>
      </c>
      <c r="B1554" s="131">
        <v>1061</v>
      </c>
      <c r="C1554" s="131" t="s">
        <v>657</v>
      </c>
      <c r="D1554" s="137">
        <v>42416.541666666664</v>
      </c>
      <c r="E1554" s="131" t="s">
        <v>0</v>
      </c>
      <c r="F1554" s="137">
        <v>42416.480555555558</v>
      </c>
      <c r="G1554" s="130">
        <f t="shared" si="75"/>
        <v>6.1111111106583849E-2</v>
      </c>
      <c r="H1554" s="131" t="str">
        <f t="shared" si="76"/>
        <v>ACCEPTABLE</v>
      </c>
      <c r="J1554" s="124">
        <v>42416.527083333334</v>
      </c>
      <c r="K1554" s="124">
        <v>42416.552083333336</v>
      </c>
      <c r="L1554" s="120">
        <f t="shared" si="77"/>
        <v>2.5000000001455192E-2</v>
      </c>
      <c r="M1554" s="123" t="s">
        <v>0</v>
      </c>
      <c r="N1554" s="121" t="s">
        <v>493</v>
      </c>
    </row>
    <row r="1555" spans="1:14" ht="27" customHeight="1" x14ac:dyDescent="0.35">
      <c r="A1555" s="131"/>
      <c r="B1555" s="131"/>
      <c r="C1555" s="131"/>
      <c r="D1555" s="137"/>
      <c r="E1555" s="131"/>
      <c r="F1555" s="137"/>
      <c r="G1555" s="130" t="str">
        <f t="shared" si="75"/>
        <v/>
      </c>
      <c r="H1555" s="131" t="str">
        <f t="shared" si="76"/>
        <v/>
      </c>
      <c r="J1555" s="124">
        <v>42416.813888888886</v>
      </c>
      <c r="K1555" s="124">
        <v>42416.822916666664</v>
      </c>
      <c r="L1555" s="120">
        <f t="shared" si="77"/>
        <v>9.0277777781011537E-3</v>
      </c>
      <c r="M1555" s="123" t="s">
        <v>0</v>
      </c>
      <c r="N1555" s="121" t="s">
        <v>18</v>
      </c>
    </row>
    <row r="1556" spans="1:14" ht="27" customHeight="1" x14ac:dyDescent="0.35">
      <c r="A1556" s="131">
        <v>20052</v>
      </c>
      <c r="B1556" s="131">
        <v>1062</v>
      </c>
      <c r="C1556" s="131" t="s">
        <v>3</v>
      </c>
      <c r="D1556" s="137">
        <v>42416.972222222219</v>
      </c>
      <c r="E1556" s="131" t="s">
        <v>1</v>
      </c>
      <c r="F1556" s="137">
        <v>42416.261111111111</v>
      </c>
      <c r="G1556" s="130">
        <f t="shared" si="75"/>
        <v>0.71111111110803904</v>
      </c>
      <c r="H1556" s="131" t="str">
        <f t="shared" si="76"/>
        <v>ACCEPTABLE</v>
      </c>
      <c r="J1556" s="124">
        <v>42416.855555555558</v>
      </c>
      <c r="K1556" s="124">
        <v>42416.871527777781</v>
      </c>
      <c r="L1556" s="120">
        <f t="shared" si="77"/>
        <v>1.5972222223354038E-2</v>
      </c>
      <c r="M1556" s="123" t="s">
        <v>1</v>
      </c>
      <c r="N1556" s="121" t="s">
        <v>998</v>
      </c>
    </row>
    <row r="1557" spans="1:14" ht="27" customHeight="1" x14ac:dyDescent="0.35">
      <c r="A1557" s="131">
        <v>20055</v>
      </c>
      <c r="B1557" s="131">
        <v>1063</v>
      </c>
      <c r="C1557" s="131" t="s">
        <v>3</v>
      </c>
      <c r="D1557" s="137">
        <v>42418.267361111109</v>
      </c>
      <c r="E1557" s="131" t="s">
        <v>0</v>
      </c>
      <c r="F1557" s="137">
        <v>42418.267361111109</v>
      </c>
      <c r="G1557" s="130">
        <f t="shared" si="75"/>
        <v>0</v>
      </c>
      <c r="H1557" s="131" t="str">
        <f t="shared" si="76"/>
        <v>TOO LATE</v>
      </c>
      <c r="J1557" s="124">
        <v>42418.268055555556</v>
      </c>
      <c r="K1557" s="124">
        <v>42418.27847222222</v>
      </c>
      <c r="L1557" s="120">
        <f t="shared" si="77"/>
        <v>1.0416666664241347E-2</v>
      </c>
      <c r="M1557" s="123" t="s">
        <v>0</v>
      </c>
      <c r="N1557" s="121" t="s">
        <v>999</v>
      </c>
    </row>
    <row r="1558" spans="1:14" ht="27" customHeight="1" x14ac:dyDescent="0.35">
      <c r="A1558" s="131">
        <v>20055</v>
      </c>
      <c r="B1558" s="131">
        <v>1064</v>
      </c>
      <c r="C1558" s="131" t="s">
        <v>3</v>
      </c>
      <c r="D1558" s="137">
        <v>42418.291666666664</v>
      </c>
      <c r="E1558" s="131" t="s">
        <v>1</v>
      </c>
      <c r="F1558" s="137">
        <v>42418.267361111109</v>
      </c>
      <c r="G1558" s="130">
        <f t="shared" si="75"/>
        <v>2.4305555554747116E-2</v>
      </c>
      <c r="H1558" s="131" t="str">
        <f t="shared" si="76"/>
        <v>TOO LATE</v>
      </c>
      <c r="J1558" s="124">
        <v>42418.291666666664</v>
      </c>
      <c r="K1558" s="124">
        <v>42418.304166666669</v>
      </c>
      <c r="L1558" s="120">
        <f t="shared" si="77"/>
        <v>1.2500000004365575E-2</v>
      </c>
      <c r="M1558" s="123" t="s">
        <v>1</v>
      </c>
      <c r="N1558" s="121" t="s">
        <v>999</v>
      </c>
    </row>
    <row r="1559" spans="1:14" ht="27" customHeight="1" x14ac:dyDescent="0.35">
      <c r="A1559" s="131">
        <v>20056</v>
      </c>
      <c r="B1559" s="131">
        <v>1065</v>
      </c>
      <c r="C1559" s="131" t="s">
        <v>3</v>
      </c>
      <c r="D1559" s="137">
        <v>42419.84375</v>
      </c>
      <c r="E1559" s="131" t="s">
        <v>0</v>
      </c>
      <c r="F1559" s="137">
        <v>42419.606944444444</v>
      </c>
      <c r="G1559" s="130">
        <f t="shared" si="75"/>
        <v>0.23680555555620231</v>
      </c>
      <c r="H1559" s="131" t="str">
        <f t="shared" si="76"/>
        <v>ACCEPTABLE</v>
      </c>
      <c r="J1559" s="124">
        <v>42419.854166666664</v>
      </c>
      <c r="K1559" s="124">
        <v>42419.864583333336</v>
      </c>
      <c r="L1559" s="120">
        <f t="shared" si="77"/>
        <v>1.0416666671517305E-2</v>
      </c>
      <c r="M1559" s="123" t="s">
        <v>0</v>
      </c>
      <c r="N1559" s="121" t="s">
        <v>1000</v>
      </c>
    </row>
    <row r="1560" spans="1:14" ht="27" customHeight="1" x14ac:dyDescent="0.35">
      <c r="A1560" s="131">
        <v>20056</v>
      </c>
      <c r="B1560" s="131">
        <v>1066</v>
      </c>
      <c r="C1560" s="131" t="s">
        <v>4</v>
      </c>
      <c r="D1560" s="137">
        <v>42419.885416666664</v>
      </c>
      <c r="E1560" s="131" t="s">
        <v>1</v>
      </c>
      <c r="F1560" s="137">
        <v>42419.606944444444</v>
      </c>
      <c r="G1560" s="130">
        <f t="shared" si="75"/>
        <v>0.27847222222044365</v>
      </c>
      <c r="H1560" s="131" t="str">
        <f t="shared" si="76"/>
        <v>ACCEPTABLE</v>
      </c>
      <c r="J1560" s="124">
        <v>42419.899305555555</v>
      </c>
      <c r="K1560" s="124">
        <v>42419.909722222219</v>
      </c>
      <c r="L1560" s="120">
        <f t="shared" si="77"/>
        <v>1.0416666664241347E-2</v>
      </c>
      <c r="M1560" s="123" t="s">
        <v>1</v>
      </c>
      <c r="N1560" s="121" t="s">
        <v>9</v>
      </c>
    </row>
    <row r="1561" spans="1:14" ht="27" customHeight="1" x14ac:dyDescent="0.35">
      <c r="A1561" s="131"/>
      <c r="B1561" s="131"/>
      <c r="C1561" s="131"/>
      <c r="D1561" s="137"/>
      <c r="E1561" s="131"/>
      <c r="F1561" s="137"/>
      <c r="G1561" s="130" t="str">
        <f t="shared" si="75"/>
        <v/>
      </c>
      <c r="H1561" s="131" t="str">
        <f t="shared" si="76"/>
        <v/>
      </c>
      <c r="J1561" s="124">
        <v>42420.142361111109</v>
      </c>
      <c r="K1561" s="124">
        <v>42420.152083333334</v>
      </c>
      <c r="L1561" s="120">
        <f t="shared" si="77"/>
        <v>9.7222222248092294E-3</v>
      </c>
      <c r="M1561" s="123" t="s">
        <v>0</v>
      </c>
      <c r="N1561" s="121" t="s">
        <v>514</v>
      </c>
    </row>
    <row r="1562" spans="1:14" ht="27" customHeight="1" x14ac:dyDescent="0.35">
      <c r="A1562" s="131"/>
      <c r="B1562" s="131"/>
      <c r="C1562" s="131"/>
      <c r="D1562" s="137"/>
      <c r="E1562" s="131"/>
      <c r="F1562" s="137"/>
      <c r="G1562" s="130" t="str">
        <f t="shared" si="75"/>
        <v/>
      </c>
      <c r="H1562" s="131" t="str">
        <f t="shared" si="76"/>
        <v/>
      </c>
      <c r="J1562" s="124">
        <v>42420.180555555555</v>
      </c>
      <c r="K1562" s="124">
        <v>42420.190972222219</v>
      </c>
      <c r="L1562" s="120">
        <f t="shared" si="77"/>
        <v>1.0416666664241347E-2</v>
      </c>
      <c r="M1562" s="123" t="s">
        <v>1</v>
      </c>
      <c r="N1562" s="121" t="s">
        <v>18</v>
      </c>
    </row>
    <row r="1563" spans="1:14" ht="27" customHeight="1" x14ac:dyDescent="0.35">
      <c r="A1563" s="131">
        <v>20056</v>
      </c>
      <c r="B1563" s="131">
        <v>1067</v>
      </c>
      <c r="C1563" s="131" t="s">
        <v>4</v>
      </c>
      <c r="D1563" s="137">
        <v>42420.506944444445</v>
      </c>
      <c r="E1563" s="131" t="s">
        <v>0</v>
      </c>
      <c r="F1563" s="137">
        <v>42420.425694444442</v>
      </c>
      <c r="G1563" s="130">
        <f t="shared" si="75"/>
        <v>8.1250000002910383E-2</v>
      </c>
      <c r="H1563" s="131" t="str">
        <f t="shared" si="76"/>
        <v>ACCEPTABLE</v>
      </c>
      <c r="J1563" s="124">
        <v>42420.503472222219</v>
      </c>
      <c r="K1563" s="124">
        <v>42420.515972222223</v>
      </c>
      <c r="L1563" s="120">
        <f t="shared" si="77"/>
        <v>1.2500000004365575E-2</v>
      </c>
      <c r="M1563" s="123" t="s">
        <v>0</v>
      </c>
      <c r="N1563" s="121" t="s">
        <v>1001</v>
      </c>
    </row>
    <row r="1564" spans="1:14" ht="27" customHeight="1" x14ac:dyDescent="0.35">
      <c r="A1564" s="131">
        <v>20056</v>
      </c>
      <c r="B1564" s="131">
        <v>1068</v>
      </c>
      <c r="C1564" s="131" t="s">
        <v>3</v>
      </c>
      <c r="D1564" s="137">
        <v>42420.534722222219</v>
      </c>
      <c r="E1564" s="131" t="s">
        <v>1</v>
      </c>
      <c r="F1564" s="137">
        <v>42420.425694444442</v>
      </c>
      <c r="G1564" s="130">
        <f t="shared" si="75"/>
        <v>0.10902777777664596</v>
      </c>
      <c r="H1564" s="131" t="str">
        <f t="shared" si="76"/>
        <v>ACCEPTABLE</v>
      </c>
      <c r="J1564" s="124">
        <v>42420.534722222219</v>
      </c>
      <c r="K1564" s="124">
        <v>42420.541666666664</v>
      </c>
      <c r="L1564" s="120">
        <f t="shared" si="77"/>
        <v>6.9444444452528842E-3</v>
      </c>
      <c r="M1564" s="123" t="s">
        <v>1</v>
      </c>
      <c r="N1564" s="121" t="s">
        <v>1002</v>
      </c>
    </row>
    <row r="1565" spans="1:14" ht="27" customHeight="1" x14ac:dyDescent="0.35">
      <c r="A1565" s="131">
        <v>20057</v>
      </c>
      <c r="B1565" s="131">
        <v>1069</v>
      </c>
      <c r="C1565" s="131" t="s">
        <v>3</v>
      </c>
      <c r="D1565" s="137">
        <v>42420.590277777781</v>
      </c>
      <c r="E1565" s="131" t="s">
        <v>0</v>
      </c>
      <c r="F1565" s="137">
        <v>42420.5</v>
      </c>
      <c r="G1565" s="130">
        <f t="shared" si="75"/>
        <v>9.0277777781011537E-2</v>
      </c>
      <c r="H1565" s="131" t="str">
        <f t="shared" si="76"/>
        <v>ACCEPTABLE</v>
      </c>
      <c r="J1565" s="124">
        <v>42420.588194444441</v>
      </c>
      <c r="K1565" s="124">
        <v>42420.601388888892</v>
      </c>
      <c r="L1565" s="120">
        <f t="shared" si="77"/>
        <v>1.319444445107365E-2</v>
      </c>
      <c r="M1565" s="123" t="s">
        <v>0</v>
      </c>
      <c r="N1565" s="121" t="s">
        <v>908</v>
      </c>
    </row>
    <row r="1566" spans="1:14" ht="27" customHeight="1" x14ac:dyDescent="0.35">
      <c r="A1566" s="131">
        <v>20057</v>
      </c>
      <c r="B1566" s="131">
        <v>1070</v>
      </c>
      <c r="C1566" s="131" t="s">
        <v>4</v>
      </c>
      <c r="D1566" s="137">
        <v>42420.631944444445</v>
      </c>
      <c r="E1566" s="131" t="s">
        <v>1</v>
      </c>
      <c r="F1566" s="137">
        <v>42420.5</v>
      </c>
      <c r="G1566" s="130">
        <f t="shared" si="75"/>
        <v>0.13194444444525288</v>
      </c>
      <c r="H1566" s="131" t="str">
        <f t="shared" si="76"/>
        <v>ACCEPTABLE</v>
      </c>
      <c r="J1566" s="124">
        <v>42420.625</v>
      </c>
      <c r="K1566" s="124">
        <v>42420.631944444445</v>
      </c>
      <c r="L1566" s="120">
        <f t="shared" si="77"/>
        <v>6.9444444452528842E-3</v>
      </c>
      <c r="M1566" s="123" t="s">
        <v>1</v>
      </c>
      <c r="N1566" s="121" t="s">
        <v>9</v>
      </c>
    </row>
    <row r="1567" spans="1:14" ht="27" customHeight="1" x14ac:dyDescent="0.35">
      <c r="A1567" s="131">
        <v>20057</v>
      </c>
      <c r="B1567" s="131">
        <v>1071</v>
      </c>
      <c r="C1567" s="131" t="s">
        <v>4</v>
      </c>
      <c r="D1567" s="137">
        <v>42420.944444444445</v>
      </c>
      <c r="E1567" s="131" t="s">
        <v>0</v>
      </c>
      <c r="F1567" s="137">
        <v>42420.822916666664</v>
      </c>
      <c r="G1567" s="130">
        <f t="shared" si="75"/>
        <v>0.12152777778101154</v>
      </c>
      <c r="H1567" s="131" t="str">
        <f t="shared" si="76"/>
        <v>ACCEPTABLE</v>
      </c>
      <c r="J1567" s="124">
        <v>42420.942361111112</v>
      </c>
      <c r="K1567" s="124">
        <v>42420.947916666664</v>
      </c>
      <c r="L1567" s="120">
        <f t="shared" si="77"/>
        <v>5.5555555518367328E-3</v>
      </c>
      <c r="M1567" s="123" t="s">
        <v>0</v>
      </c>
      <c r="N1567" s="121" t="s">
        <v>18</v>
      </c>
    </row>
    <row r="1568" spans="1:14" ht="27" customHeight="1" x14ac:dyDescent="0.35">
      <c r="A1568" s="131">
        <v>20057</v>
      </c>
      <c r="B1568" s="131">
        <v>1072</v>
      </c>
      <c r="C1568" s="131" t="s">
        <v>3</v>
      </c>
      <c r="D1568" s="137">
        <v>42420.972222222219</v>
      </c>
      <c r="E1568" s="131" t="s">
        <v>1</v>
      </c>
      <c r="F1568" s="137">
        <v>42420.822916666664</v>
      </c>
      <c r="G1568" s="130">
        <f t="shared" si="75"/>
        <v>0.14930555555474712</v>
      </c>
      <c r="H1568" s="131" t="str">
        <f t="shared" si="76"/>
        <v>ACCEPTABLE</v>
      </c>
      <c r="J1568" s="124">
        <v>42420.970138888886</v>
      </c>
      <c r="K1568" s="124">
        <v>42420.98333333333</v>
      </c>
      <c r="L1568" s="120">
        <f t="shared" si="77"/>
        <v>1.3194444443797693E-2</v>
      </c>
      <c r="M1568" s="123" t="s">
        <v>1</v>
      </c>
      <c r="N1568" s="121" t="s">
        <v>533</v>
      </c>
    </row>
    <row r="1569" spans="1:14" ht="27" customHeight="1" x14ac:dyDescent="0.35">
      <c r="A1569" s="131">
        <v>20059</v>
      </c>
      <c r="B1569" s="131">
        <v>1073</v>
      </c>
      <c r="C1569" s="131" t="s">
        <v>4</v>
      </c>
      <c r="D1569" s="137">
        <v>42421.236111111109</v>
      </c>
      <c r="E1569" s="131" t="s">
        <v>0</v>
      </c>
      <c r="F1569" s="137">
        <v>42420.822916666664</v>
      </c>
      <c r="G1569" s="130">
        <f t="shared" si="75"/>
        <v>0.41319444444525288</v>
      </c>
      <c r="H1569" s="131" t="str">
        <f t="shared" si="76"/>
        <v>ACCEPTABLE</v>
      </c>
      <c r="J1569" s="124">
        <v>42421.294444444444</v>
      </c>
      <c r="K1569" s="124">
        <v>42421.305555555555</v>
      </c>
      <c r="L1569" s="120">
        <f t="shared" si="77"/>
        <v>1.1111111110949423E-2</v>
      </c>
      <c r="M1569" s="123" t="s">
        <v>0</v>
      </c>
      <c r="N1569" s="121" t="s">
        <v>1003</v>
      </c>
    </row>
    <row r="1570" spans="1:14" ht="27" customHeight="1" x14ac:dyDescent="0.35">
      <c r="A1570" s="131">
        <v>20059</v>
      </c>
      <c r="B1570" s="131">
        <v>1074</v>
      </c>
      <c r="C1570" s="131" t="s">
        <v>3</v>
      </c>
      <c r="D1570" s="137">
        <v>42421.263888888891</v>
      </c>
      <c r="E1570" s="131" t="s">
        <v>1</v>
      </c>
      <c r="F1570" s="137">
        <v>42420.822916666664</v>
      </c>
      <c r="G1570" s="130">
        <f t="shared" si="75"/>
        <v>0.44097222222626442</v>
      </c>
      <c r="H1570" s="131" t="str">
        <f t="shared" si="76"/>
        <v>ACCEPTABLE</v>
      </c>
      <c r="J1570" s="124">
        <v>42421.323611111111</v>
      </c>
      <c r="K1570" s="124">
        <v>42421.335416666669</v>
      </c>
      <c r="L1570" s="120">
        <f t="shared" si="77"/>
        <v>1.1805555557657499E-2</v>
      </c>
      <c r="M1570" s="123" t="s">
        <v>0</v>
      </c>
      <c r="N1570" s="121" t="s">
        <v>1004</v>
      </c>
    </row>
    <row r="1571" spans="1:14" ht="27" customHeight="1" x14ac:dyDescent="0.35">
      <c r="A1571" s="131">
        <v>20058</v>
      </c>
      <c r="B1571" s="131">
        <v>1075</v>
      </c>
      <c r="C1571" s="131" t="s">
        <v>471</v>
      </c>
      <c r="D1571" s="137">
        <v>42421.302083333336</v>
      </c>
      <c r="E1571" s="131" t="s">
        <v>0</v>
      </c>
      <c r="F1571" s="137">
        <v>42421.150694444441</v>
      </c>
      <c r="G1571" s="130">
        <f t="shared" si="75"/>
        <v>0.15138888889487134</v>
      </c>
      <c r="H1571" s="131" t="str">
        <f t="shared" si="76"/>
        <v>ACCEPTABLE</v>
      </c>
      <c r="J1571" s="124">
        <v>42421.340277777781</v>
      </c>
      <c r="K1571" s="124">
        <v>42421.353472222225</v>
      </c>
      <c r="L1571" s="120">
        <f t="shared" si="77"/>
        <v>1.3194444443797693E-2</v>
      </c>
      <c r="M1571" s="123" t="s">
        <v>1</v>
      </c>
      <c r="N1571" s="121" t="s">
        <v>1005</v>
      </c>
    </row>
    <row r="1572" spans="1:14" ht="27" customHeight="1" x14ac:dyDescent="0.35">
      <c r="A1572" s="131">
        <v>20060</v>
      </c>
      <c r="B1572" s="131">
        <v>1076</v>
      </c>
      <c r="C1572" s="131" t="s">
        <v>3</v>
      </c>
      <c r="D1572" s="137">
        <v>42421.34375</v>
      </c>
      <c r="E1572" s="131" t="s">
        <v>0</v>
      </c>
      <c r="F1572" s="137">
        <v>42421.150694444441</v>
      </c>
      <c r="G1572" s="130">
        <f t="shared" si="75"/>
        <v>0.19305555555911269</v>
      </c>
      <c r="H1572" s="131" t="str">
        <f t="shared" si="76"/>
        <v>ACCEPTABLE</v>
      </c>
      <c r="L1572" s="120" t="str">
        <f t="shared" si="77"/>
        <v>Incomplete Data</v>
      </c>
    </row>
    <row r="1573" spans="1:14" ht="27" customHeight="1" x14ac:dyDescent="0.35">
      <c r="A1573" s="131">
        <v>20060</v>
      </c>
      <c r="B1573" s="131">
        <v>1077</v>
      </c>
      <c r="C1573" s="131" t="s">
        <v>3</v>
      </c>
      <c r="D1573" s="137">
        <v>42421.371527777781</v>
      </c>
      <c r="E1573" s="131" t="s">
        <v>1</v>
      </c>
      <c r="F1573" s="137">
        <v>42421.150694444441</v>
      </c>
      <c r="G1573" s="130">
        <f t="shared" si="75"/>
        <v>0.22083333334012423</v>
      </c>
      <c r="H1573" s="131" t="str">
        <f t="shared" si="76"/>
        <v>ACCEPTABLE</v>
      </c>
      <c r="L1573" s="120" t="str">
        <f t="shared" si="77"/>
        <v>Incomplete Data</v>
      </c>
    </row>
    <row r="1574" spans="1:14" ht="27" customHeight="1" x14ac:dyDescent="0.35">
      <c r="A1574" s="131">
        <v>20059</v>
      </c>
      <c r="B1574" s="131">
        <v>1078</v>
      </c>
      <c r="C1574" s="131" t="s">
        <v>4</v>
      </c>
      <c r="D1574" s="137">
        <v>42421.506944444445</v>
      </c>
      <c r="E1574" s="131" t="s">
        <v>0</v>
      </c>
      <c r="F1574" s="137">
        <v>42421.333333333336</v>
      </c>
      <c r="G1574" s="130">
        <f t="shared" si="75"/>
        <v>0.17361111110949423</v>
      </c>
      <c r="H1574" s="131" t="str">
        <f t="shared" si="76"/>
        <v>ACCEPTABLE</v>
      </c>
      <c r="J1574" s="124">
        <v>42421.503472222219</v>
      </c>
      <c r="K1574" s="124">
        <v>42421.511111111111</v>
      </c>
      <c r="L1574" s="120">
        <f t="shared" si="77"/>
        <v>7.6388888919609599E-3</v>
      </c>
      <c r="M1574" s="123" t="s">
        <v>0</v>
      </c>
      <c r="N1574" s="121" t="s">
        <v>587</v>
      </c>
    </row>
    <row r="1575" spans="1:14" ht="27" customHeight="1" x14ac:dyDescent="0.35">
      <c r="A1575" s="131">
        <v>20059</v>
      </c>
      <c r="B1575" s="131">
        <v>1079</v>
      </c>
      <c r="C1575" s="131" t="s">
        <v>3</v>
      </c>
      <c r="D1575" s="137">
        <v>42421.534722222219</v>
      </c>
      <c r="E1575" s="131" t="s">
        <v>1</v>
      </c>
      <c r="F1575" s="137">
        <v>42421.333333333336</v>
      </c>
      <c r="G1575" s="130">
        <f t="shared" ref="G1575:G1633" si="78">IF(D1575="","",D1575-F1575)</f>
        <v>0.20138888888322981</v>
      </c>
      <c r="H1575" s="131" t="str">
        <f t="shared" ref="H1575:H1633" si="79">IF(D1575-F1575&lt;0,"TOO LATE",IF(G1575="","",IF(OR(DAY(D1575-F1575)&gt;1,AND(HOUR(D1575-F1575)&gt;HOUR("0:59"),(SIGN(D1575-F1575)=1))),"ACCEPTABLE","TOO LATE")))</f>
        <v>ACCEPTABLE</v>
      </c>
      <c r="J1575" s="124">
        <v>42421.537499999999</v>
      </c>
      <c r="K1575" s="124">
        <v>42421.548611111109</v>
      </c>
      <c r="L1575" s="120">
        <f t="shared" si="77"/>
        <v>1.1111111110949423E-2</v>
      </c>
      <c r="M1575" s="123" t="s">
        <v>1</v>
      </c>
      <c r="N1575" s="121" t="s">
        <v>678</v>
      </c>
    </row>
    <row r="1576" spans="1:14" ht="27" customHeight="1" x14ac:dyDescent="0.35">
      <c r="A1576" s="131">
        <v>20061</v>
      </c>
      <c r="B1576" s="131">
        <v>1080</v>
      </c>
      <c r="C1576" s="131" t="s">
        <v>3</v>
      </c>
      <c r="D1576" s="137">
        <v>42421.5625</v>
      </c>
      <c r="E1576" s="131" t="s">
        <v>0</v>
      </c>
      <c r="F1576" s="137">
        <v>42421.333333333336</v>
      </c>
      <c r="G1576" s="130">
        <f t="shared" si="78"/>
        <v>0.22916666666424135</v>
      </c>
      <c r="H1576" s="131" t="str">
        <f t="shared" si="79"/>
        <v>ACCEPTABLE</v>
      </c>
      <c r="J1576" s="124">
        <v>42421.571527777778</v>
      </c>
      <c r="K1576" s="124">
        <v>42421.583333333336</v>
      </c>
      <c r="L1576" s="120">
        <f t="shared" si="77"/>
        <v>1.1805555557657499E-2</v>
      </c>
      <c r="M1576" s="123" t="s">
        <v>0</v>
      </c>
      <c r="N1576" s="121" t="s">
        <v>1006</v>
      </c>
    </row>
    <row r="1577" spans="1:14" ht="27" customHeight="1" x14ac:dyDescent="0.35">
      <c r="A1577" s="131">
        <v>20061</v>
      </c>
      <c r="B1577" s="131">
        <v>1081</v>
      </c>
      <c r="C1577" s="131" t="s">
        <v>4</v>
      </c>
      <c r="D1577" s="137">
        <v>42421.597222222219</v>
      </c>
      <c r="E1577" s="131" t="s">
        <v>1</v>
      </c>
      <c r="F1577" s="137">
        <v>42421.333333333336</v>
      </c>
      <c r="G1577" s="130">
        <f t="shared" si="78"/>
        <v>0.26388888888322981</v>
      </c>
      <c r="H1577" s="131" t="str">
        <f t="shared" si="79"/>
        <v>ACCEPTABLE</v>
      </c>
      <c r="J1577" s="124">
        <v>42421.604166666664</v>
      </c>
      <c r="K1577" s="124">
        <v>42421.614583333336</v>
      </c>
      <c r="L1577" s="120">
        <f t="shared" si="77"/>
        <v>1.0416666671517305E-2</v>
      </c>
      <c r="M1577" s="123" t="s">
        <v>1</v>
      </c>
      <c r="N1577" s="121" t="s">
        <v>587</v>
      </c>
    </row>
    <row r="1578" spans="1:14" ht="27" customHeight="1" x14ac:dyDescent="0.35">
      <c r="A1578" s="131">
        <v>20058</v>
      </c>
      <c r="B1578" s="131">
        <v>1082</v>
      </c>
      <c r="C1578" s="131" t="s">
        <v>16</v>
      </c>
      <c r="D1578" s="137">
        <v>42422.277777777781</v>
      </c>
      <c r="E1578" s="131" t="s">
        <v>0</v>
      </c>
      <c r="F1578" s="137">
        <v>42422.255555555559</v>
      </c>
      <c r="G1578" s="130">
        <f t="shared" si="78"/>
        <v>2.2222222221898846E-2</v>
      </c>
      <c r="H1578" s="131" t="str">
        <f t="shared" si="79"/>
        <v>TOO LATE</v>
      </c>
      <c r="J1578" s="124">
        <v>42422.270833333336</v>
      </c>
      <c r="K1578" s="124">
        <v>42422.279861111114</v>
      </c>
      <c r="L1578" s="120">
        <f t="shared" si="77"/>
        <v>9.0277777781011537E-3</v>
      </c>
      <c r="M1578" s="123" t="s">
        <v>0</v>
      </c>
      <c r="N1578" s="121" t="s">
        <v>645</v>
      </c>
    </row>
    <row r="1579" spans="1:14" ht="27" customHeight="1" x14ac:dyDescent="0.35">
      <c r="A1579" s="131">
        <v>20058</v>
      </c>
      <c r="B1579" s="131">
        <v>1083</v>
      </c>
      <c r="C1579" s="131" t="s">
        <v>471</v>
      </c>
      <c r="D1579" s="137">
        <v>42422.305555555555</v>
      </c>
      <c r="E1579" s="131" t="s">
        <v>1</v>
      </c>
      <c r="F1579" s="137">
        <v>42422.255555555559</v>
      </c>
      <c r="G1579" s="130">
        <f t="shared" si="78"/>
        <v>4.9999999995634425E-2</v>
      </c>
      <c r="H1579" s="131" t="str">
        <f t="shared" si="79"/>
        <v>ACCEPTABLE</v>
      </c>
      <c r="J1579" s="124">
        <v>42422.299305555556</v>
      </c>
      <c r="K1579" s="124">
        <v>42422.30972222222</v>
      </c>
      <c r="L1579" s="120">
        <f t="shared" ref="L1579:L1637" si="80">IF(OR(K1579="",J1579=""), "Incomplete Data", K1579-J1579)</f>
        <v>1.0416666664241347E-2</v>
      </c>
      <c r="M1579" s="123" t="s">
        <v>1</v>
      </c>
      <c r="N1579" s="121" t="s">
        <v>1007</v>
      </c>
    </row>
    <row r="1580" spans="1:14" ht="27" customHeight="1" x14ac:dyDescent="0.35">
      <c r="A1580" s="131">
        <v>20060</v>
      </c>
      <c r="B1580" s="131">
        <v>1084</v>
      </c>
      <c r="C1580" s="131" t="s">
        <v>471</v>
      </c>
      <c r="D1580" s="137">
        <v>42422.364583333336</v>
      </c>
      <c r="E1580" s="131" t="s">
        <v>0</v>
      </c>
      <c r="F1580" s="137">
        <v>42422.255555555559</v>
      </c>
      <c r="G1580" s="130">
        <f t="shared" si="78"/>
        <v>0.10902777777664596</v>
      </c>
      <c r="H1580" s="131" t="str">
        <f t="shared" si="79"/>
        <v>ACCEPTABLE</v>
      </c>
      <c r="J1580" s="124">
        <v>42422.362500000003</v>
      </c>
      <c r="K1580" s="124">
        <v>42422.372916666667</v>
      </c>
      <c r="L1580" s="120">
        <f t="shared" si="80"/>
        <v>1.0416666664241347E-2</v>
      </c>
      <c r="M1580" s="123" t="s">
        <v>0</v>
      </c>
      <c r="N1580" s="121" t="s">
        <v>1008</v>
      </c>
    </row>
    <row r="1581" spans="1:14" ht="27" customHeight="1" x14ac:dyDescent="0.35">
      <c r="A1581" s="131">
        <v>20061</v>
      </c>
      <c r="B1581" s="131">
        <v>1085</v>
      </c>
      <c r="C1581" s="131" t="s">
        <v>210</v>
      </c>
      <c r="D1581" s="137">
        <v>42422.40625</v>
      </c>
      <c r="E1581" s="131" t="s">
        <v>1</v>
      </c>
      <c r="F1581" s="137">
        <v>42422.255555555559</v>
      </c>
      <c r="G1581" s="130">
        <f t="shared" si="78"/>
        <v>0.15069444444088731</v>
      </c>
      <c r="H1581" s="131" t="str">
        <f t="shared" si="79"/>
        <v>ACCEPTABLE</v>
      </c>
      <c r="J1581" s="124">
        <v>42422.400000000001</v>
      </c>
      <c r="K1581" s="124">
        <v>42422.411111111112</v>
      </c>
      <c r="L1581" s="120">
        <f t="shared" si="80"/>
        <v>1.1111111110949423E-2</v>
      </c>
      <c r="M1581" s="123" t="s">
        <v>1</v>
      </c>
      <c r="N1581" s="121" t="s">
        <v>1009</v>
      </c>
    </row>
    <row r="1582" spans="1:14" ht="27" customHeight="1" x14ac:dyDescent="0.35">
      <c r="A1582" s="131"/>
      <c r="B1582" s="131"/>
      <c r="C1582" s="131"/>
      <c r="D1582" s="137"/>
      <c r="E1582" s="131"/>
      <c r="F1582" s="137"/>
      <c r="G1582" s="130" t="str">
        <f t="shared" si="78"/>
        <v/>
      </c>
      <c r="H1582" s="131" t="str">
        <f t="shared" si="79"/>
        <v/>
      </c>
      <c r="J1582" s="124">
        <v>42423.446527777778</v>
      </c>
      <c r="K1582" s="124">
        <v>42423.45416666667</v>
      </c>
      <c r="L1582" s="120">
        <f t="shared" si="80"/>
        <v>7.6388888919609599E-3</v>
      </c>
      <c r="M1582" s="123" t="s">
        <v>149</v>
      </c>
      <c r="N1582" s="121" t="s">
        <v>78</v>
      </c>
    </row>
    <row r="1583" spans="1:14" ht="27" customHeight="1" x14ac:dyDescent="0.35">
      <c r="A1583" s="131">
        <v>20060</v>
      </c>
      <c r="B1583" s="131">
        <v>1086</v>
      </c>
      <c r="C1583" s="131" t="s">
        <v>16</v>
      </c>
      <c r="D1583" s="137">
        <v>42423.631944444445</v>
      </c>
      <c r="E1583" s="131" t="s">
        <v>0</v>
      </c>
      <c r="F1583" s="137">
        <v>42423.564583333333</v>
      </c>
      <c r="G1583" s="130">
        <f t="shared" si="78"/>
        <v>6.7361111112404615E-2</v>
      </c>
      <c r="H1583" s="131" t="str">
        <f t="shared" si="79"/>
        <v>ACCEPTABLE</v>
      </c>
      <c r="J1583" s="124">
        <v>42423.628472222219</v>
      </c>
      <c r="K1583" s="124">
        <v>42423.635416666664</v>
      </c>
      <c r="L1583" s="120">
        <f t="shared" si="80"/>
        <v>6.9444444452528842E-3</v>
      </c>
      <c r="M1583" s="123" t="s">
        <v>0</v>
      </c>
      <c r="N1583" s="121" t="s">
        <v>744</v>
      </c>
    </row>
    <row r="1584" spans="1:14" ht="27" customHeight="1" x14ac:dyDescent="0.35">
      <c r="A1584" s="131">
        <v>20060</v>
      </c>
      <c r="B1584" s="131">
        <v>1087</v>
      </c>
      <c r="C1584" s="131" t="s">
        <v>471</v>
      </c>
      <c r="D1584" s="137">
        <v>42423.659722222219</v>
      </c>
      <c r="E1584" s="131" t="s">
        <v>1</v>
      </c>
      <c r="F1584" s="137">
        <v>42423.564583333333</v>
      </c>
      <c r="G1584" s="130">
        <f t="shared" si="78"/>
        <v>9.5138888886140194E-2</v>
      </c>
      <c r="H1584" s="131" t="str">
        <f t="shared" si="79"/>
        <v>ACCEPTABLE</v>
      </c>
      <c r="J1584" s="124">
        <v>42423.659722222219</v>
      </c>
      <c r="K1584" s="124">
        <v>42423.673611111109</v>
      </c>
      <c r="L1584" s="120">
        <f t="shared" si="80"/>
        <v>1.3888888890505768E-2</v>
      </c>
      <c r="M1584" s="123" t="s">
        <v>1</v>
      </c>
      <c r="N1584" s="121" t="s">
        <v>1010</v>
      </c>
    </row>
    <row r="1585" spans="1:14" ht="27" customHeight="1" x14ac:dyDescent="0.35">
      <c r="A1585" s="131">
        <v>20062</v>
      </c>
      <c r="B1585" s="131">
        <v>1088</v>
      </c>
      <c r="C1585" s="131" t="s">
        <v>3</v>
      </c>
      <c r="D1585" s="137">
        <v>42423.9375</v>
      </c>
      <c r="E1585" s="131" t="s">
        <v>0</v>
      </c>
      <c r="F1585" s="137">
        <v>42423.748611111114</v>
      </c>
      <c r="G1585" s="130">
        <f t="shared" si="78"/>
        <v>0.18888888888614019</v>
      </c>
      <c r="H1585" s="131" t="str">
        <f t="shared" si="79"/>
        <v>ACCEPTABLE</v>
      </c>
      <c r="J1585" s="124">
        <v>42423.934027777781</v>
      </c>
      <c r="K1585" s="124">
        <v>42423.947222222225</v>
      </c>
      <c r="L1585" s="120">
        <f t="shared" si="80"/>
        <v>1.3194444443797693E-2</v>
      </c>
      <c r="M1585" s="123" t="s">
        <v>0</v>
      </c>
      <c r="N1585" s="121" t="s">
        <v>1011</v>
      </c>
    </row>
    <row r="1586" spans="1:14" ht="27" customHeight="1" x14ac:dyDescent="0.35">
      <c r="A1586" s="131">
        <v>20062</v>
      </c>
      <c r="B1586" s="131">
        <v>1089</v>
      </c>
      <c r="C1586" s="131" t="s">
        <v>4</v>
      </c>
      <c r="D1586" s="137">
        <v>42423.972222222219</v>
      </c>
      <c r="E1586" s="131" t="s">
        <v>1</v>
      </c>
      <c r="F1586" s="137">
        <v>42423.748611111114</v>
      </c>
      <c r="G1586" s="130">
        <f t="shared" si="78"/>
        <v>0.22361111110512866</v>
      </c>
      <c r="H1586" s="131" t="str">
        <f t="shared" si="79"/>
        <v>ACCEPTABLE</v>
      </c>
      <c r="J1586" s="124">
        <v>42423.96875</v>
      </c>
      <c r="K1586" s="124">
        <v>42423.979166666664</v>
      </c>
      <c r="L1586" s="120">
        <f t="shared" si="80"/>
        <v>1.0416666664241347E-2</v>
      </c>
      <c r="M1586" s="123" t="s">
        <v>1</v>
      </c>
      <c r="N1586" s="121" t="s">
        <v>18</v>
      </c>
    </row>
    <row r="1587" spans="1:14" ht="27" customHeight="1" x14ac:dyDescent="0.35">
      <c r="A1587" s="131">
        <v>20063</v>
      </c>
      <c r="B1587" s="131">
        <v>1090</v>
      </c>
      <c r="C1587" s="131" t="s">
        <v>471</v>
      </c>
      <c r="D1587" s="137">
        <v>42424.34375</v>
      </c>
      <c r="E1587" s="131" t="s">
        <v>0</v>
      </c>
      <c r="F1587" s="137">
        <v>42424.252083333333</v>
      </c>
      <c r="G1587" s="130">
        <f t="shared" si="78"/>
        <v>9.1666666667151731E-2</v>
      </c>
      <c r="H1587" s="131" t="str">
        <f t="shared" si="79"/>
        <v>ACCEPTABLE</v>
      </c>
      <c r="J1587" s="124">
        <v>42424.333333333336</v>
      </c>
      <c r="K1587" s="124">
        <v>42424.347222222219</v>
      </c>
      <c r="L1587" s="120">
        <f t="shared" si="80"/>
        <v>1.3888888883229811E-2</v>
      </c>
      <c r="M1587" s="123" t="s">
        <v>0</v>
      </c>
      <c r="N1587" s="121" t="s">
        <v>1012</v>
      </c>
    </row>
    <row r="1588" spans="1:14" ht="27" customHeight="1" x14ac:dyDescent="0.35">
      <c r="A1588" s="131">
        <v>20063</v>
      </c>
      <c r="B1588" s="131">
        <v>1091</v>
      </c>
      <c r="C1588" s="131" t="s">
        <v>16</v>
      </c>
      <c r="D1588" s="137">
        <v>42424.375</v>
      </c>
      <c r="E1588" s="131" t="s">
        <v>1</v>
      </c>
      <c r="F1588" s="137">
        <v>42424.252083333333</v>
      </c>
      <c r="G1588" s="130">
        <f t="shared" si="78"/>
        <v>0.12291666666715173</v>
      </c>
      <c r="H1588" s="131" t="str">
        <f t="shared" si="79"/>
        <v>ACCEPTABLE</v>
      </c>
      <c r="J1588" s="124">
        <v>42424.371527777781</v>
      </c>
      <c r="K1588" s="124">
        <v>42424.379861111112</v>
      </c>
      <c r="L1588" s="120">
        <f t="shared" si="80"/>
        <v>8.333333331393078E-3</v>
      </c>
      <c r="M1588" s="123" t="s">
        <v>1</v>
      </c>
      <c r="N1588" s="121" t="s">
        <v>734</v>
      </c>
    </row>
    <row r="1589" spans="1:14" ht="27" customHeight="1" x14ac:dyDescent="0.35">
      <c r="A1589" s="131">
        <v>20062</v>
      </c>
      <c r="B1589" s="131">
        <v>1092</v>
      </c>
      <c r="C1589" s="131" t="s">
        <v>4</v>
      </c>
      <c r="D1589" s="137">
        <v>42424.6875</v>
      </c>
      <c r="E1589" s="131" t="s">
        <v>0</v>
      </c>
      <c r="F1589" s="137">
        <v>42424.430555555555</v>
      </c>
      <c r="G1589" s="130">
        <f t="shared" si="78"/>
        <v>0.25694444444525288</v>
      </c>
      <c r="H1589" s="131" t="str">
        <f t="shared" si="79"/>
        <v>ACCEPTABLE</v>
      </c>
      <c r="J1589" s="124">
        <v>42424.684027777781</v>
      </c>
      <c r="K1589" s="124">
        <v>42424.694444444445</v>
      </c>
      <c r="L1589" s="120">
        <f t="shared" si="80"/>
        <v>1.0416666664241347E-2</v>
      </c>
      <c r="M1589" s="123" t="s">
        <v>0</v>
      </c>
      <c r="N1589" s="121" t="s">
        <v>744</v>
      </c>
    </row>
    <row r="1590" spans="1:14" ht="27" customHeight="1" x14ac:dyDescent="0.35">
      <c r="A1590" s="131">
        <v>20062</v>
      </c>
      <c r="B1590" s="131">
        <v>1093</v>
      </c>
      <c r="C1590" s="131" t="s">
        <v>3</v>
      </c>
      <c r="D1590" s="137">
        <v>42424.694444444445</v>
      </c>
      <c r="E1590" s="131" t="s">
        <v>1</v>
      </c>
      <c r="F1590" s="137">
        <v>42424.430555555555</v>
      </c>
      <c r="G1590" s="130">
        <f t="shared" si="78"/>
        <v>0.26388888889050577</v>
      </c>
      <c r="H1590" s="131" t="str">
        <f t="shared" si="79"/>
        <v>ACCEPTABLE</v>
      </c>
      <c r="J1590" s="124">
        <v>42424.720833333333</v>
      </c>
      <c r="K1590" s="124">
        <v>42424.732638888891</v>
      </c>
      <c r="L1590" s="120">
        <f t="shared" si="80"/>
        <v>1.1805555557657499E-2</v>
      </c>
      <c r="M1590" s="123" t="s">
        <v>1</v>
      </c>
      <c r="N1590" s="121" t="s">
        <v>1013</v>
      </c>
    </row>
    <row r="1591" spans="1:14" ht="27" customHeight="1" x14ac:dyDescent="0.35">
      <c r="A1591" s="131">
        <v>20063</v>
      </c>
      <c r="B1591" s="131">
        <v>1094</v>
      </c>
      <c r="C1591" s="131" t="s">
        <v>19</v>
      </c>
      <c r="D1591" s="137">
        <v>42424.722222222219</v>
      </c>
      <c r="E1591" s="131" t="s">
        <v>0</v>
      </c>
      <c r="F1591" s="137">
        <v>42424.430555555555</v>
      </c>
      <c r="G1591" s="130">
        <f t="shared" si="78"/>
        <v>0.29166666666424135</v>
      </c>
      <c r="H1591" s="131" t="str">
        <f t="shared" si="79"/>
        <v>ACCEPTABLE</v>
      </c>
      <c r="L1591" s="120" t="str">
        <f t="shared" si="80"/>
        <v>Incomplete Data</v>
      </c>
    </row>
    <row r="1592" spans="1:14" ht="27" customHeight="1" x14ac:dyDescent="0.35">
      <c r="A1592" s="131">
        <v>20063</v>
      </c>
      <c r="B1592" s="131">
        <v>1095</v>
      </c>
      <c r="C1592" s="131" t="s">
        <v>19</v>
      </c>
      <c r="D1592" s="137">
        <v>42424.75</v>
      </c>
      <c r="E1592" s="131" t="s">
        <v>1</v>
      </c>
      <c r="F1592" s="137">
        <v>42424.430555555555</v>
      </c>
      <c r="G1592" s="130">
        <f t="shared" si="78"/>
        <v>0.31944444444525288</v>
      </c>
      <c r="H1592" s="131" t="str">
        <f t="shared" si="79"/>
        <v>ACCEPTABLE</v>
      </c>
      <c r="J1592" s="124">
        <v>42424.760416666664</v>
      </c>
      <c r="K1592" s="124">
        <v>42424.770833333336</v>
      </c>
      <c r="L1592" s="120">
        <f t="shared" si="80"/>
        <v>1.0416666671517305E-2</v>
      </c>
      <c r="M1592" s="123" t="s">
        <v>1</v>
      </c>
      <c r="N1592" s="121" t="s">
        <v>1014</v>
      </c>
    </row>
    <row r="1593" spans="1:14" ht="27" customHeight="1" x14ac:dyDescent="0.35">
      <c r="A1593" s="131">
        <v>20064</v>
      </c>
      <c r="B1593" s="131">
        <v>1096</v>
      </c>
      <c r="C1593" s="131" t="s">
        <v>3</v>
      </c>
      <c r="D1593" s="137">
        <v>42424.986111111109</v>
      </c>
      <c r="E1593" s="131" t="s">
        <v>0</v>
      </c>
      <c r="F1593" s="137">
        <v>42424.865277777775</v>
      </c>
      <c r="G1593" s="130">
        <f t="shared" si="78"/>
        <v>0.12083333333430346</v>
      </c>
      <c r="H1593" s="131" t="str">
        <f t="shared" si="79"/>
        <v>ACCEPTABLE</v>
      </c>
      <c r="J1593" s="124">
        <v>42424.961805555555</v>
      </c>
      <c r="K1593" s="124">
        <v>42424.975694444445</v>
      </c>
      <c r="L1593" s="120">
        <f t="shared" si="80"/>
        <v>1.3888888890505768E-2</v>
      </c>
      <c r="M1593" s="123" t="s">
        <v>0</v>
      </c>
      <c r="N1593" s="121" t="s">
        <v>1015</v>
      </c>
    </row>
    <row r="1594" spans="1:14" ht="27" customHeight="1" x14ac:dyDescent="0.35">
      <c r="A1594" s="131">
        <v>20064</v>
      </c>
      <c r="B1594" s="131">
        <v>1097</v>
      </c>
      <c r="C1594" s="131" t="s">
        <v>4</v>
      </c>
      <c r="D1594" s="137">
        <v>42425.027777777781</v>
      </c>
      <c r="E1594" s="131" t="s">
        <v>1</v>
      </c>
      <c r="F1594" s="137">
        <v>42424.865277777775</v>
      </c>
      <c r="G1594" s="130">
        <f t="shared" si="78"/>
        <v>0.16250000000582077</v>
      </c>
      <c r="H1594" s="131" t="str">
        <f t="shared" si="79"/>
        <v>ACCEPTABLE</v>
      </c>
      <c r="J1594" s="124">
        <v>42425.003472222219</v>
      </c>
      <c r="K1594" s="124">
        <v>42425.013888888891</v>
      </c>
      <c r="L1594" s="120">
        <f t="shared" si="80"/>
        <v>1.0416666671517305E-2</v>
      </c>
      <c r="M1594" s="123" t="s">
        <v>1</v>
      </c>
      <c r="N1594" s="121" t="s">
        <v>18</v>
      </c>
    </row>
    <row r="1595" spans="1:14" ht="27" customHeight="1" x14ac:dyDescent="0.35">
      <c r="A1595" s="131">
        <v>20063</v>
      </c>
      <c r="B1595" s="131">
        <v>1098</v>
      </c>
      <c r="C1595" s="131" t="s">
        <v>16</v>
      </c>
      <c r="D1595" s="137">
        <v>42425.527777777781</v>
      </c>
      <c r="E1595" s="131" t="s">
        <v>0</v>
      </c>
      <c r="F1595" s="137">
        <v>42425.345833333333</v>
      </c>
      <c r="G1595" s="130">
        <f t="shared" si="78"/>
        <v>0.18194444444816327</v>
      </c>
      <c r="H1595" s="131" t="str">
        <f t="shared" si="79"/>
        <v>ACCEPTABLE</v>
      </c>
      <c r="J1595" s="124">
        <v>42425.524305555555</v>
      </c>
      <c r="K1595" s="124">
        <v>42425.53402777778</v>
      </c>
      <c r="L1595" s="120">
        <f t="shared" si="80"/>
        <v>9.7222222248092294E-3</v>
      </c>
      <c r="M1595" s="123" t="s">
        <v>0</v>
      </c>
      <c r="N1595" s="121" t="s">
        <v>1016</v>
      </c>
    </row>
    <row r="1596" spans="1:14" ht="27" customHeight="1" x14ac:dyDescent="0.35">
      <c r="A1596" s="131">
        <v>20063</v>
      </c>
      <c r="B1596" s="131">
        <v>1099</v>
      </c>
      <c r="C1596" s="131" t="s">
        <v>210</v>
      </c>
      <c r="D1596" s="137">
        <v>42425.555555555555</v>
      </c>
      <c r="E1596" s="131" t="s">
        <v>1</v>
      </c>
      <c r="F1596" s="137">
        <v>42425.345833333333</v>
      </c>
      <c r="G1596" s="130">
        <f t="shared" si="78"/>
        <v>0.20972222222189885</v>
      </c>
      <c r="H1596" s="131" t="str">
        <f t="shared" si="79"/>
        <v>ACCEPTABLE</v>
      </c>
      <c r="J1596" s="124">
        <v>42425.552083333336</v>
      </c>
      <c r="K1596" s="124">
        <v>42425.5625</v>
      </c>
      <c r="L1596" s="120">
        <f t="shared" si="80"/>
        <v>1.0416666664241347E-2</v>
      </c>
      <c r="M1596" s="123" t="s">
        <v>1</v>
      </c>
      <c r="N1596" s="121" t="s">
        <v>1017</v>
      </c>
    </row>
    <row r="1597" spans="1:14" ht="27" customHeight="1" x14ac:dyDescent="0.35">
      <c r="A1597" s="131">
        <v>20064</v>
      </c>
      <c r="B1597" s="131">
        <v>1100</v>
      </c>
      <c r="C1597" s="131" t="s">
        <v>4</v>
      </c>
      <c r="D1597" s="137">
        <v>42425.673611111109</v>
      </c>
      <c r="E1597" s="131" t="s">
        <v>0</v>
      </c>
      <c r="F1597" s="106">
        <v>42425.627083333333</v>
      </c>
      <c r="G1597" s="130">
        <f t="shared" si="78"/>
        <v>4.6527777776645962E-2</v>
      </c>
      <c r="H1597" s="131" t="str">
        <f t="shared" si="79"/>
        <v>ACCEPTABLE</v>
      </c>
      <c r="J1597" s="124">
        <v>42425.628472222219</v>
      </c>
      <c r="K1597" s="124">
        <v>42425.638888888891</v>
      </c>
      <c r="L1597" s="120">
        <f t="shared" si="80"/>
        <v>1.0416666671517305E-2</v>
      </c>
      <c r="M1597" s="123" t="s">
        <v>0</v>
      </c>
      <c r="N1597" s="121" t="s">
        <v>9</v>
      </c>
    </row>
    <row r="1598" spans="1:14" ht="27" customHeight="1" x14ac:dyDescent="0.35">
      <c r="A1598" s="131">
        <v>20064</v>
      </c>
      <c r="B1598" s="131">
        <v>1101</v>
      </c>
      <c r="C1598" s="131" t="s">
        <v>3</v>
      </c>
      <c r="D1598" s="137">
        <v>42425.701388888891</v>
      </c>
      <c r="E1598" s="131" t="s">
        <v>1</v>
      </c>
      <c r="F1598" s="106">
        <v>42425.627083333333</v>
      </c>
      <c r="G1598" s="130">
        <f t="shared" si="78"/>
        <v>7.4305555557657499E-2</v>
      </c>
      <c r="H1598" s="131" t="str">
        <f t="shared" si="79"/>
        <v>ACCEPTABLE</v>
      </c>
      <c r="J1598" s="124">
        <v>42425.690972222219</v>
      </c>
      <c r="K1598" s="124">
        <v>42425.701388888891</v>
      </c>
      <c r="L1598" s="120">
        <f t="shared" si="80"/>
        <v>1.0416666671517305E-2</v>
      </c>
      <c r="M1598" s="123" t="s">
        <v>1</v>
      </c>
      <c r="N1598" s="121" t="s">
        <v>9</v>
      </c>
    </row>
    <row r="1599" spans="1:14" ht="27" customHeight="1" x14ac:dyDescent="0.35">
      <c r="A1599" s="131">
        <v>20065</v>
      </c>
      <c r="B1599" s="131">
        <v>1102</v>
      </c>
      <c r="C1599" s="131" t="s">
        <v>657</v>
      </c>
      <c r="D1599" s="137">
        <v>42426.28125</v>
      </c>
      <c r="E1599" s="131" t="s">
        <v>0</v>
      </c>
      <c r="F1599" s="106">
        <v>42425.868055555555</v>
      </c>
      <c r="G1599" s="130">
        <f t="shared" si="78"/>
        <v>0.41319444444525288</v>
      </c>
      <c r="H1599" s="131" t="str">
        <f t="shared" si="79"/>
        <v>ACCEPTABLE</v>
      </c>
      <c r="J1599" s="124">
        <v>42426.288194444445</v>
      </c>
      <c r="K1599" s="124">
        <v>42426.298611111109</v>
      </c>
      <c r="L1599" s="120">
        <f t="shared" si="80"/>
        <v>1.0416666664241347E-2</v>
      </c>
      <c r="M1599" s="123" t="s">
        <v>0</v>
      </c>
      <c r="N1599" s="121" t="s">
        <v>493</v>
      </c>
    </row>
    <row r="1600" spans="1:14" ht="27" customHeight="1" x14ac:dyDescent="0.35">
      <c r="A1600" s="131">
        <v>20064</v>
      </c>
      <c r="B1600" s="131">
        <v>1103</v>
      </c>
      <c r="C1600" s="131" t="s">
        <v>4</v>
      </c>
      <c r="D1600" s="137">
        <v>42427.736111111109</v>
      </c>
      <c r="E1600" s="131" t="s">
        <v>0</v>
      </c>
      <c r="F1600" s="106">
        <v>42427.643750000003</v>
      </c>
      <c r="G1600" s="130">
        <f t="shared" si="78"/>
        <v>9.2361111106583849E-2</v>
      </c>
      <c r="H1600" s="131" t="str">
        <f t="shared" si="79"/>
        <v>ACCEPTABLE</v>
      </c>
      <c r="J1600" s="124">
        <v>42427.71875</v>
      </c>
      <c r="K1600" s="124">
        <v>42427.729166666664</v>
      </c>
      <c r="L1600" s="120">
        <f t="shared" si="80"/>
        <v>1.0416666664241347E-2</v>
      </c>
      <c r="M1600" s="123" t="s">
        <v>0</v>
      </c>
      <c r="N1600" s="121" t="s">
        <v>18</v>
      </c>
    </row>
    <row r="1601" spans="1:14" ht="27" customHeight="1" x14ac:dyDescent="0.35">
      <c r="A1601" s="131">
        <v>20064</v>
      </c>
      <c r="B1601" s="131">
        <v>1104</v>
      </c>
      <c r="C1601" s="131" t="s">
        <v>3</v>
      </c>
      <c r="D1601" s="137">
        <v>42427.760416666664</v>
      </c>
      <c r="E1601" s="131" t="s">
        <v>1</v>
      </c>
      <c r="F1601" s="106">
        <v>42427.643750000003</v>
      </c>
      <c r="G1601" s="130">
        <f t="shared" si="78"/>
        <v>0.11666666666133096</v>
      </c>
      <c r="H1601" s="131" t="str">
        <f t="shared" si="79"/>
        <v>ACCEPTABLE</v>
      </c>
      <c r="J1601" s="124">
        <v>42427.741666666669</v>
      </c>
      <c r="K1601" s="124">
        <v>42427.75</v>
      </c>
      <c r="L1601" s="120">
        <f t="shared" si="80"/>
        <v>8.333333331393078E-3</v>
      </c>
      <c r="M1601" s="123" t="s">
        <v>1</v>
      </c>
      <c r="N1601" s="121" t="s">
        <v>1015</v>
      </c>
    </row>
    <row r="1602" spans="1:14" ht="27" customHeight="1" x14ac:dyDescent="0.35">
      <c r="A1602" s="131">
        <v>20065</v>
      </c>
      <c r="B1602" s="131">
        <v>1105</v>
      </c>
      <c r="C1602" s="131" t="s">
        <v>657</v>
      </c>
      <c r="D1602" s="137">
        <v>42428.5</v>
      </c>
      <c r="E1602" s="131" t="s">
        <v>1</v>
      </c>
      <c r="F1602" s="106">
        <v>42428.429861111108</v>
      </c>
      <c r="G1602" s="130">
        <f t="shared" si="78"/>
        <v>7.013888889196096E-2</v>
      </c>
      <c r="H1602" s="131" t="str">
        <f t="shared" si="79"/>
        <v>ACCEPTABLE</v>
      </c>
      <c r="J1602" s="124">
        <v>42428.476388888892</v>
      </c>
      <c r="K1602" s="124">
        <v>42428.487500000003</v>
      </c>
      <c r="L1602" s="120">
        <f t="shared" si="80"/>
        <v>1.1111111110949423E-2</v>
      </c>
      <c r="M1602" s="123" t="s">
        <v>1</v>
      </c>
      <c r="N1602" s="121" t="s">
        <v>493</v>
      </c>
    </row>
    <row r="1603" spans="1:14" ht="27" customHeight="1" x14ac:dyDescent="0.35">
      <c r="A1603" s="131">
        <v>20066</v>
      </c>
      <c r="B1603" s="131">
        <v>1106</v>
      </c>
      <c r="C1603" s="131" t="s">
        <v>471</v>
      </c>
      <c r="D1603" s="137">
        <v>42429.569444444445</v>
      </c>
      <c r="E1603" s="131" t="s">
        <v>0</v>
      </c>
      <c r="F1603" s="137">
        <v>42429.286805555559</v>
      </c>
      <c r="G1603" s="130">
        <f t="shared" si="78"/>
        <v>0.28263888888614019</v>
      </c>
      <c r="H1603" s="131" t="str">
        <f t="shared" si="79"/>
        <v>ACCEPTABLE</v>
      </c>
      <c r="I1603" s="138"/>
      <c r="J1603" s="139">
        <v>42429.553472222222</v>
      </c>
      <c r="K1603" s="139">
        <v>42429.564583333333</v>
      </c>
      <c r="L1603" s="120">
        <f t="shared" si="80"/>
        <v>1.1111111110949423E-2</v>
      </c>
      <c r="M1603" s="131" t="s">
        <v>0</v>
      </c>
      <c r="N1603" s="138" t="s">
        <v>1056</v>
      </c>
    </row>
    <row r="1604" spans="1:14" ht="27" customHeight="1" x14ac:dyDescent="0.35">
      <c r="A1604" s="131">
        <v>20066</v>
      </c>
      <c r="B1604" s="131">
        <v>1107</v>
      </c>
      <c r="C1604" s="131" t="s">
        <v>16</v>
      </c>
      <c r="D1604" s="137">
        <v>42429.590277777781</v>
      </c>
      <c r="E1604" s="131" t="s">
        <v>1</v>
      </c>
      <c r="F1604" s="137">
        <v>42429.286805555559</v>
      </c>
      <c r="G1604" s="130">
        <f t="shared" si="78"/>
        <v>0.30347222222189885</v>
      </c>
      <c r="H1604" s="131" t="str">
        <f t="shared" si="79"/>
        <v>ACCEPTABLE</v>
      </c>
      <c r="I1604" s="138"/>
      <c r="J1604" s="139">
        <v>42429.586805555555</v>
      </c>
      <c r="K1604" s="139">
        <v>42429.597222222219</v>
      </c>
      <c r="L1604" s="120">
        <f t="shared" si="80"/>
        <v>1.0416666664241347E-2</v>
      </c>
      <c r="M1604" s="131" t="s">
        <v>1</v>
      </c>
      <c r="N1604" s="138" t="s">
        <v>1057</v>
      </c>
    </row>
    <row r="1605" spans="1:14" ht="27" customHeight="1" x14ac:dyDescent="0.35">
      <c r="A1605" s="131">
        <v>20067</v>
      </c>
      <c r="B1605" s="131">
        <v>1108</v>
      </c>
      <c r="C1605" s="131" t="s">
        <v>3</v>
      </c>
      <c r="D1605" s="137">
        <v>42430.243055555555</v>
      </c>
      <c r="E1605" s="131" t="s">
        <v>0</v>
      </c>
      <c r="F1605" s="139">
        <v>42430.053472222222</v>
      </c>
      <c r="G1605" s="130">
        <f t="shared" si="78"/>
        <v>0.18958333333284827</v>
      </c>
      <c r="H1605" s="131" t="str">
        <f t="shared" si="79"/>
        <v>ACCEPTABLE</v>
      </c>
      <c r="I1605" s="138"/>
      <c r="J1605" s="139">
        <v>42430.229166666664</v>
      </c>
      <c r="K1605" s="139">
        <v>42430.241666666669</v>
      </c>
      <c r="L1605" s="120">
        <f t="shared" si="80"/>
        <v>1.2500000004365575E-2</v>
      </c>
      <c r="M1605" s="131" t="s">
        <v>0</v>
      </c>
      <c r="N1605" s="138" t="s">
        <v>1058</v>
      </c>
    </row>
    <row r="1606" spans="1:14" ht="27" customHeight="1" x14ac:dyDescent="0.35">
      <c r="A1606" s="131">
        <v>20067</v>
      </c>
      <c r="B1606" s="131">
        <v>1109</v>
      </c>
      <c r="C1606" s="131" t="s">
        <v>3</v>
      </c>
      <c r="D1606" s="137">
        <v>42430.270833333336</v>
      </c>
      <c r="E1606" s="131" t="s">
        <v>1</v>
      </c>
      <c r="F1606" s="139">
        <v>42430.053472222222</v>
      </c>
      <c r="G1606" s="130">
        <f t="shared" si="78"/>
        <v>0.21736111111385981</v>
      </c>
      <c r="H1606" s="131" t="str">
        <f t="shared" si="79"/>
        <v>ACCEPTABLE</v>
      </c>
      <c r="I1606" s="138"/>
      <c r="J1606" s="139">
        <v>42430.25</v>
      </c>
      <c r="K1606" s="139">
        <v>42430.263194444444</v>
      </c>
      <c r="L1606" s="120">
        <f t="shared" si="80"/>
        <v>1.3194444443797693E-2</v>
      </c>
      <c r="M1606" s="131" t="s">
        <v>1</v>
      </c>
      <c r="N1606" s="138" t="s">
        <v>1058</v>
      </c>
    </row>
    <row r="1607" spans="1:14" ht="27" customHeight="1" x14ac:dyDescent="0.35">
      <c r="A1607" s="168">
        <v>20068</v>
      </c>
      <c r="B1607" s="169">
        <v>1110</v>
      </c>
      <c r="C1607" s="170" t="s">
        <v>3</v>
      </c>
      <c r="D1607" s="171">
        <v>42431.354166666664</v>
      </c>
      <c r="E1607" s="169" t="s">
        <v>0</v>
      </c>
      <c r="F1607" s="139">
        <v>42431.159722222219</v>
      </c>
      <c r="G1607" s="130">
        <f t="shared" si="78"/>
        <v>0.19444444444525288</v>
      </c>
      <c r="H1607" s="131" t="str">
        <f t="shared" si="79"/>
        <v>ACCEPTABLE</v>
      </c>
      <c r="I1607" s="138"/>
      <c r="J1607" s="131"/>
      <c r="K1607" s="131"/>
      <c r="L1607" s="120" t="str">
        <f t="shared" si="80"/>
        <v>Incomplete Data</v>
      </c>
      <c r="M1607" s="131"/>
      <c r="N1607" s="138"/>
    </row>
    <row r="1608" spans="1:14" ht="27" customHeight="1" x14ac:dyDescent="0.35">
      <c r="A1608" s="140">
        <v>20068</v>
      </c>
      <c r="B1608" s="141">
        <v>1111</v>
      </c>
      <c r="C1608" s="142" t="s">
        <v>3</v>
      </c>
      <c r="D1608" s="143">
        <v>42431.375</v>
      </c>
      <c r="E1608" s="141" t="s">
        <v>1</v>
      </c>
      <c r="F1608" s="139">
        <v>42431.159722222219</v>
      </c>
      <c r="G1608" s="130">
        <f t="shared" si="78"/>
        <v>0.21527777778101154</v>
      </c>
      <c r="H1608" s="131" t="str">
        <f t="shared" si="79"/>
        <v>ACCEPTABLE</v>
      </c>
      <c r="I1608" s="138"/>
      <c r="J1608" s="139">
        <v>42431.375</v>
      </c>
      <c r="K1608" s="139">
        <v>42431.384722222225</v>
      </c>
      <c r="L1608" s="120">
        <f t="shared" si="80"/>
        <v>9.7222222248092294E-3</v>
      </c>
      <c r="M1608" s="131" t="s">
        <v>0</v>
      </c>
      <c r="N1608" s="138" t="s">
        <v>1059</v>
      </c>
    </row>
    <row r="1609" spans="1:14" ht="27" customHeight="1" x14ac:dyDescent="0.35">
      <c r="A1609" s="140">
        <v>20066</v>
      </c>
      <c r="B1609" s="141">
        <v>1112</v>
      </c>
      <c r="C1609" s="142" t="s">
        <v>16</v>
      </c>
      <c r="D1609" s="143">
        <v>42431.395833333336</v>
      </c>
      <c r="E1609" s="141" t="s">
        <v>0</v>
      </c>
      <c r="F1609" s="139">
        <v>42431.159722222219</v>
      </c>
      <c r="G1609" s="130">
        <f t="shared" si="78"/>
        <v>0.23611111111677019</v>
      </c>
      <c r="H1609" s="131" t="str">
        <f t="shared" si="79"/>
        <v>ACCEPTABLE</v>
      </c>
      <c r="I1609" s="138"/>
      <c r="J1609" s="139"/>
      <c r="K1609" s="139"/>
      <c r="L1609" s="120" t="str">
        <f t="shared" si="80"/>
        <v>Incomplete Data</v>
      </c>
      <c r="M1609" s="131"/>
      <c r="N1609" s="138"/>
    </row>
    <row r="1610" spans="1:14" ht="27" customHeight="1" x14ac:dyDescent="0.35">
      <c r="A1610" s="140">
        <v>20066</v>
      </c>
      <c r="B1610" s="141">
        <v>1113</v>
      </c>
      <c r="C1610" s="142" t="s">
        <v>471</v>
      </c>
      <c r="D1610" s="143">
        <v>42431.416666666664</v>
      </c>
      <c r="E1610" s="141" t="s">
        <v>1</v>
      </c>
      <c r="F1610" s="139">
        <v>42431.159722222219</v>
      </c>
      <c r="G1610" s="130">
        <f t="shared" si="78"/>
        <v>0.25694444444525288</v>
      </c>
      <c r="H1610" s="131" t="str">
        <f t="shared" si="79"/>
        <v>ACCEPTABLE</v>
      </c>
      <c r="I1610" s="138"/>
      <c r="J1610" s="139">
        <v>42431.416666666664</v>
      </c>
      <c r="K1610" s="139">
        <v>42431.43472222222</v>
      </c>
      <c r="L1610" s="120">
        <f t="shared" si="80"/>
        <v>1.8055555556202307E-2</v>
      </c>
      <c r="M1610" s="131" t="s">
        <v>1</v>
      </c>
      <c r="N1610" s="138" t="s">
        <v>1060</v>
      </c>
    </row>
    <row r="1611" spans="1:14" ht="27" customHeight="1" x14ac:dyDescent="0.35">
      <c r="A1611" s="144">
        <v>20069</v>
      </c>
      <c r="B1611" s="144">
        <v>1114</v>
      </c>
      <c r="C1611" s="138" t="s">
        <v>3</v>
      </c>
      <c r="D1611" s="139">
        <v>42431.791666666664</v>
      </c>
      <c r="E1611" s="138" t="s">
        <v>0</v>
      </c>
      <c r="F1611" s="139">
        <v>42431.697916666664</v>
      </c>
      <c r="G1611" s="130">
        <f t="shared" si="78"/>
        <v>9.375E-2</v>
      </c>
      <c r="H1611" s="131" t="str">
        <f t="shared" si="79"/>
        <v>ACCEPTABLE</v>
      </c>
      <c r="I1611" s="138"/>
      <c r="J1611" s="139">
        <v>42431.791666666664</v>
      </c>
      <c r="K1611" s="139">
        <v>42431.805555555555</v>
      </c>
      <c r="L1611" s="120">
        <f t="shared" si="80"/>
        <v>1.3888888890505768E-2</v>
      </c>
      <c r="M1611" s="131" t="s">
        <v>0</v>
      </c>
      <c r="N1611" s="138" t="s">
        <v>1061</v>
      </c>
    </row>
    <row r="1612" spans="1:14" ht="27" customHeight="1" x14ac:dyDescent="0.35">
      <c r="A1612" s="144">
        <v>20069</v>
      </c>
      <c r="B1612" s="144">
        <v>1115</v>
      </c>
      <c r="C1612" s="138" t="s">
        <v>4</v>
      </c>
      <c r="D1612" s="139">
        <v>42431.833333333336</v>
      </c>
      <c r="E1612" s="138" t="s">
        <v>1</v>
      </c>
      <c r="F1612" s="139">
        <v>42431.697916666664</v>
      </c>
      <c r="G1612" s="130">
        <f t="shared" si="78"/>
        <v>0.13541666667151731</v>
      </c>
      <c r="H1612" s="131" t="str">
        <f t="shared" si="79"/>
        <v>ACCEPTABLE</v>
      </c>
      <c r="I1612" s="138"/>
      <c r="J1612" s="139">
        <v>42431.826388888891</v>
      </c>
      <c r="K1612" s="139">
        <v>42431.836805555555</v>
      </c>
      <c r="L1612" s="120">
        <f t="shared" si="80"/>
        <v>1.0416666664241347E-2</v>
      </c>
      <c r="M1612" s="131" t="s">
        <v>1</v>
      </c>
      <c r="N1612" s="138" t="s">
        <v>1062</v>
      </c>
    </row>
    <row r="1613" spans="1:14" ht="27" customHeight="1" x14ac:dyDescent="0.35">
      <c r="A1613" s="140"/>
      <c r="B1613" s="141"/>
      <c r="C1613" s="142"/>
      <c r="D1613" s="143"/>
      <c r="E1613" s="141"/>
      <c r="F1613" s="139"/>
      <c r="G1613" s="130" t="str">
        <f t="shared" si="78"/>
        <v/>
      </c>
      <c r="H1613" s="131" t="str">
        <f t="shared" si="79"/>
        <v/>
      </c>
      <c r="I1613" s="138"/>
      <c r="J1613" s="139">
        <v>42432.432638888888</v>
      </c>
      <c r="K1613" s="139">
        <v>42432.440972222219</v>
      </c>
      <c r="L1613" s="120">
        <f t="shared" si="80"/>
        <v>8.333333331393078E-3</v>
      </c>
      <c r="M1613" s="131" t="s">
        <v>149</v>
      </c>
      <c r="N1613" s="138" t="s">
        <v>78</v>
      </c>
    </row>
    <row r="1614" spans="1:14" ht="27" customHeight="1" x14ac:dyDescent="0.35">
      <c r="A1614" s="140"/>
      <c r="B1614" s="141"/>
      <c r="C1614" s="142"/>
      <c r="D1614" s="143"/>
      <c r="E1614" s="141"/>
      <c r="F1614" s="139"/>
      <c r="G1614" s="130" t="str">
        <f t="shared" si="78"/>
        <v/>
      </c>
      <c r="H1614" s="131" t="str">
        <f t="shared" si="79"/>
        <v/>
      </c>
      <c r="I1614" s="138"/>
      <c r="J1614" s="139">
        <v>42432.450694444444</v>
      </c>
      <c r="K1614" s="139">
        <v>42432.459722222222</v>
      </c>
      <c r="L1614" s="120">
        <f t="shared" si="80"/>
        <v>9.0277777781011537E-3</v>
      </c>
      <c r="M1614" s="131" t="s">
        <v>149</v>
      </c>
      <c r="N1614" s="138" t="s">
        <v>78</v>
      </c>
    </row>
    <row r="1615" spans="1:14" ht="27" customHeight="1" x14ac:dyDescent="0.35">
      <c r="A1615" s="140">
        <v>20069</v>
      </c>
      <c r="B1615" s="141">
        <v>1116</v>
      </c>
      <c r="C1615" s="142" t="s">
        <v>4</v>
      </c>
      <c r="D1615" s="143">
        <v>42432.59375</v>
      </c>
      <c r="E1615" s="141" t="s">
        <v>0</v>
      </c>
      <c r="F1615" s="139">
        <v>42432.472222222219</v>
      </c>
      <c r="G1615" s="130">
        <f t="shared" si="78"/>
        <v>0.12152777778101154</v>
      </c>
      <c r="H1615" s="131" t="str">
        <f t="shared" si="79"/>
        <v>ACCEPTABLE</v>
      </c>
      <c r="I1615" s="138"/>
      <c r="J1615" s="139">
        <v>42432.587500000001</v>
      </c>
      <c r="K1615" s="139">
        <v>42432.59375</v>
      </c>
      <c r="L1615" s="120">
        <f t="shared" si="80"/>
        <v>6.2499999985448085E-3</v>
      </c>
      <c r="M1615" s="131" t="s">
        <v>0</v>
      </c>
      <c r="N1615" s="138" t="s">
        <v>1063</v>
      </c>
    </row>
    <row r="1616" spans="1:14" ht="27" customHeight="1" x14ac:dyDescent="0.35">
      <c r="A1616" s="140">
        <v>20070</v>
      </c>
      <c r="B1616" s="141">
        <v>1117</v>
      </c>
      <c r="C1616" s="142" t="s">
        <v>1018</v>
      </c>
      <c r="D1616" s="143">
        <v>42432.666666666664</v>
      </c>
      <c r="E1616" s="141" t="s">
        <v>0</v>
      </c>
      <c r="F1616" s="139">
        <v>42432.472222222219</v>
      </c>
      <c r="G1616" s="130">
        <f t="shared" si="78"/>
        <v>0.19444444444525288</v>
      </c>
      <c r="H1616" s="131" t="str">
        <f t="shared" si="79"/>
        <v>ACCEPTABLE</v>
      </c>
      <c r="I1616" s="138"/>
      <c r="J1616" s="139">
        <v>42432.640277777777</v>
      </c>
      <c r="K1616" s="139">
        <v>42432.649305555555</v>
      </c>
      <c r="L1616" s="120">
        <f t="shared" si="80"/>
        <v>9.0277777781011537E-3</v>
      </c>
      <c r="M1616" s="131" t="s">
        <v>1</v>
      </c>
      <c r="N1616" s="138" t="s">
        <v>1063</v>
      </c>
    </row>
    <row r="1617" spans="1:14" ht="27" customHeight="1" x14ac:dyDescent="0.35">
      <c r="A1617" s="140">
        <v>20070</v>
      </c>
      <c r="B1617" s="141">
        <v>1118</v>
      </c>
      <c r="C1617" s="142" t="s">
        <v>16</v>
      </c>
      <c r="D1617" s="143">
        <v>42432.708333333336</v>
      </c>
      <c r="E1617" s="141" t="s">
        <v>1</v>
      </c>
      <c r="F1617" s="139">
        <v>42432.472222222219</v>
      </c>
      <c r="G1617" s="130">
        <f t="shared" si="78"/>
        <v>0.23611111111677019</v>
      </c>
      <c r="H1617" s="131" t="str">
        <f t="shared" si="79"/>
        <v>ACCEPTABLE</v>
      </c>
      <c r="I1617" s="138"/>
      <c r="J1617" s="139">
        <v>42432.659722222219</v>
      </c>
      <c r="K1617" s="139">
        <v>42432.673611111109</v>
      </c>
      <c r="L1617" s="120">
        <f t="shared" si="80"/>
        <v>1.3888888890505768E-2</v>
      </c>
      <c r="M1617" s="131" t="s">
        <v>0</v>
      </c>
      <c r="N1617" s="138" t="s">
        <v>1064</v>
      </c>
    </row>
    <row r="1618" spans="1:14" ht="27" customHeight="1" x14ac:dyDescent="0.35">
      <c r="A1618" s="140">
        <v>20071</v>
      </c>
      <c r="B1618" s="141">
        <v>1119</v>
      </c>
      <c r="C1618" s="142" t="s">
        <v>3</v>
      </c>
      <c r="D1618" s="143">
        <v>42432.75</v>
      </c>
      <c r="E1618" s="141" t="s">
        <v>0</v>
      </c>
      <c r="F1618" s="139">
        <v>42432.472222222219</v>
      </c>
      <c r="G1618" s="130">
        <f t="shared" si="78"/>
        <v>0.27777777778101154</v>
      </c>
      <c r="H1618" s="131" t="str">
        <f t="shared" si="79"/>
        <v>ACCEPTABLE</v>
      </c>
      <c r="I1618" s="138"/>
      <c r="J1618" s="139">
        <v>42432.701388888891</v>
      </c>
      <c r="K1618" s="139">
        <v>42432.708333333336</v>
      </c>
      <c r="L1618" s="120">
        <f t="shared" si="80"/>
        <v>6.9444444452528842E-3</v>
      </c>
      <c r="M1618" s="131" t="s">
        <v>1</v>
      </c>
      <c r="N1618" s="138" t="s">
        <v>1065</v>
      </c>
    </row>
    <row r="1619" spans="1:14" ht="27" customHeight="1" x14ac:dyDescent="0.35">
      <c r="A1619" s="140">
        <v>20071</v>
      </c>
      <c r="B1619" s="141">
        <v>1120</v>
      </c>
      <c r="C1619" s="142" t="s">
        <v>3</v>
      </c>
      <c r="D1619" s="143">
        <v>42432.770833333336</v>
      </c>
      <c r="E1619" s="141" t="s">
        <v>1</v>
      </c>
      <c r="F1619" s="139">
        <v>42432.472222222219</v>
      </c>
      <c r="G1619" s="130">
        <f t="shared" si="78"/>
        <v>0.29861111111677019</v>
      </c>
      <c r="H1619" s="131" t="str">
        <f t="shared" si="79"/>
        <v>ACCEPTABLE</v>
      </c>
      <c r="I1619" s="138"/>
      <c r="J1619" s="139">
        <v>42432.71875</v>
      </c>
      <c r="K1619" s="139">
        <v>42432.736111111109</v>
      </c>
      <c r="L1619" s="120">
        <f t="shared" si="80"/>
        <v>1.7361111109494232E-2</v>
      </c>
      <c r="M1619" s="131" t="s">
        <v>0</v>
      </c>
      <c r="N1619" s="138" t="s">
        <v>1066</v>
      </c>
    </row>
    <row r="1620" spans="1:14" ht="27" customHeight="1" x14ac:dyDescent="0.35">
      <c r="A1620" s="140"/>
      <c r="B1620" s="141"/>
      <c r="C1620" s="142"/>
      <c r="D1620" s="143"/>
      <c r="E1620" s="141"/>
      <c r="F1620" s="139"/>
      <c r="G1620" s="130" t="str">
        <f t="shared" si="78"/>
        <v/>
      </c>
      <c r="H1620" s="131" t="str">
        <f t="shared" si="79"/>
        <v/>
      </c>
      <c r="I1620" s="138"/>
      <c r="J1620" s="139">
        <v>42432.756944444445</v>
      </c>
      <c r="K1620" s="139">
        <v>42432.767361111109</v>
      </c>
      <c r="L1620" s="120">
        <f t="shared" si="80"/>
        <v>1.0416666664241347E-2</v>
      </c>
      <c r="M1620" s="131" t="s">
        <v>1</v>
      </c>
      <c r="N1620" s="138" t="s">
        <v>1067</v>
      </c>
    </row>
    <row r="1621" spans="1:14" ht="27" customHeight="1" x14ac:dyDescent="0.35">
      <c r="A1621" s="140">
        <v>20069</v>
      </c>
      <c r="B1621" s="141">
        <v>1121</v>
      </c>
      <c r="C1621" s="142" t="s">
        <v>4</v>
      </c>
      <c r="D1621" s="143">
        <v>42433.107638888891</v>
      </c>
      <c r="E1621" s="141" t="s">
        <v>0</v>
      </c>
      <c r="F1621" s="139">
        <v>42432.873611111114</v>
      </c>
      <c r="G1621" s="130">
        <f t="shared" si="78"/>
        <v>0.23402777777664596</v>
      </c>
      <c r="H1621" s="131" t="str">
        <f t="shared" si="79"/>
        <v>ACCEPTABLE</v>
      </c>
      <c r="I1621" s="138"/>
      <c r="J1621" s="139">
        <v>42433.114583333336</v>
      </c>
      <c r="K1621" s="139">
        <v>42433.125</v>
      </c>
      <c r="L1621" s="120">
        <f t="shared" si="80"/>
        <v>1.0416666664241347E-2</v>
      </c>
      <c r="M1621" s="131" t="s">
        <v>0</v>
      </c>
      <c r="N1621" s="138" t="s">
        <v>18</v>
      </c>
    </row>
    <row r="1622" spans="1:14" ht="27" customHeight="1" x14ac:dyDescent="0.35">
      <c r="A1622" s="140">
        <v>20069</v>
      </c>
      <c r="B1622" s="141">
        <v>1122</v>
      </c>
      <c r="C1622" s="142" t="s">
        <v>3</v>
      </c>
      <c r="D1622" s="143">
        <v>42433.138888888891</v>
      </c>
      <c r="E1622" s="141" t="s">
        <v>1</v>
      </c>
      <c r="F1622" s="139">
        <v>42432.873611111114</v>
      </c>
      <c r="G1622" s="130">
        <f t="shared" si="78"/>
        <v>0.26527777777664596</v>
      </c>
      <c r="H1622" s="131" t="str">
        <f t="shared" si="79"/>
        <v>ACCEPTABLE</v>
      </c>
      <c r="I1622" s="138"/>
      <c r="J1622" s="139">
        <v>42433.145833333336</v>
      </c>
      <c r="K1622" s="139">
        <v>42433.15625</v>
      </c>
      <c r="L1622" s="120">
        <f t="shared" si="80"/>
        <v>1.0416666664241347E-2</v>
      </c>
      <c r="M1622" s="131" t="s">
        <v>1</v>
      </c>
      <c r="N1622" s="138" t="s">
        <v>1068</v>
      </c>
    </row>
    <row r="1623" spans="1:14" ht="27" customHeight="1" x14ac:dyDescent="0.35">
      <c r="A1623" s="140">
        <v>20070</v>
      </c>
      <c r="B1623" s="141">
        <v>1123</v>
      </c>
      <c r="C1623" s="142" t="s">
        <v>16</v>
      </c>
      <c r="D1623" s="143">
        <v>42434.277777777781</v>
      </c>
      <c r="E1623" s="141" t="s">
        <v>0</v>
      </c>
      <c r="F1623" s="139">
        <v>42434.252083333333</v>
      </c>
      <c r="G1623" s="130">
        <f t="shared" si="78"/>
        <v>2.5694444448163267E-2</v>
      </c>
      <c r="H1623" s="131" t="str">
        <f t="shared" si="79"/>
        <v>TOO LATE</v>
      </c>
      <c r="I1623" s="138"/>
      <c r="J1623" s="139">
        <v>42434.286111111112</v>
      </c>
      <c r="K1623" s="139">
        <v>42434.293749999997</v>
      </c>
      <c r="L1623" s="120">
        <f t="shared" si="80"/>
        <v>7.6388888846850023E-3</v>
      </c>
      <c r="M1623" s="131" t="s">
        <v>0</v>
      </c>
      <c r="N1623" s="138" t="s">
        <v>1069</v>
      </c>
    </row>
    <row r="1624" spans="1:14" ht="27" customHeight="1" x14ac:dyDescent="0.35">
      <c r="A1624" s="168">
        <v>20070</v>
      </c>
      <c r="B1624" s="169">
        <v>1124</v>
      </c>
      <c r="C1624" s="170" t="s">
        <v>471</v>
      </c>
      <c r="D1624" s="171">
        <v>42434.305555555555</v>
      </c>
      <c r="E1624" s="169" t="s">
        <v>1</v>
      </c>
      <c r="F1624" s="139">
        <v>42434.252083333333</v>
      </c>
      <c r="G1624" s="130">
        <f t="shared" si="78"/>
        <v>5.3472222221898846E-2</v>
      </c>
      <c r="H1624" s="131" t="str">
        <f t="shared" si="79"/>
        <v>ACCEPTABLE</v>
      </c>
      <c r="I1624" s="138"/>
      <c r="J1624" s="139">
        <v>42434.318055555559</v>
      </c>
      <c r="K1624" s="139">
        <v>42434.325694444444</v>
      </c>
      <c r="L1624" s="120">
        <f t="shared" si="80"/>
        <v>7.6388888846850023E-3</v>
      </c>
      <c r="M1624" s="131" t="s">
        <v>1</v>
      </c>
      <c r="N1624" s="138" t="s">
        <v>1070</v>
      </c>
    </row>
    <row r="1625" spans="1:14" ht="27" customHeight="1" x14ac:dyDescent="0.35">
      <c r="A1625" s="168"/>
      <c r="B1625" s="169"/>
      <c r="C1625" s="170"/>
      <c r="D1625" s="171"/>
      <c r="E1625" s="169"/>
      <c r="F1625" s="139"/>
      <c r="G1625" s="130" t="str">
        <f t="shared" si="78"/>
        <v/>
      </c>
      <c r="H1625" s="131" t="str">
        <f t="shared" si="79"/>
        <v/>
      </c>
      <c r="I1625" s="138"/>
      <c r="J1625" s="139">
        <v>42434.395833333336</v>
      </c>
      <c r="K1625" s="139">
        <v>42434.405555555553</v>
      </c>
      <c r="L1625" s="120">
        <f t="shared" si="80"/>
        <v>9.7222222175332718E-3</v>
      </c>
      <c r="M1625" s="131" t="s">
        <v>0</v>
      </c>
      <c r="N1625" s="138" t="s">
        <v>976</v>
      </c>
    </row>
    <row r="1626" spans="1:14" ht="27" customHeight="1" x14ac:dyDescent="0.35">
      <c r="A1626" s="168"/>
      <c r="B1626" s="169"/>
      <c r="C1626" s="170"/>
      <c r="D1626" s="171"/>
      <c r="E1626" s="169"/>
      <c r="F1626" s="139"/>
      <c r="G1626" s="130" t="str">
        <f t="shared" si="78"/>
        <v/>
      </c>
      <c r="H1626" s="131" t="str">
        <f t="shared" si="79"/>
        <v/>
      </c>
      <c r="I1626" s="138"/>
      <c r="J1626" s="139">
        <v>42434.425000000003</v>
      </c>
      <c r="K1626" s="139">
        <v>42434.430555555555</v>
      </c>
      <c r="L1626" s="120">
        <f t="shared" si="80"/>
        <v>5.5555555518367328E-3</v>
      </c>
      <c r="M1626" s="131" t="s">
        <v>1</v>
      </c>
      <c r="N1626" s="138" t="s">
        <v>9</v>
      </c>
    </row>
    <row r="1627" spans="1:14" ht="27" customHeight="1" x14ac:dyDescent="0.35">
      <c r="A1627" s="168">
        <v>20072</v>
      </c>
      <c r="B1627" s="169">
        <v>1125</v>
      </c>
      <c r="C1627" s="170" t="s">
        <v>4</v>
      </c>
      <c r="D1627" s="171">
        <v>42435.489583333336</v>
      </c>
      <c r="E1627" s="169" t="s">
        <v>0</v>
      </c>
      <c r="F1627" s="139">
        <v>42435.445138888892</v>
      </c>
      <c r="G1627" s="130">
        <f t="shared" si="78"/>
        <v>4.4444444443797693E-2</v>
      </c>
      <c r="H1627" s="131" t="str">
        <f t="shared" si="79"/>
        <v>ACCEPTABLE</v>
      </c>
      <c r="I1627" s="138"/>
      <c r="J1627" s="139">
        <v>42435.472916666666</v>
      </c>
      <c r="K1627" s="139">
        <v>42435.478472222225</v>
      </c>
      <c r="L1627" s="120">
        <f t="shared" si="80"/>
        <v>5.5555555591126904E-3</v>
      </c>
      <c r="M1627" s="131" t="s">
        <v>0</v>
      </c>
      <c r="N1627" s="138" t="s">
        <v>18</v>
      </c>
    </row>
    <row r="1628" spans="1:14" ht="27" customHeight="1" x14ac:dyDescent="0.35">
      <c r="A1628" s="168">
        <v>20072</v>
      </c>
      <c r="B1628" s="169">
        <v>1126</v>
      </c>
      <c r="C1628" s="170" t="s">
        <v>3</v>
      </c>
      <c r="D1628" s="171">
        <v>42435.513888888891</v>
      </c>
      <c r="E1628" s="169" t="s">
        <v>1</v>
      </c>
      <c r="F1628" s="139">
        <v>42435.445138888892</v>
      </c>
      <c r="G1628" s="130">
        <f t="shared" si="78"/>
        <v>6.8749999998544808E-2</v>
      </c>
      <c r="H1628" s="131" t="str">
        <f t="shared" si="79"/>
        <v>ACCEPTABLE</v>
      </c>
      <c r="I1628" s="138"/>
      <c r="J1628" s="139">
        <v>42435.507638888892</v>
      </c>
      <c r="K1628" s="139">
        <v>42435.517361111109</v>
      </c>
      <c r="L1628" s="120">
        <f t="shared" si="80"/>
        <v>9.7222222175332718E-3</v>
      </c>
      <c r="M1628" s="131" t="s">
        <v>1</v>
      </c>
      <c r="N1628" s="138" t="s">
        <v>1011</v>
      </c>
    </row>
    <row r="1629" spans="1:14" ht="27" customHeight="1" x14ac:dyDescent="0.35">
      <c r="A1629" s="168">
        <v>20073</v>
      </c>
      <c r="B1629" s="169">
        <v>1127</v>
      </c>
      <c r="C1629" s="170" t="s">
        <v>471</v>
      </c>
      <c r="D1629" s="171">
        <v>42436.368055555555</v>
      </c>
      <c r="E1629" s="169" t="s">
        <v>0</v>
      </c>
      <c r="F1629" s="139">
        <v>42436.262499999997</v>
      </c>
      <c r="G1629" s="130">
        <f t="shared" si="78"/>
        <v>0.1055555555576575</v>
      </c>
      <c r="H1629" s="131" t="str">
        <f t="shared" si="79"/>
        <v>ACCEPTABLE</v>
      </c>
      <c r="I1629" s="138"/>
      <c r="J1629" s="139">
        <v>42436.378472222219</v>
      </c>
      <c r="K1629" s="139">
        <v>42436.38958333333</v>
      </c>
      <c r="L1629" s="120">
        <f t="shared" si="80"/>
        <v>1.1111111110949423E-2</v>
      </c>
      <c r="M1629" s="131" t="s">
        <v>0</v>
      </c>
      <c r="N1629" s="138" t="s">
        <v>1071</v>
      </c>
    </row>
    <row r="1630" spans="1:14" ht="27" customHeight="1" x14ac:dyDescent="0.35">
      <c r="A1630" s="140">
        <v>20073</v>
      </c>
      <c r="B1630" s="141">
        <v>1128</v>
      </c>
      <c r="C1630" s="142" t="s">
        <v>16</v>
      </c>
      <c r="D1630" s="143">
        <v>42436.409722222219</v>
      </c>
      <c r="E1630" s="141" t="s">
        <v>1</v>
      </c>
      <c r="F1630" s="139">
        <v>42436.262499999997</v>
      </c>
      <c r="G1630" s="130">
        <f t="shared" si="78"/>
        <v>0.14722222222189885</v>
      </c>
      <c r="H1630" s="131" t="str">
        <f t="shared" si="79"/>
        <v>ACCEPTABLE</v>
      </c>
      <c r="I1630" s="138"/>
      <c r="J1630" s="139">
        <v>42436.40902777778</v>
      </c>
      <c r="K1630" s="139">
        <v>42436.419444444444</v>
      </c>
      <c r="L1630" s="120">
        <f t="shared" si="80"/>
        <v>1.0416666664241347E-2</v>
      </c>
      <c r="M1630" s="131" t="s">
        <v>1</v>
      </c>
      <c r="N1630" s="138" t="s">
        <v>688</v>
      </c>
    </row>
    <row r="1631" spans="1:14" ht="27" customHeight="1" x14ac:dyDescent="0.35">
      <c r="A1631" s="140"/>
      <c r="B1631" s="141"/>
      <c r="C1631" s="142"/>
      <c r="D1631" s="143"/>
      <c r="E1631" s="141"/>
      <c r="F1631" s="139"/>
      <c r="G1631" s="130" t="str">
        <f t="shared" si="78"/>
        <v/>
      </c>
      <c r="H1631" s="131" t="str">
        <f t="shared" si="79"/>
        <v/>
      </c>
      <c r="I1631" s="138"/>
      <c r="J1631" s="139">
        <v>42436.901388888888</v>
      </c>
      <c r="K1631" s="139">
        <v>42436.913194444445</v>
      </c>
      <c r="L1631" s="120">
        <f t="shared" si="80"/>
        <v>1.1805555557657499E-2</v>
      </c>
      <c r="M1631" s="131" t="s">
        <v>0</v>
      </c>
      <c r="N1631" s="138" t="s">
        <v>1072</v>
      </c>
    </row>
    <row r="1632" spans="1:14" ht="27" customHeight="1" x14ac:dyDescent="0.35">
      <c r="A1632" s="140">
        <v>20074</v>
      </c>
      <c r="B1632" s="141">
        <v>1129</v>
      </c>
      <c r="C1632" s="142" t="s">
        <v>3</v>
      </c>
      <c r="D1632" s="143">
        <v>42436.90625</v>
      </c>
      <c r="E1632" s="141" t="s">
        <v>0</v>
      </c>
      <c r="F1632" s="139">
        <v>42436.856944444444</v>
      </c>
      <c r="G1632" s="130">
        <f t="shared" si="78"/>
        <v>4.9305555556202307E-2</v>
      </c>
      <c r="H1632" s="131" t="str">
        <f t="shared" si="79"/>
        <v>ACCEPTABLE</v>
      </c>
      <c r="I1632" s="138"/>
      <c r="J1632" s="139">
        <v>42436.927083333336</v>
      </c>
      <c r="K1632" s="139">
        <v>42436.936805555553</v>
      </c>
      <c r="L1632" s="120">
        <f t="shared" si="80"/>
        <v>9.7222222175332718E-3</v>
      </c>
      <c r="M1632" s="131" t="s">
        <v>1</v>
      </c>
      <c r="N1632" s="138" t="s">
        <v>1062</v>
      </c>
    </row>
    <row r="1633" spans="1:14" ht="27" customHeight="1" x14ac:dyDescent="0.35">
      <c r="A1633" s="140">
        <v>20074</v>
      </c>
      <c r="B1633" s="141">
        <v>1130</v>
      </c>
      <c r="C1633" s="142" t="s">
        <v>4</v>
      </c>
      <c r="D1633" s="143">
        <v>42436.947916666664</v>
      </c>
      <c r="E1633" s="141" t="s">
        <v>1</v>
      </c>
      <c r="F1633" s="139">
        <v>42436.856944444444</v>
      </c>
      <c r="G1633" s="130">
        <f t="shared" si="78"/>
        <v>9.0972222220443655E-2</v>
      </c>
      <c r="H1633" s="131" t="str">
        <f t="shared" si="79"/>
        <v>ACCEPTABLE</v>
      </c>
      <c r="I1633" s="138"/>
      <c r="J1633" s="139"/>
      <c r="K1633" s="139"/>
      <c r="L1633" s="120" t="str">
        <f t="shared" si="80"/>
        <v>Incomplete Data</v>
      </c>
      <c r="M1633" s="131"/>
      <c r="N1633" s="138"/>
    </row>
    <row r="1634" spans="1:14" ht="27" customHeight="1" x14ac:dyDescent="0.35">
      <c r="A1634" s="168">
        <v>20073</v>
      </c>
      <c r="B1634" s="169">
        <v>1131</v>
      </c>
      <c r="C1634" s="170" t="s">
        <v>16</v>
      </c>
      <c r="D1634" s="171">
        <v>42437.25</v>
      </c>
      <c r="E1634" s="169" t="s">
        <v>0</v>
      </c>
      <c r="F1634" s="172">
        <v>42436.978472222225</v>
      </c>
      <c r="G1634" s="130">
        <f t="shared" ref="G1634:G1695" si="81">IF(D1634="","",D1634-F1634)</f>
        <v>0.27152777777519077</v>
      </c>
      <c r="H1634" s="131" t="str">
        <f t="shared" ref="H1634:H1695" si="82">IF(D1634-F1634&lt;0,"TOO LATE",IF(G1634="","",IF(OR(DAY(D1634-F1634)&gt;1,AND(HOUR(D1634-F1634)&gt;HOUR("0:59"),(SIGN(D1634-F1634)=1))),"ACCEPTABLE","TOO LATE")))</f>
        <v>ACCEPTABLE</v>
      </c>
      <c r="I1634" s="138"/>
      <c r="J1634" s="139">
        <v>42437.262499999997</v>
      </c>
      <c r="K1634" s="139">
        <v>42437.268750000003</v>
      </c>
      <c r="L1634" s="120">
        <f t="shared" si="80"/>
        <v>6.2500000058207661E-3</v>
      </c>
      <c r="M1634" s="131" t="s">
        <v>0</v>
      </c>
      <c r="N1634" s="138" t="s">
        <v>1073</v>
      </c>
    </row>
    <row r="1635" spans="1:14" ht="27" customHeight="1" x14ac:dyDescent="0.35">
      <c r="A1635" s="168">
        <v>20073</v>
      </c>
      <c r="B1635" s="169">
        <v>1132</v>
      </c>
      <c r="C1635" s="170" t="s">
        <v>471</v>
      </c>
      <c r="D1635" s="171">
        <v>42437.288194444445</v>
      </c>
      <c r="E1635" s="169" t="s">
        <v>1</v>
      </c>
      <c r="F1635" s="172">
        <v>42436.978472222225</v>
      </c>
      <c r="G1635" s="130">
        <f t="shared" si="81"/>
        <v>0.30972222222044365</v>
      </c>
      <c r="H1635" s="131" t="str">
        <f t="shared" si="82"/>
        <v>ACCEPTABLE</v>
      </c>
      <c r="I1635" s="138"/>
      <c r="J1635" s="139">
        <v>42437.290277777778</v>
      </c>
      <c r="K1635" s="139">
        <v>42437.305555555555</v>
      </c>
      <c r="L1635" s="120">
        <f t="shared" si="80"/>
        <v>1.5277777776645962E-2</v>
      </c>
      <c r="M1635" s="131" t="s">
        <v>1</v>
      </c>
      <c r="N1635" s="138" t="s">
        <v>1074</v>
      </c>
    </row>
    <row r="1636" spans="1:14" ht="27" customHeight="1" x14ac:dyDescent="0.35">
      <c r="A1636" s="168">
        <v>20075</v>
      </c>
      <c r="B1636" s="169">
        <v>1133</v>
      </c>
      <c r="C1636" s="170" t="s">
        <v>3</v>
      </c>
      <c r="D1636" s="171">
        <v>42437.347222222219</v>
      </c>
      <c r="E1636" s="169" t="s">
        <v>0</v>
      </c>
      <c r="F1636" s="172">
        <v>42436.978472222225</v>
      </c>
      <c r="G1636" s="130">
        <f t="shared" si="81"/>
        <v>0.36874999999417923</v>
      </c>
      <c r="H1636" s="131" t="str">
        <f t="shared" si="82"/>
        <v>ACCEPTABLE</v>
      </c>
      <c r="I1636" s="138"/>
      <c r="J1636" s="139">
        <v>42437.331944444442</v>
      </c>
      <c r="K1636" s="139">
        <v>42437.345138888886</v>
      </c>
      <c r="L1636" s="120">
        <f t="shared" si="80"/>
        <v>1.3194444443797693E-2</v>
      </c>
      <c r="M1636" s="131" t="s">
        <v>0</v>
      </c>
      <c r="N1636" s="138" t="s">
        <v>1166</v>
      </c>
    </row>
    <row r="1637" spans="1:14" ht="27" customHeight="1" x14ac:dyDescent="0.35">
      <c r="A1637" s="168">
        <v>20075</v>
      </c>
      <c r="B1637" s="169">
        <v>1134</v>
      </c>
      <c r="C1637" s="170" t="s">
        <v>4</v>
      </c>
      <c r="D1637" s="171">
        <v>42437.388888888891</v>
      </c>
      <c r="E1637" s="169" t="s">
        <v>1</v>
      </c>
      <c r="F1637" s="172">
        <v>42436.978472222225</v>
      </c>
      <c r="G1637" s="130">
        <f t="shared" si="81"/>
        <v>0.41041666666569654</v>
      </c>
      <c r="H1637" s="131" t="str">
        <f t="shared" si="82"/>
        <v>ACCEPTABLE</v>
      </c>
      <c r="I1637" s="138"/>
      <c r="J1637" s="139">
        <v>42437.369444444441</v>
      </c>
      <c r="K1637" s="139">
        <v>42437.379861111112</v>
      </c>
      <c r="L1637" s="120">
        <f t="shared" si="80"/>
        <v>1.0416666671517305E-2</v>
      </c>
      <c r="M1637" s="131" t="s">
        <v>1</v>
      </c>
      <c r="N1637" s="138" t="s">
        <v>174</v>
      </c>
    </row>
    <row r="1638" spans="1:14" ht="27" customHeight="1" x14ac:dyDescent="0.35">
      <c r="A1638" s="168">
        <v>20074</v>
      </c>
      <c r="B1638" s="169">
        <v>1135</v>
      </c>
      <c r="C1638" s="170" t="s">
        <v>4</v>
      </c>
      <c r="D1638" s="171">
        <v>42437.9375</v>
      </c>
      <c r="E1638" s="169" t="s">
        <v>0</v>
      </c>
      <c r="F1638" s="172">
        <v>42437.791666666664</v>
      </c>
      <c r="G1638" s="130">
        <f t="shared" si="81"/>
        <v>0.14583333333575865</v>
      </c>
      <c r="H1638" s="131" t="str">
        <f t="shared" si="82"/>
        <v>ACCEPTABLE</v>
      </c>
      <c r="I1638" s="138"/>
      <c r="J1638" s="139">
        <v>42437.892361111109</v>
      </c>
      <c r="K1638" s="139">
        <v>42437.902777777781</v>
      </c>
      <c r="L1638" s="120">
        <f t="shared" ref="L1638:L1699" si="83">IF(OR(K1638="",J1638=""), "Incomplete Data", K1638-J1638)</f>
        <v>1.0416666671517305E-2</v>
      </c>
      <c r="M1638" s="131" t="s">
        <v>0</v>
      </c>
      <c r="N1638" s="138" t="s">
        <v>18</v>
      </c>
    </row>
    <row r="1639" spans="1:14" ht="27" customHeight="1" x14ac:dyDescent="0.35">
      <c r="A1639" s="168">
        <v>20074</v>
      </c>
      <c r="B1639" s="169">
        <v>1136</v>
      </c>
      <c r="C1639" s="170" t="s">
        <v>3</v>
      </c>
      <c r="D1639" s="171">
        <v>42437.972222222219</v>
      </c>
      <c r="E1639" s="169" t="s">
        <v>1</v>
      </c>
      <c r="F1639" s="172">
        <v>42437.791666666664</v>
      </c>
      <c r="G1639" s="130">
        <f t="shared" si="81"/>
        <v>0.18055555555474712</v>
      </c>
      <c r="H1639" s="131" t="str">
        <f t="shared" si="82"/>
        <v>ACCEPTABLE</v>
      </c>
      <c r="I1639" s="138"/>
      <c r="J1639" s="139">
        <v>42437.920138888891</v>
      </c>
      <c r="K1639" s="139">
        <v>42437.931250000001</v>
      </c>
      <c r="L1639" s="120">
        <f t="shared" si="83"/>
        <v>1.1111111110949423E-2</v>
      </c>
      <c r="M1639" s="131" t="s">
        <v>1</v>
      </c>
      <c r="N1639" s="138" t="s">
        <v>514</v>
      </c>
    </row>
    <row r="1640" spans="1:14" ht="27" customHeight="1" x14ac:dyDescent="0.35">
      <c r="A1640" s="168">
        <v>20075</v>
      </c>
      <c r="B1640" s="169">
        <v>1137</v>
      </c>
      <c r="C1640" s="170" t="s">
        <v>4</v>
      </c>
      <c r="D1640" s="171">
        <v>42438.152777777781</v>
      </c>
      <c r="E1640" s="169" t="s">
        <v>0</v>
      </c>
      <c r="F1640" s="172">
        <v>42437.791666666664</v>
      </c>
      <c r="G1640" s="130">
        <f t="shared" si="81"/>
        <v>0.36111111111677019</v>
      </c>
      <c r="H1640" s="131" t="str">
        <f t="shared" si="82"/>
        <v>ACCEPTABLE</v>
      </c>
      <c r="I1640" s="138"/>
      <c r="J1640" s="139">
        <v>42438.128472222219</v>
      </c>
      <c r="K1640" s="139">
        <v>42438.14166666667</v>
      </c>
      <c r="L1640" s="120">
        <f t="shared" si="83"/>
        <v>1.319444445107365E-2</v>
      </c>
      <c r="M1640" s="131" t="s">
        <v>0</v>
      </c>
      <c r="N1640" s="138" t="s">
        <v>9</v>
      </c>
    </row>
    <row r="1641" spans="1:14" ht="27" customHeight="1" x14ac:dyDescent="0.35">
      <c r="A1641" s="140">
        <v>20075</v>
      </c>
      <c r="B1641" s="141">
        <v>1138</v>
      </c>
      <c r="C1641" s="142" t="s">
        <v>3</v>
      </c>
      <c r="D1641" s="143">
        <v>42438.180555555555</v>
      </c>
      <c r="E1641" s="141" t="s">
        <v>1</v>
      </c>
      <c r="F1641" s="139">
        <v>42437.791666666664</v>
      </c>
      <c r="G1641" s="130">
        <f t="shared" si="81"/>
        <v>0.38888888889050577</v>
      </c>
      <c r="H1641" s="131" t="str">
        <f t="shared" si="82"/>
        <v>ACCEPTABLE</v>
      </c>
      <c r="I1641" s="138"/>
      <c r="J1641" s="139">
        <v>42438.158333333333</v>
      </c>
      <c r="K1641" s="139">
        <v>42438.172222222223</v>
      </c>
      <c r="L1641" s="120">
        <f t="shared" si="83"/>
        <v>1.3888888890505768E-2</v>
      </c>
      <c r="M1641" s="131" t="s">
        <v>1</v>
      </c>
      <c r="N1641" s="138" t="s">
        <v>1075</v>
      </c>
    </row>
    <row r="1642" spans="1:14" ht="27" customHeight="1" x14ac:dyDescent="0.35">
      <c r="A1642" s="140">
        <v>20076</v>
      </c>
      <c r="B1642" s="141">
        <v>1139</v>
      </c>
      <c r="C1642" s="142" t="s">
        <v>471</v>
      </c>
      <c r="D1642" s="143">
        <v>42438.447916666664</v>
      </c>
      <c r="E1642" s="141" t="s">
        <v>0</v>
      </c>
      <c r="F1642" s="139">
        <v>42437.791666666664</v>
      </c>
      <c r="G1642" s="130">
        <f t="shared" si="81"/>
        <v>0.65625</v>
      </c>
      <c r="H1642" s="131" t="str">
        <f t="shared" si="82"/>
        <v>ACCEPTABLE</v>
      </c>
      <c r="I1642" s="138"/>
      <c r="J1642" s="139">
        <v>42438.45</v>
      </c>
      <c r="K1642" s="139">
        <v>42438.463888888888</v>
      </c>
      <c r="L1642" s="120">
        <f t="shared" si="83"/>
        <v>1.3888888890505768E-2</v>
      </c>
      <c r="M1642" s="131" t="s">
        <v>0</v>
      </c>
      <c r="N1642" s="138" t="s">
        <v>1076</v>
      </c>
    </row>
    <row r="1643" spans="1:14" ht="27" customHeight="1" x14ac:dyDescent="0.35">
      <c r="A1643" s="140">
        <v>20076</v>
      </c>
      <c r="B1643" s="141">
        <v>1140</v>
      </c>
      <c r="C1643" s="142" t="s">
        <v>16</v>
      </c>
      <c r="D1643" s="143">
        <v>42438.482638888891</v>
      </c>
      <c r="E1643" s="141" t="s">
        <v>1</v>
      </c>
      <c r="F1643" s="139">
        <v>42437.791666666664</v>
      </c>
      <c r="G1643" s="130">
        <f t="shared" si="81"/>
        <v>0.69097222222626442</v>
      </c>
      <c r="H1643" s="131" t="str">
        <f t="shared" si="82"/>
        <v>ACCEPTABLE</v>
      </c>
      <c r="I1643" s="138"/>
      <c r="J1643" s="139">
        <v>42438.488194444442</v>
      </c>
      <c r="K1643" s="139">
        <v>42438.498611111114</v>
      </c>
      <c r="L1643" s="120">
        <f t="shared" si="83"/>
        <v>1.0416666671517305E-2</v>
      </c>
      <c r="M1643" s="131" t="s">
        <v>1</v>
      </c>
      <c r="N1643" s="138" t="s">
        <v>953</v>
      </c>
    </row>
    <row r="1644" spans="1:14" ht="27" customHeight="1" x14ac:dyDescent="0.35">
      <c r="A1644" s="140"/>
      <c r="B1644" s="141"/>
      <c r="C1644" s="142"/>
      <c r="D1644" s="143"/>
      <c r="E1644" s="141"/>
      <c r="F1644" s="139"/>
      <c r="G1644" s="130" t="str">
        <f t="shared" si="81"/>
        <v/>
      </c>
      <c r="H1644" s="131" t="str">
        <f t="shared" si="82"/>
        <v/>
      </c>
      <c r="I1644" s="138"/>
      <c r="J1644" s="139">
        <v>42438.588888888888</v>
      </c>
      <c r="K1644" s="139">
        <v>42438.592361111114</v>
      </c>
      <c r="L1644" s="120">
        <f t="shared" si="83"/>
        <v>3.4722222262644209E-3</v>
      </c>
      <c r="M1644" s="131" t="s">
        <v>149</v>
      </c>
      <c r="N1644" s="138" t="s">
        <v>78</v>
      </c>
    </row>
    <row r="1645" spans="1:14" ht="27" customHeight="1" x14ac:dyDescent="0.35">
      <c r="A1645" s="140">
        <v>20076</v>
      </c>
      <c r="B1645" s="141">
        <v>1141</v>
      </c>
      <c r="C1645" s="142" t="s">
        <v>16</v>
      </c>
      <c r="D1645" s="143">
        <v>42439.444444444445</v>
      </c>
      <c r="E1645" s="141" t="s">
        <v>0</v>
      </c>
      <c r="F1645" s="139">
        <v>42439.250694444447</v>
      </c>
      <c r="G1645" s="130">
        <f t="shared" si="81"/>
        <v>0.19374999999854481</v>
      </c>
      <c r="H1645" s="131" t="str">
        <f t="shared" si="82"/>
        <v>ACCEPTABLE</v>
      </c>
      <c r="I1645" s="138"/>
      <c r="J1645" s="139">
        <v>42439.442361111112</v>
      </c>
      <c r="K1645" s="139">
        <v>42439.45</v>
      </c>
      <c r="L1645" s="120">
        <f t="shared" si="83"/>
        <v>7.6388888846850023E-3</v>
      </c>
      <c r="M1645" s="131" t="s">
        <v>0</v>
      </c>
      <c r="N1645" s="138" t="s">
        <v>548</v>
      </c>
    </row>
    <row r="1646" spans="1:14" ht="27" customHeight="1" x14ac:dyDescent="0.35">
      <c r="A1646" s="140">
        <v>20076</v>
      </c>
      <c r="B1646" s="141">
        <v>1142</v>
      </c>
      <c r="C1646" s="142" t="s">
        <v>471</v>
      </c>
      <c r="D1646" s="143">
        <v>42439.472222222219</v>
      </c>
      <c r="E1646" s="141" t="s">
        <v>1</v>
      </c>
      <c r="F1646" s="139">
        <v>42439.250694444447</v>
      </c>
      <c r="G1646" s="130">
        <f t="shared" si="81"/>
        <v>0.22152777777228039</v>
      </c>
      <c r="H1646" s="131" t="str">
        <f t="shared" si="82"/>
        <v>ACCEPTABLE</v>
      </c>
      <c r="I1646" s="138"/>
      <c r="J1646" s="139">
        <v>42439.469444444447</v>
      </c>
      <c r="K1646" s="139">
        <v>42439.48333333333</v>
      </c>
      <c r="L1646" s="120">
        <f t="shared" si="83"/>
        <v>1.3888888883229811E-2</v>
      </c>
      <c r="M1646" s="131" t="s">
        <v>1</v>
      </c>
      <c r="N1646" s="138" t="s">
        <v>997</v>
      </c>
    </row>
    <row r="1647" spans="1:14" ht="27" customHeight="1" x14ac:dyDescent="0.35">
      <c r="A1647" s="140">
        <v>20077</v>
      </c>
      <c r="B1647" s="141">
        <v>1143</v>
      </c>
      <c r="C1647" s="142" t="s">
        <v>3</v>
      </c>
      <c r="D1647" s="143">
        <v>42439.520833333336</v>
      </c>
      <c r="E1647" s="141" t="s">
        <v>0</v>
      </c>
      <c r="F1647" s="139">
        <v>42439.542361111111</v>
      </c>
      <c r="G1647" s="130">
        <f t="shared" si="81"/>
        <v>-2.1527777775190771E-2</v>
      </c>
      <c r="H1647" s="131" t="str">
        <f t="shared" si="82"/>
        <v>TOO LATE</v>
      </c>
      <c r="I1647" s="138"/>
      <c r="J1647" s="139">
        <v>42439.521527777775</v>
      </c>
      <c r="K1647" s="139">
        <v>42439.533333333333</v>
      </c>
      <c r="L1647" s="120">
        <f t="shared" si="83"/>
        <v>1.1805555557657499E-2</v>
      </c>
      <c r="M1647" s="131" t="s">
        <v>0</v>
      </c>
      <c r="N1647" s="138" t="s">
        <v>1077</v>
      </c>
    </row>
    <row r="1648" spans="1:14" ht="27" customHeight="1" x14ac:dyDescent="0.35">
      <c r="A1648" s="168">
        <v>20077</v>
      </c>
      <c r="B1648" s="169">
        <v>1144</v>
      </c>
      <c r="C1648" s="170" t="s">
        <v>4</v>
      </c>
      <c r="D1648" s="171">
        <v>42439.555555555555</v>
      </c>
      <c r="E1648" s="169" t="s">
        <v>1</v>
      </c>
      <c r="F1648" s="172">
        <v>42439.542361111111</v>
      </c>
      <c r="G1648" s="173">
        <f t="shared" si="81"/>
        <v>1.3194444443797693E-2</v>
      </c>
      <c r="H1648" s="174" t="str">
        <f t="shared" si="82"/>
        <v>TOO LATE</v>
      </c>
      <c r="I1648" s="138"/>
      <c r="J1648" s="139">
        <v>42439.554166666669</v>
      </c>
      <c r="K1648" s="139">
        <v>42439.561111111114</v>
      </c>
      <c r="L1648" s="120">
        <f t="shared" si="83"/>
        <v>6.9444444452528842E-3</v>
      </c>
      <c r="M1648" s="131" t="s">
        <v>1</v>
      </c>
      <c r="N1648" s="138" t="s">
        <v>9</v>
      </c>
    </row>
    <row r="1649" spans="1:14" ht="27" customHeight="1" x14ac:dyDescent="0.35">
      <c r="A1649" s="168"/>
      <c r="B1649" s="169"/>
      <c r="C1649" s="170"/>
      <c r="D1649" s="171"/>
      <c r="E1649" s="169"/>
      <c r="F1649" s="172"/>
      <c r="G1649" s="173" t="str">
        <f t="shared" si="81"/>
        <v/>
      </c>
      <c r="H1649" s="174" t="str">
        <f t="shared" si="82"/>
        <v/>
      </c>
      <c r="I1649" s="138"/>
      <c r="J1649" s="139">
        <v>42439.583333333336</v>
      </c>
      <c r="K1649" s="139">
        <v>42439.586805555555</v>
      </c>
      <c r="L1649" s="120">
        <f t="shared" si="83"/>
        <v>3.4722222189884633E-3</v>
      </c>
      <c r="M1649" s="131" t="s">
        <v>149</v>
      </c>
      <c r="N1649" s="138" t="s">
        <v>78</v>
      </c>
    </row>
    <row r="1650" spans="1:14" ht="27" customHeight="1" x14ac:dyDescent="0.35">
      <c r="A1650" s="168">
        <v>20078</v>
      </c>
      <c r="B1650" s="169">
        <v>1145</v>
      </c>
      <c r="C1650" s="170" t="s">
        <v>3</v>
      </c>
      <c r="D1650" s="171">
        <v>42439.701388888891</v>
      </c>
      <c r="E1650" s="169" t="s">
        <v>0</v>
      </c>
      <c r="F1650" s="172">
        <v>42439.542361111111</v>
      </c>
      <c r="G1650" s="173">
        <f t="shared" si="81"/>
        <v>0.15902777777955635</v>
      </c>
      <c r="H1650" s="174" t="str">
        <f t="shared" si="82"/>
        <v>ACCEPTABLE</v>
      </c>
      <c r="I1650" s="138"/>
      <c r="J1650" s="139">
        <v>42439.694444444445</v>
      </c>
      <c r="K1650" s="139">
        <v>42439.707638888889</v>
      </c>
      <c r="L1650" s="120">
        <f t="shared" si="83"/>
        <v>1.3194444443797693E-2</v>
      </c>
      <c r="M1650" s="131" t="s">
        <v>0</v>
      </c>
      <c r="N1650" s="138" t="s">
        <v>1078</v>
      </c>
    </row>
    <row r="1651" spans="1:14" ht="27" customHeight="1" x14ac:dyDescent="0.35">
      <c r="A1651" s="168">
        <v>20078</v>
      </c>
      <c r="B1651" s="169">
        <v>1146</v>
      </c>
      <c r="C1651" s="170" t="s">
        <v>3</v>
      </c>
      <c r="D1651" s="171">
        <v>42439.722222222219</v>
      </c>
      <c r="E1651" s="169" t="s">
        <v>1</v>
      </c>
      <c r="F1651" s="172">
        <v>42439.542361111111</v>
      </c>
      <c r="G1651" s="173">
        <f t="shared" si="81"/>
        <v>0.17986111110803904</v>
      </c>
      <c r="H1651" s="174" t="str">
        <f t="shared" si="82"/>
        <v>ACCEPTABLE</v>
      </c>
      <c r="I1651" s="138"/>
      <c r="J1651" s="139">
        <v>42439.725694444445</v>
      </c>
      <c r="K1651" s="139">
        <v>42439.736111111109</v>
      </c>
      <c r="L1651" s="120">
        <f t="shared" si="83"/>
        <v>1.0416666664241347E-2</v>
      </c>
      <c r="M1651" s="131" t="s">
        <v>1</v>
      </c>
      <c r="N1651" s="138" t="s">
        <v>1078</v>
      </c>
    </row>
    <row r="1652" spans="1:14" ht="27" customHeight="1" x14ac:dyDescent="0.35">
      <c r="A1652" s="168">
        <v>20078</v>
      </c>
      <c r="B1652" s="169">
        <v>1145</v>
      </c>
      <c r="C1652" s="170" t="s">
        <v>3</v>
      </c>
      <c r="D1652" s="171">
        <v>42439.701388888891</v>
      </c>
      <c r="E1652" s="169" t="s">
        <v>0</v>
      </c>
      <c r="F1652" s="172">
        <v>42439.634722222225</v>
      </c>
      <c r="G1652" s="173">
        <f t="shared" si="81"/>
        <v>6.6666666665696539E-2</v>
      </c>
      <c r="H1652" s="174" t="str">
        <f t="shared" si="82"/>
        <v>ACCEPTABLE</v>
      </c>
      <c r="I1652" s="138"/>
      <c r="J1652" s="139">
        <v>42439.961805555555</v>
      </c>
      <c r="K1652" s="139">
        <v>42439.96875</v>
      </c>
      <c r="L1652" s="120">
        <f t="shared" si="83"/>
        <v>6.9444444452528842E-3</v>
      </c>
      <c r="M1652" s="131" t="s">
        <v>0</v>
      </c>
      <c r="N1652" s="138" t="s">
        <v>18</v>
      </c>
    </row>
    <row r="1653" spans="1:14" ht="27" customHeight="1" x14ac:dyDescent="0.35">
      <c r="A1653" s="168">
        <v>20078</v>
      </c>
      <c r="B1653" s="169">
        <v>1146</v>
      </c>
      <c r="C1653" s="170" t="s">
        <v>3</v>
      </c>
      <c r="D1653" s="171">
        <v>42439.722222222219</v>
      </c>
      <c r="E1653" s="169" t="s">
        <v>1</v>
      </c>
      <c r="F1653" s="172">
        <v>42439.634722222225</v>
      </c>
      <c r="G1653" s="173">
        <f t="shared" si="81"/>
        <v>8.7499999994179234E-2</v>
      </c>
      <c r="H1653" s="174" t="str">
        <f t="shared" si="82"/>
        <v>ACCEPTABLE</v>
      </c>
      <c r="I1653" s="138"/>
      <c r="J1653" s="139">
        <v>42439.996527777781</v>
      </c>
      <c r="K1653" s="139">
        <v>42440.010416666664</v>
      </c>
      <c r="L1653" s="120">
        <f t="shared" si="83"/>
        <v>1.3888888883229811E-2</v>
      </c>
      <c r="M1653" s="131" t="s">
        <v>1</v>
      </c>
      <c r="N1653" s="138" t="s">
        <v>1185</v>
      </c>
    </row>
    <row r="1654" spans="1:14" ht="27" customHeight="1" x14ac:dyDescent="0.35">
      <c r="A1654" s="168">
        <v>20077</v>
      </c>
      <c r="B1654" s="169">
        <v>1147</v>
      </c>
      <c r="C1654" s="170" t="s">
        <v>4</v>
      </c>
      <c r="D1654" s="171">
        <v>42439.965277777781</v>
      </c>
      <c r="E1654" s="169" t="s">
        <v>0</v>
      </c>
      <c r="F1654" s="172">
        <v>42439.634722222225</v>
      </c>
      <c r="G1654" s="173">
        <f t="shared" si="81"/>
        <v>0.33055555555620231</v>
      </c>
      <c r="H1654" s="174" t="str">
        <f t="shared" si="82"/>
        <v>ACCEPTABLE</v>
      </c>
      <c r="I1654" s="138"/>
      <c r="J1654" s="139">
        <v>42440.697916666664</v>
      </c>
      <c r="K1654" s="139">
        <v>42440.711805555555</v>
      </c>
      <c r="L1654" s="120">
        <f t="shared" si="83"/>
        <v>1.3888888890505768E-2</v>
      </c>
      <c r="M1654" s="131" t="s">
        <v>0</v>
      </c>
      <c r="N1654" s="138" t="s">
        <v>1079</v>
      </c>
    </row>
    <row r="1655" spans="1:14" ht="27" customHeight="1" x14ac:dyDescent="0.35">
      <c r="A1655" s="168">
        <v>20077</v>
      </c>
      <c r="B1655" s="169">
        <v>1148</v>
      </c>
      <c r="C1655" s="170" t="s">
        <v>3</v>
      </c>
      <c r="D1655" s="171">
        <v>42439.993055555555</v>
      </c>
      <c r="E1655" s="169" t="s">
        <v>1</v>
      </c>
      <c r="F1655" s="172">
        <v>42439.634722222225</v>
      </c>
      <c r="G1655" s="173">
        <f t="shared" si="81"/>
        <v>0.35833333332993789</v>
      </c>
      <c r="H1655" s="174" t="str">
        <f t="shared" si="82"/>
        <v>ACCEPTABLE</v>
      </c>
      <c r="I1655" s="138"/>
      <c r="J1655" s="139">
        <v>42440.736111111109</v>
      </c>
      <c r="K1655" s="139">
        <v>42440.743055555555</v>
      </c>
      <c r="L1655" s="120">
        <f t="shared" si="83"/>
        <v>6.9444444452528842E-3</v>
      </c>
      <c r="M1655" s="131" t="s">
        <v>1</v>
      </c>
      <c r="N1655" s="138" t="s">
        <v>1080</v>
      </c>
    </row>
    <row r="1656" spans="1:14" ht="27" customHeight="1" x14ac:dyDescent="0.35">
      <c r="A1656" s="168">
        <v>20079</v>
      </c>
      <c r="B1656" s="169">
        <v>1149</v>
      </c>
      <c r="C1656" s="170" t="s">
        <v>471</v>
      </c>
      <c r="D1656" s="171">
        <v>42440.708333333336</v>
      </c>
      <c r="E1656" s="169" t="s">
        <v>0</v>
      </c>
      <c r="F1656" s="172">
        <v>42440.421527777777</v>
      </c>
      <c r="G1656" s="173">
        <f t="shared" si="81"/>
        <v>0.28680555555911269</v>
      </c>
      <c r="H1656" s="174" t="str">
        <f t="shared" si="82"/>
        <v>ACCEPTABLE</v>
      </c>
      <c r="I1656" s="138"/>
      <c r="J1656" s="139">
        <v>42440.763888888891</v>
      </c>
      <c r="K1656" s="139">
        <v>42440.777777777781</v>
      </c>
      <c r="L1656" s="120">
        <f t="shared" si="83"/>
        <v>1.3888888890505768E-2</v>
      </c>
      <c r="M1656" s="131" t="s">
        <v>0</v>
      </c>
      <c r="N1656" s="138" t="s">
        <v>1081</v>
      </c>
    </row>
    <row r="1657" spans="1:14" ht="27" customHeight="1" x14ac:dyDescent="0.35">
      <c r="A1657" s="168">
        <v>20079</v>
      </c>
      <c r="B1657" s="169">
        <v>1150</v>
      </c>
      <c r="C1657" s="170" t="s">
        <v>16</v>
      </c>
      <c r="D1657" s="171">
        <v>42440.743055555555</v>
      </c>
      <c r="E1657" s="169" t="s">
        <v>1</v>
      </c>
      <c r="F1657" s="172">
        <v>42440.421527777777</v>
      </c>
      <c r="G1657" s="173">
        <f t="shared" si="81"/>
        <v>0.32152777777810115</v>
      </c>
      <c r="H1657" s="174" t="str">
        <f t="shared" si="82"/>
        <v>ACCEPTABLE</v>
      </c>
      <c r="I1657" s="138"/>
      <c r="J1657" s="139">
        <v>42440.784722222219</v>
      </c>
      <c r="K1657" s="139">
        <v>42440.798611111109</v>
      </c>
      <c r="L1657" s="120">
        <f t="shared" si="83"/>
        <v>1.3888888890505768E-2</v>
      </c>
      <c r="M1657" s="131" t="s">
        <v>1</v>
      </c>
      <c r="N1657" s="138" t="s">
        <v>1081</v>
      </c>
    </row>
    <row r="1658" spans="1:14" ht="27" customHeight="1" x14ac:dyDescent="0.35">
      <c r="A1658" s="168">
        <v>20080</v>
      </c>
      <c r="B1658" s="169">
        <v>1151</v>
      </c>
      <c r="C1658" s="170" t="s">
        <v>471</v>
      </c>
      <c r="D1658" s="171">
        <v>42441.604166666664</v>
      </c>
      <c r="E1658" s="169" t="s">
        <v>0</v>
      </c>
      <c r="F1658" s="172">
        <v>42440.421527777777</v>
      </c>
      <c r="G1658" s="173">
        <f t="shared" si="81"/>
        <v>1.1826388888875954</v>
      </c>
      <c r="H1658" s="174" t="str">
        <f t="shared" si="82"/>
        <v>ACCEPTABLE</v>
      </c>
      <c r="I1658" s="138"/>
      <c r="J1658" s="139">
        <v>42441.597222222219</v>
      </c>
      <c r="K1658" s="139">
        <v>42441.607638888891</v>
      </c>
      <c r="L1658" s="120">
        <f t="shared" si="83"/>
        <v>1.0416666671517305E-2</v>
      </c>
      <c r="M1658" s="131" t="s">
        <v>0</v>
      </c>
      <c r="N1658" s="138" t="s">
        <v>1082</v>
      </c>
    </row>
    <row r="1659" spans="1:14" ht="27" customHeight="1" x14ac:dyDescent="0.35">
      <c r="A1659" s="168">
        <v>20080</v>
      </c>
      <c r="B1659" s="169">
        <v>1152</v>
      </c>
      <c r="C1659" s="170" t="s">
        <v>16</v>
      </c>
      <c r="D1659" s="171">
        <v>42441.638888888891</v>
      </c>
      <c r="E1659" s="169" t="s">
        <v>1</v>
      </c>
      <c r="F1659" s="172">
        <v>42440.421527777777</v>
      </c>
      <c r="G1659" s="173">
        <f t="shared" si="81"/>
        <v>1.2173611111138598</v>
      </c>
      <c r="H1659" s="174" t="str">
        <f t="shared" si="82"/>
        <v>ACCEPTABLE</v>
      </c>
      <c r="I1659" s="138"/>
      <c r="J1659" s="139">
        <v>42441.684027777781</v>
      </c>
      <c r="K1659" s="139">
        <v>42441.696527777778</v>
      </c>
      <c r="L1659" s="120">
        <f t="shared" si="83"/>
        <v>1.2499999997089617E-2</v>
      </c>
      <c r="M1659" s="131" t="s">
        <v>1</v>
      </c>
      <c r="N1659" s="138" t="s">
        <v>1083</v>
      </c>
    </row>
    <row r="1660" spans="1:14" ht="27" customHeight="1" x14ac:dyDescent="0.35">
      <c r="A1660" s="168">
        <v>20079</v>
      </c>
      <c r="B1660" s="169">
        <v>1154</v>
      </c>
      <c r="C1660" s="170" t="s">
        <v>471</v>
      </c>
      <c r="D1660" s="171">
        <v>42441.666666666664</v>
      </c>
      <c r="E1660" s="169" t="s">
        <v>1</v>
      </c>
      <c r="F1660" s="172">
        <v>42441.554861111108</v>
      </c>
      <c r="G1660" s="173">
        <f t="shared" si="81"/>
        <v>0.11180555555620231</v>
      </c>
      <c r="H1660" s="174" t="str">
        <f t="shared" si="82"/>
        <v>ACCEPTABLE</v>
      </c>
      <c r="I1660" s="138"/>
      <c r="J1660" s="139"/>
      <c r="K1660" s="139"/>
      <c r="L1660" s="120" t="str">
        <f t="shared" si="83"/>
        <v>Incomplete Data</v>
      </c>
      <c r="M1660" s="131"/>
      <c r="N1660" s="138"/>
    </row>
    <row r="1661" spans="1:14" ht="27" customHeight="1" x14ac:dyDescent="0.35">
      <c r="A1661" s="168">
        <v>20080</v>
      </c>
      <c r="B1661" s="169">
        <v>1155</v>
      </c>
      <c r="C1661" s="170" t="s">
        <v>19</v>
      </c>
      <c r="D1661" s="171">
        <v>42441.697916666664</v>
      </c>
      <c r="E1661" s="169" t="s">
        <v>0</v>
      </c>
      <c r="F1661" s="172">
        <v>42441.554861111108</v>
      </c>
      <c r="G1661" s="173">
        <f t="shared" si="81"/>
        <v>0.14305555555620231</v>
      </c>
      <c r="H1661" s="174" t="str">
        <f t="shared" si="82"/>
        <v>ACCEPTABLE</v>
      </c>
      <c r="I1661" s="138"/>
      <c r="J1661" s="139">
        <v>42441.708333333336</v>
      </c>
      <c r="K1661" s="139">
        <v>42441.71875</v>
      </c>
      <c r="L1661" s="120">
        <f t="shared" si="83"/>
        <v>1.0416666664241347E-2</v>
      </c>
      <c r="M1661" s="131" t="s">
        <v>0</v>
      </c>
      <c r="N1661" s="138" t="s">
        <v>589</v>
      </c>
    </row>
    <row r="1662" spans="1:14" ht="27" customHeight="1" x14ac:dyDescent="0.35">
      <c r="A1662" s="168">
        <v>20080</v>
      </c>
      <c r="B1662" s="169">
        <v>1156</v>
      </c>
      <c r="C1662" s="170" t="s">
        <v>19</v>
      </c>
      <c r="D1662" s="171">
        <v>42441.739583333336</v>
      </c>
      <c r="E1662" s="169" t="s">
        <v>1</v>
      </c>
      <c r="F1662" s="172">
        <v>42441.554861111108</v>
      </c>
      <c r="G1662" s="173">
        <f t="shared" si="81"/>
        <v>0.18472222222771961</v>
      </c>
      <c r="H1662" s="174" t="str">
        <f t="shared" si="82"/>
        <v>ACCEPTABLE</v>
      </c>
      <c r="I1662" s="138"/>
      <c r="J1662" s="139">
        <v>42441.739583333336</v>
      </c>
      <c r="K1662" s="139">
        <v>42441.75</v>
      </c>
      <c r="L1662" s="120">
        <f t="shared" si="83"/>
        <v>1.0416666664241347E-2</v>
      </c>
      <c r="M1662" s="131" t="s">
        <v>1</v>
      </c>
      <c r="N1662" s="138" t="s">
        <v>579</v>
      </c>
    </row>
    <row r="1663" spans="1:14" ht="27" customHeight="1" x14ac:dyDescent="0.35">
      <c r="A1663" s="168"/>
      <c r="B1663" s="169"/>
      <c r="C1663" s="170"/>
      <c r="D1663" s="171"/>
      <c r="E1663" s="169"/>
      <c r="F1663" s="172"/>
      <c r="G1663" s="173" t="str">
        <f t="shared" si="81"/>
        <v/>
      </c>
      <c r="H1663" s="174" t="str">
        <f t="shared" si="82"/>
        <v/>
      </c>
      <c r="I1663" s="138"/>
      <c r="J1663" s="139"/>
      <c r="K1663" s="139"/>
      <c r="L1663" s="120" t="str">
        <f t="shared" si="83"/>
        <v>Incomplete Data</v>
      </c>
      <c r="M1663" s="131"/>
      <c r="N1663" s="138"/>
    </row>
    <row r="1664" spans="1:14" ht="27" customHeight="1" x14ac:dyDescent="0.35">
      <c r="A1664" s="168">
        <v>20080</v>
      </c>
      <c r="B1664" s="169">
        <v>1157</v>
      </c>
      <c r="C1664" s="170" t="s">
        <v>16</v>
      </c>
      <c r="D1664" s="171">
        <v>42442.652777777781</v>
      </c>
      <c r="E1664" s="169" t="s">
        <v>0</v>
      </c>
      <c r="F1664" s="172">
        <v>42442.422222222223</v>
      </c>
      <c r="G1664" s="173">
        <f t="shared" si="81"/>
        <v>0.2305555555576575</v>
      </c>
      <c r="H1664" s="174" t="str">
        <f t="shared" si="82"/>
        <v>ACCEPTABLE</v>
      </c>
      <c r="I1664" s="138"/>
      <c r="J1664" s="139">
        <v>42442.652777777781</v>
      </c>
      <c r="K1664" s="139">
        <v>42442.665277777778</v>
      </c>
      <c r="L1664" s="120">
        <f t="shared" si="83"/>
        <v>1.2499999997089617E-2</v>
      </c>
      <c r="M1664" s="131" t="s">
        <v>0</v>
      </c>
      <c r="N1664" s="138" t="s">
        <v>1084</v>
      </c>
    </row>
    <row r="1665" spans="1:14" ht="27" customHeight="1" x14ac:dyDescent="0.35">
      <c r="A1665" s="168">
        <v>20080</v>
      </c>
      <c r="B1665" s="169">
        <v>1158</v>
      </c>
      <c r="C1665" s="170" t="s">
        <v>471</v>
      </c>
      <c r="D1665" s="171">
        <v>42442.680555555555</v>
      </c>
      <c r="E1665" s="169" t="s">
        <v>1</v>
      </c>
      <c r="F1665" s="172">
        <v>42442.422222222223</v>
      </c>
      <c r="G1665" s="173">
        <f t="shared" si="81"/>
        <v>0.25833333333139308</v>
      </c>
      <c r="H1665" s="174" t="str">
        <f t="shared" si="82"/>
        <v>ACCEPTABLE</v>
      </c>
      <c r="I1665" s="138"/>
      <c r="J1665" s="139">
        <v>42442.6875</v>
      </c>
      <c r="K1665" s="139">
        <v>42442.701388888891</v>
      </c>
      <c r="L1665" s="120">
        <f t="shared" si="83"/>
        <v>1.3888888890505768E-2</v>
      </c>
      <c r="M1665" s="131" t="s">
        <v>1</v>
      </c>
      <c r="N1665" s="138" t="s">
        <v>1085</v>
      </c>
    </row>
    <row r="1666" spans="1:14" ht="27" customHeight="1" x14ac:dyDescent="0.35">
      <c r="A1666" s="168">
        <v>20081</v>
      </c>
      <c r="B1666" s="169">
        <v>1159</v>
      </c>
      <c r="C1666" s="170" t="s">
        <v>3</v>
      </c>
      <c r="D1666" s="171">
        <v>42442.71875</v>
      </c>
      <c r="E1666" s="169" t="s">
        <v>0</v>
      </c>
      <c r="F1666" s="172">
        <v>42442.422222222223</v>
      </c>
      <c r="G1666" s="173">
        <f t="shared" si="81"/>
        <v>0.29652777777664596</v>
      </c>
      <c r="H1666" s="174" t="str">
        <f t="shared" si="82"/>
        <v>ACCEPTABLE</v>
      </c>
      <c r="I1666" s="138"/>
      <c r="J1666" s="139">
        <v>42442.71875</v>
      </c>
      <c r="K1666" s="139">
        <v>42442.732638888891</v>
      </c>
      <c r="L1666" s="120">
        <f t="shared" si="83"/>
        <v>1.3888888890505768E-2</v>
      </c>
      <c r="M1666" s="131" t="s">
        <v>0</v>
      </c>
      <c r="N1666" s="138" t="s">
        <v>1086</v>
      </c>
    </row>
    <row r="1667" spans="1:14" ht="27" customHeight="1" x14ac:dyDescent="0.35">
      <c r="A1667" s="168">
        <v>20081</v>
      </c>
      <c r="B1667" s="169">
        <v>1160</v>
      </c>
      <c r="C1667" s="170" t="s">
        <v>3</v>
      </c>
      <c r="D1667" s="171">
        <v>42442.746527777781</v>
      </c>
      <c r="E1667" s="169" t="s">
        <v>1</v>
      </c>
      <c r="F1667" s="172">
        <v>42442.422222222223</v>
      </c>
      <c r="G1667" s="173">
        <f t="shared" si="81"/>
        <v>0.3243055555576575</v>
      </c>
      <c r="H1667" s="174" t="str">
        <f t="shared" si="82"/>
        <v>ACCEPTABLE</v>
      </c>
      <c r="I1667" s="138"/>
      <c r="J1667" s="139">
        <v>42442.743055555555</v>
      </c>
      <c r="K1667" s="139">
        <v>42442.756944444445</v>
      </c>
      <c r="L1667" s="120">
        <f t="shared" si="83"/>
        <v>1.3888888890505768E-2</v>
      </c>
      <c r="M1667" s="131" t="s">
        <v>1</v>
      </c>
      <c r="N1667" s="138" t="s">
        <v>1086</v>
      </c>
    </row>
    <row r="1668" spans="1:14" ht="27" customHeight="1" x14ac:dyDescent="0.35">
      <c r="A1668" s="168">
        <v>20082</v>
      </c>
      <c r="B1668" s="169">
        <v>1161</v>
      </c>
      <c r="C1668" s="170" t="s">
        <v>3</v>
      </c>
      <c r="D1668" s="171">
        <v>42443.229166666664</v>
      </c>
      <c r="E1668" s="169" t="s">
        <v>0</v>
      </c>
      <c r="F1668" s="172">
        <v>42442.422222222223</v>
      </c>
      <c r="G1668" s="173">
        <f t="shared" si="81"/>
        <v>0.80694444444088731</v>
      </c>
      <c r="H1668" s="174" t="str">
        <f t="shared" si="82"/>
        <v>ACCEPTABLE</v>
      </c>
      <c r="I1668" s="138"/>
      <c r="J1668" s="139">
        <v>42443.239583333336</v>
      </c>
      <c r="K1668" s="139">
        <v>42443.253472222219</v>
      </c>
      <c r="L1668" s="120">
        <f t="shared" si="83"/>
        <v>1.3888888883229811E-2</v>
      </c>
      <c r="M1668" s="131" t="s">
        <v>0</v>
      </c>
      <c r="N1668" s="138" t="s">
        <v>514</v>
      </c>
    </row>
    <row r="1669" spans="1:14" ht="27" customHeight="1" x14ac:dyDescent="0.35">
      <c r="A1669" s="168">
        <v>20082</v>
      </c>
      <c r="B1669" s="169">
        <v>1162</v>
      </c>
      <c r="C1669" s="170" t="s">
        <v>4</v>
      </c>
      <c r="D1669" s="171">
        <v>42443.263888888891</v>
      </c>
      <c r="E1669" s="169" t="s">
        <v>1</v>
      </c>
      <c r="F1669" s="172">
        <v>42442.422222222223</v>
      </c>
      <c r="G1669" s="173">
        <f t="shared" si="81"/>
        <v>0.84166666666715173</v>
      </c>
      <c r="H1669" s="174" t="str">
        <f t="shared" si="82"/>
        <v>ACCEPTABLE</v>
      </c>
      <c r="I1669" s="138"/>
      <c r="J1669" s="139">
        <v>42443.286805555559</v>
      </c>
      <c r="K1669" s="139">
        <v>42443.297222222223</v>
      </c>
      <c r="L1669" s="120">
        <f t="shared" si="83"/>
        <v>1.0416666664241347E-2</v>
      </c>
      <c r="M1669" s="131" t="s">
        <v>1</v>
      </c>
      <c r="N1669" s="138" t="s">
        <v>18</v>
      </c>
    </row>
    <row r="1670" spans="1:14" ht="27" customHeight="1" x14ac:dyDescent="0.35">
      <c r="A1670" s="168">
        <v>20083</v>
      </c>
      <c r="B1670" s="169">
        <v>1163</v>
      </c>
      <c r="C1670" s="170" t="s">
        <v>657</v>
      </c>
      <c r="D1670" s="171">
        <v>42443.302083333336</v>
      </c>
      <c r="E1670" s="169" t="s">
        <v>0</v>
      </c>
      <c r="F1670" s="172">
        <v>42442.964583333334</v>
      </c>
      <c r="G1670" s="173">
        <f t="shared" si="81"/>
        <v>0.33750000000145519</v>
      </c>
      <c r="H1670" s="174" t="str">
        <f t="shared" si="82"/>
        <v>ACCEPTABLE</v>
      </c>
      <c r="I1670" s="138"/>
      <c r="J1670" s="139">
        <v>42443.302083333336</v>
      </c>
      <c r="K1670" s="139">
        <v>42443.3125</v>
      </c>
      <c r="L1670" s="120">
        <f t="shared" si="83"/>
        <v>1.0416666664241347E-2</v>
      </c>
      <c r="M1670" s="131" t="s">
        <v>0</v>
      </c>
      <c r="N1670" s="138" t="s">
        <v>493</v>
      </c>
    </row>
    <row r="1671" spans="1:14" ht="27" customHeight="1" x14ac:dyDescent="0.35">
      <c r="A1671" s="168">
        <v>20082</v>
      </c>
      <c r="B1671" s="169">
        <v>1164</v>
      </c>
      <c r="C1671" s="170" t="s">
        <v>4</v>
      </c>
      <c r="D1671" s="171">
        <v>42444.465277777781</v>
      </c>
      <c r="E1671" s="175"/>
      <c r="F1671" s="172">
        <v>42444.217361111114</v>
      </c>
      <c r="G1671" s="173">
        <f t="shared" si="81"/>
        <v>0.24791666666715173</v>
      </c>
      <c r="H1671" s="174" t="str">
        <f t="shared" si="82"/>
        <v>ACCEPTABLE</v>
      </c>
      <c r="I1671" s="138"/>
      <c r="J1671" s="139">
        <v>42444.465277777781</v>
      </c>
      <c r="K1671" s="139">
        <v>42444.473611111112</v>
      </c>
      <c r="L1671" s="120">
        <f t="shared" si="83"/>
        <v>8.333333331393078E-3</v>
      </c>
      <c r="M1671" s="131" t="s">
        <v>0</v>
      </c>
      <c r="N1671" s="138" t="s">
        <v>9</v>
      </c>
    </row>
    <row r="1672" spans="1:14" ht="27" customHeight="1" x14ac:dyDescent="0.35">
      <c r="A1672" s="168">
        <v>20082</v>
      </c>
      <c r="B1672" s="169">
        <v>1165</v>
      </c>
      <c r="C1672" s="170" t="s">
        <v>3</v>
      </c>
      <c r="D1672" s="171">
        <v>42444.493055555555</v>
      </c>
      <c r="E1672" s="175"/>
      <c r="F1672" s="172">
        <v>42444.217361111114</v>
      </c>
      <c r="G1672" s="173">
        <f t="shared" si="81"/>
        <v>0.27569444444088731</v>
      </c>
      <c r="H1672" s="174" t="str">
        <f t="shared" si="82"/>
        <v>ACCEPTABLE</v>
      </c>
      <c r="I1672" s="138"/>
      <c r="J1672" s="139">
        <v>42444.497916666667</v>
      </c>
      <c r="K1672" s="139">
        <v>42444.507638888892</v>
      </c>
      <c r="L1672" s="120">
        <f t="shared" si="83"/>
        <v>9.7222222248092294E-3</v>
      </c>
      <c r="M1672" s="131" t="s">
        <v>1</v>
      </c>
      <c r="N1672" s="138" t="s">
        <v>495</v>
      </c>
    </row>
    <row r="1673" spans="1:14" ht="27" customHeight="1" x14ac:dyDescent="0.35">
      <c r="A1673" s="168">
        <v>20083</v>
      </c>
      <c r="B1673" s="169">
        <v>1166</v>
      </c>
      <c r="C1673" s="170" t="s">
        <v>657</v>
      </c>
      <c r="D1673" s="171">
        <v>42445.388888888891</v>
      </c>
      <c r="E1673" s="175"/>
      <c r="F1673" s="172">
        <v>42445.345138888886</v>
      </c>
      <c r="G1673" s="173">
        <f t="shared" si="81"/>
        <v>4.3750000004365575E-2</v>
      </c>
      <c r="H1673" s="174" t="str">
        <f t="shared" si="82"/>
        <v>ACCEPTABLE</v>
      </c>
      <c r="I1673" s="138"/>
      <c r="J1673" s="139">
        <v>42445.388888888891</v>
      </c>
      <c r="K1673" s="139">
        <v>42445.399305555555</v>
      </c>
      <c r="L1673" s="120">
        <f t="shared" si="83"/>
        <v>1.0416666664241347E-2</v>
      </c>
      <c r="M1673" s="131" t="s">
        <v>1</v>
      </c>
      <c r="N1673" s="138" t="s">
        <v>493</v>
      </c>
    </row>
    <row r="1674" spans="1:14" ht="27" customHeight="1" x14ac:dyDescent="0.35">
      <c r="A1674" s="168">
        <v>20084</v>
      </c>
      <c r="B1674" s="169">
        <v>1167</v>
      </c>
      <c r="C1674" s="170" t="s">
        <v>3</v>
      </c>
      <c r="D1674" s="171">
        <v>42445.447916666664</v>
      </c>
      <c r="E1674" s="175"/>
      <c r="F1674" s="172">
        <v>42445.345138888886</v>
      </c>
      <c r="G1674" s="173">
        <f t="shared" si="81"/>
        <v>0.10277777777810115</v>
      </c>
      <c r="H1674" s="174" t="str">
        <f t="shared" si="82"/>
        <v>ACCEPTABLE</v>
      </c>
      <c r="I1674" s="138"/>
      <c r="J1674" s="139">
        <v>42445.454861111109</v>
      </c>
      <c r="K1674" s="139">
        <v>42445.466666666667</v>
      </c>
      <c r="L1674" s="120">
        <f t="shared" si="83"/>
        <v>1.1805555557657499E-2</v>
      </c>
      <c r="M1674" s="131" t="s">
        <v>0</v>
      </c>
      <c r="N1674" s="138" t="s">
        <v>689</v>
      </c>
    </row>
    <row r="1675" spans="1:14" ht="27" customHeight="1" x14ac:dyDescent="0.35">
      <c r="A1675" s="168">
        <v>20084</v>
      </c>
      <c r="B1675" s="169">
        <v>1168</v>
      </c>
      <c r="C1675" s="170" t="s">
        <v>4</v>
      </c>
      <c r="D1675" s="171">
        <v>42445.489583333336</v>
      </c>
      <c r="E1675" s="175"/>
      <c r="F1675" s="172">
        <v>42445.345138888886</v>
      </c>
      <c r="G1675" s="173">
        <f t="shared" si="81"/>
        <v>0.14444444444961846</v>
      </c>
      <c r="H1675" s="174" t="str">
        <f t="shared" si="82"/>
        <v>ACCEPTABLE</v>
      </c>
      <c r="I1675" s="138"/>
      <c r="J1675" s="139">
        <v>42445.480555555558</v>
      </c>
      <c r="K1675" s="139">
        <v>42445.492361111108</v>
      </c>
      <c r="L1675" s="120">
        <f t="shared" si="83"/>
        <v>1.1805555550381541E-2</v>
      </c>
      <c r="M1675" s="131" t="s">
        <v>1</v>
      </c>
      <c r="N1675" s="138" t="s">
        <v>9</v>
      </c>
    </row>
    <row r="1676" spans="1:14" ht="27" customHeight="1" x14ac:dyDescent="0.35">
      <c r="A1676" s="168">
        <v>20085</v>
      </c>
      <c r="B1676" s="169">
        <v>1169</v>
      </c>
      <c r="C1676" s="170" t="s">
        <v>3</v>
      </c>
      <c r="D1676" s="171">
        <v>42446.03125</v>
      </c>
      <c r="E1676" s="169" t="s">
        <v>0</v>
      </c>
      <c r="F1676" s="172">
        <v>42445.921527777777</v>
      </c>
      <c r="G1676" s="173">
        <f t="shared" si="81"/>
        <v>0.10972222222335404</v>
      </c>
      <c r="H1676" s="174" t="str">
        <f t="shared" si="82"/>
        <v>ACCEPTABLE</v>
      </c>
      <c r="I1676" s="138"/>
      <c r="J1676" s="139">
        <v>42446.072916666664</v>
      </c>
      <c r="K1676" s="139">
        <v>42446.086805555555</v>
      </c>
      <c r="L1676" s="120">
        <f t="shared" si="83"/>
        <v>1.3888888890505768E-2</v>
      </c>
      <c r="M1676" s="131" t="s">
        <v>0</v>
      </c>
      <c r="N1676" s="138" t="s">
        <v>1087</v>
      </c>
    </row>
    <row r="1677" spans="1:14" ht="27" customHeight="1" x14ac:dyDescent="0.35">
      <c r="A1677" s="168">
        <v>20085</v>
      </c>
      <c r="B1677" s="169">
        <v>1170</v>
      </c>
      <c r="C1677" s="170" t="s">
        <v>4</v>
      </c>
      <c r="D1677" s="171">
        <v>42446.065972222219</v>
      </c>
      <c r="E1677" s="169" t="s">
        <v>1</v>
      </c>
      <c r="F1677" s="172">
        <v>42445.921527777777</v>
      </c>
      <c r="G1677" s="173">
        <f t="shared" si="81"/>
        <v>0.1444444444423425</v>
      </c>
      <c r="H1677" s="174" t="str">
        <f t="shared" si="82"/>
        <v>ACCEPTABLE</v>
      </c>
      <c r="I1677" s="138"/>
      <c r="J1677" s="139">
        <v>42446.111111111109</v>
      </c>
      <c r="K1677" s="139">
        <v>42446.121527777781</v>
      </c>
      <c r="L1677" s="120">
        <f t="shared" si="83"/>
        <v>1.0416666671517305E-2</v>
      </c>
      <c r="M1677" s="131" t="s">
        <v>1</v>
      </c>
      <c r="N1677" s="138" t="s">
        <v>587</v>
      </c>
    </row>
    <row r="1678" spans="1:14" ht="27" customHeight="1" x14ac:dyDescent="0.35">
      <c r="A1678" s="168"/>
      <c r="B1678" s="169"/>
      <c r="C1678" s="170"/>
      <c r="D1678" s="171"/>
      <c r="E1678" s="169"/>
      <c r="F1678" s="172"/>
      <c r="G1678" s="173" t="str">
        <f t="shared" si="81"/>
        <v/>
      </c>
      <c r="H1678" s="174" t="str">
        <f t="shared" si="82"/>
        <v/>
      </c>
      <c r="I1678" s="138"/>
      <c r="J1678" s="139">
        <v>42446.381944444445</v>
      </c>
      <c r="K1678" s="139">
        <v>42446.388888888891</v>
      </c>
      <c r="L1678" s="120">
        <f t="shared" si="83"/>
        <v>6.9444444452528842E-3</v>
      </c>
      <c r="M1678" s="131" t="s">
        <v>0</v>
      </c>
      <c r="N1678" s="138" t="s">
        <v>587</v>
      </c>
    </row>
    <row r="1679" spans="1:14" ht="27" customHeight="1" x14ac:dyDescent="0.35">
      <c r="A1679" s="168"/>
      <c r="B1679" s="169"/>
      <c r="C1679" s="170"/>
      <c r="D1679" s="171"/>
      <c r="E1679" s="169"/>
      <c r="F1679" s="172"/>
      <c r="G1679" s="173" t="str">
        <f t="shared" si="81"/>
        <v/>
      </c>
      <c r="H1679" s="174" t="str">
        <f t="shared" si="82"/>
        <v/>
      </c>
      <c r="I1679" s="138"/>
      <c r="J1679" s="139">
        <v>42446.409722222219</v>
      </c>
      <c r="K1679" s="139">
        <v>42446.427083333336</v>
      </c>
      <c r="L1679" s="120">
        <f t="shared" si="83"/>
        <v>1.7361111116770189E-2</v>
      </c>
      <c r="M1679" s="131" t="s">
        <v>1</v>
      </c>
      <c r="N1679" s="138" t="s">
        <v>671</v>
      </c>
    </row>
    <row r="1680" spans="1:14" ht="27" customHeight="1" x14ac:dyDescent="0.35">
      <c r="A1680" s="168"/>
      <c r="B1680" s="169"/>
      <c r="C1680" s="170"/>
      <c r="D1680" s="171"/>
      <c r="E1680" s="169"/>
      <c r="F1680" s="172"/>
      <c r="G1680" s="173" t="str">
        <f t="shared" si="81"/>
        <v/>
      </c>
      <c r="H1680" s="174" t="str">
        <f t="shared" si="82"/>
        <v/>
      </c>
      <c r="I1680" s="138"/>
      <c r="J1680" s="139">
        <v>42446.5625</v>
      </c>
      <c r="K1680" s="139">
        <v>42446.572916666664</v>
      </c>
      <c r="L1680" s="120">
        <f t="shared" si="83"/>
        <v>1.0416666664241347E-2</v>
      </c>
      <c r="M1680" s="131" t="s">
        <v>0</v>
      </c>
      <c r="N1680" s="138" t="s">
        <v>9</v>
      </c>
    </row>
    <row r="1681" spans="1:14" ht="27" customHeight="1" x14ac:dyDescent="0.35">
      <c r="A1681" s="168"/>
      <c r="B1681" s="169"/>
      <c r="C1681" s="170"/>
      <c r="D1681" s="171"/>
      <c r="E1681" s="169"/>
      <c r="F1681" s="172"/>
      <c r="G1681" s="173" t="str">
        <f t="shared" si="81"/>
        <v/>
      </c>
      <c r="H1681" s="174" t="str">
        <f t="shared" si="82"/>
        <v/>
      </c>
      <c r="I1681" s="138"/>
      <c r="J1681" s="139">
        <v>42446.578472222223</v>
      </c>
      <c r="K1681" s="139">
        <v>42446.588888888888</v>
      </c>
      <c r="L1681" s="120">
        <f t="shared" si="83"/>
        <v>1.0416666664241347E-2</v>
      </c>
      <c r="M1681" s="131" t="s">
        <v>1</v>
      </c>
      <c r="N1681" s="138" t="s">
        <v>1088</v>
      </c>
    </row>
    <row r="1682" spans="1:14" ht="27" customHeight="1" x14ac:dyDescent="0.35">
      <c r="A1682" s="168">
        <v>20086</v>
      </c>
      <c r="B1682" s="169">
        <v>1175</v>
      </c>
      <c r="C1682" s="170" t="s">
        <v>471</v>
      </c>
      <c r="D1682" s="171">
        <v>42447.260416666664</v>
      </c>
      <c r="E1682" s="169" t="s">
        <v>0</v>
      </c>
      <c r="F1682" s="172">
        <v>42446.947916666664</v>
      </c>
      <c r="G1682" s="173">
        <f t="shared" si="81"/>
        <v>0.3125</v>
      </c>
      <c r="H1682" s="174" t="str">
        <f t="shared" si="82"/>
        <v>ACCEPTABLE</v>
      </c>
      <c r="I1682" s="138"/>
      <c r="J1682" s="139">
        <v>42447.263888888891</v>
      </c>
      <c r="K1682" s="139">
        <v>42447.277777777781</v>
      </c>
      <c r="L1682" s="120">
        <f t="shared" si="83"/>
        <v>1.3888888890505768E-2</v>
      </c>
      <c r="M1682" s="131" t="s">
        <v>0</v>
      </c>
      <c r="N1682" s="138" t="s">
        <v>1089</v>
      </c>
    </row>
    <row r="1683" spans="1:14" ht="27" customHeight="1" x14ac:dyDescent="0.35">
      <c r="A1683" s="168">
        <v>20086</v>
      </c>
      <c r="B1683" s="169">
        <v>1176</v>
      </c>
      <c r="C1683" s="170" t="s">
        <v>16</v>
      </c>
      <c r="D1683" s="171">
        <v>42447.295138888891</v>
      </c>
      <c r="E1683" s="169" t="s">
        <v>1</v>
      </c>
      <c r="F1683" s="172">
        <v>42446.947916666664</v>
      </c>
      <c r="G1683" s="173">
        <f t="shared" si="81"/>
        <v>0.34722222222626442</v>
      </c>
      <c r="H1683" s="174" t="str">
        <f t="shared" si="82"/>
        <v>ACCEPTABLE</v>
      </c>
      <c r="I1683" s="138"/>
      <c r="J1683" s="139">
        <v>42447.302083333336</v>
      </c>
      <c r="K1683" s="139">
        <v>42447.309027777781</v>
      </c>
      <c r="L1683" s="120">
        <f t="shared" si="83"/>
        <v>6.9444444452528842E-3</v>
      </c>
      <c r="M1683" s="131" t="s">
        <v>1</v>
      </c>
      <c r="N1683" s="138" t="s">
        <v>1090</v>
      </c>
    </row>
    <row r="1684" spans="1:14" ht="27" customHeight="1" x14ac:dyDescent="0.35">
      <c r="A1684" s="168">
        <v>20088</v>
      </c>
      <c r="B1684" s="169">
        <v>1177</v>
      </c>
      <c r="C1684" s="170" t="s">
        <v>3</v>
      </c>
      <c r="D1684" s="171">
        <v>42447.326388888891</v>
      </c>
      <c r="E1684" s="169" t="s">
        <v>0</v>
      </c>
      <c r="F1684" s="172">
        <v>42446.947916666664</v>
      </c>
      <c r="G1684" s="173">
        <f t="shared" si="81"/>
        <v>0.37847222222626442</v>
      </c>
      <c r="H1684" s="174" t="str">
        <f t="shared" si="82"/>
        <v>ACCEPTABLE</v>
      </c>
      <c r="I1684" s="138"/>
      <c r="J1684" s="139"/>
      <c r="K1684" s="139"/>
      <c r="L1684" s="120" t="str">
        <f t="shared" si="83"/>
        <v>Incomplete Data</v>
      </c>
      <c r="M1684" s="131"/>
      <c r="N1684" s="138"/>
    </row>
    <row r="1685" spans="1:14" ht="27" customHeight="1" x14ac:dyDescent="0.35">
      <c r="A1685" s="168">
        <v>20088</v>
      </c>
      <c r="B1685" s="169">
        <v>1178</v>
      </c>
      <c r="C1685" s="170" t="s">
        <v>3</v>
      </c>
      <c r="D1685" s="171">
        <v>42447.354166666664</v>
      </c>
      <c r="E1685" s="169" t="s">
        <v>1</v>
      </c>
      <c r="F1685" s="172">
        <v>42446.947916666664</v>
      </c>
      <c r="G1685" s="173">
        <f t="shared" si="81"/>
        <v>0.40625</v>
      </c>
      <c r="H1685" s="174" t="str">
        <f t="shared" si="82"/>
        <v>ACCEPTABLE</v>
      </c>
      <c r="I1685" s="138"/>
      <c r="J1685" s="139">
        <v>42447.508333333331</v>
      </c>
      <c r="K1685" s="139">
        <v>42447.518750000003</v>
      </c>
      <c r="L1685" s="120">
        <f t="shared" si="83"/>
        <v>1.0416666671517305E-2</v>
      </c>
      <c r="M1685" s="131" t="s">
        <v>0</v>
      </c>
      <c r="N1685" s="138" t="s">
        <v>1091</v>
      </c>
    </row>
    <row r="1686" spans="1:14" ht="27" customHeight="1" x14ac:dyDescent="0.35">
      <c r="A1686" s="168">
        <v>20087</v>
      </c>
      <c r="B1686" s="169">
        <v>1179</v>
      </c>
      <c r="C1686" s="170" t="s">
        <v>3</v>
      </c>
      <c r="D1686" s="171">
        <v>42447.510416666664</v>
      </c>
      <c r="E1686" s="169" t="s">
        <v>0</v>
      </c>
      <c r="F1686" s="172">
        <v>42447.304861111108</v>
      </c>
      <c r="G1686" s="173">
        <f t="shared" si="81"/>
        <v>0.20555555555620231</v>
      </c>
      <c r="H1686" s="174" t="str">
        <f t="shared" si="82"/>
        <v>ACCEPTABLE</v>
      </c>
      <c r="I1686" s="138"/>
      <c r="J1686" s="139"/>
      <c r="K1686" s="139"/>
      <c r="L1686" s="120" t="str">
        <f t="shared" si="83"/>
        <v>Incomplete Data</v>
      </c>
      <c r="M1686" s="131"/>
      <c r="N1686" s="138"/>
    </row>
    <row r="1687" spans="1:14" ht="27" customHeight="1" x14ac:dyDescent="0.35">
      <c r="A1687" s="168">
        <v>20087</v>
      </c>
      <c r="B1687" s="169">
        <v>1180</v>
      </c>
      <c r="C1687" s="170" t="s">
        <v>4</v>
      </c>
      <c r="D1687" s="171">
        <v>42447.545138888891</v>
      </c>
      <c r="E1687" s="169" t="s">
        <v>1</v>
      </c>
      <c r="F1687" s="172">
        <v>42447.304861111108</v>
      </c>
      <c r="G1687" s="173">
        <f t="shared" si="81"/>
        <v>0.24027777778246673</v>
      </c>
      <c r="H1687" s="174" t="str">
        <f t="shared" si="82"/>
        <v>ACCEPTABLE</v>
      </c>
      <c r="I1687" s="138"/>
      <c r="J1687" s="139">
        <v>42447.538194444445</v>
      </c>
      <c r="K1687" s="139">
        <v>42447.548611111109</v>
      </c>
      <c r="L1687" s="120">
        <f t="shared" si="83"/>
        <v>1.0416666664241347E-2</v>
      </c>
      <c r="M1687" s="131" t="s">
        <v>1</v>
      </c>
      <c r="N1687" s="138" t="s">
        <v>587</v>
      </c>
    </row>
    <row r="1688" spans="1:14" ht="27" customHeight="1" x14ac:dyDescent="0.35">
      <c r="A1688" s="168">
        <v>20087</v>
      </c>
      <c r="B1688" s="169">
        <v>1181</v>
      </c>
      <c r="C1688" s="170" t="s">
        <v>4</v>
      </c>
      <c r="D1688" s="171">
        <v>42447.944444444445</v>
      </c>
      <c r="E1688" s="169" t="s">
        <v>0</v>
      </c>
      <c r="F1688" s="172">
        <v>42447.897222222222</v>
      </c>
      <c r="G1688" s="173">
        <f t="shared" si="81"/>
        <v>4.7222222223354038E-2</v>
      </c>
      <c r="H1688" s="174" t="str">
        <f t="shared" si="82"/>
        <v>ACCEPTABLE</v>
      </c>
      <c r="I1688" s="138"/>
      <c r="J1688" s="139">
        <v>42447.947916666664</v>
      </c>
      <c r="K1688" s="139">
        <v>42447.958333333336</v>
      </c>
      <c r="L1688" s="120">
        <f t="shared" si="83"/>
        <v>1.0416666671517305E-2</v>
      </c>
      <c r="M1688" s="131" t="s">
        <v>0</v>
      </c>
      <c r="N1688" s="138" t="s">
        <v>18</v>
      </c>
    </row>
    <row r="1689" spans="1:14" ht="27" customHeight="1" x14ac:dyDescent="0.35">
      <c r="A1689" s="168">
        <v>20087</v>
      </c>
      <c r="B1689" s="169">
        <v>1182</v>
      </c>
      <c r="C1689" s="170" t="s">
        <v>3</v>
      </c>
      <c r="D1689" s="171">
        <v>42447.972222222219</v>
      </c>
      <c r="E1689" s="169" t="s">
        <v>1</v>
      </c>
      <c r="F1689" s="172">
        <v>42447.897222222222</v>
      </c>
      <c r="G1689" s="173">
        <f t="shared" si="81"/>
        <v>7.4999999997089617E-2</v>
      </c>
      <c r="H1689" s="174" t="str">
        <f t="shared" si="82"/>
        <v>ACCEPTABLE</v>
      </c>
      <c r="I1689" s="138"/>
      <c r="J1689" s="139">
        <v>42448.019444444442</v>
      </c>
      <c r="K1689" s="139">
        <v>42448.03125</v>
      </c>
      <c r="L1689" s="120">
        <f t="shared" si="83"/>
        <v>1.1805555557657499E-2</v>
      </c>
      <c r="M1689" s="131" t="s">
        <v>1</v>
      </c>
      <c r="N1689" s="138" t="s">
        <v>962</v>
      </c>
    </row>
    <row r="1690" spans="1:14" ht="27" customHeight="1" x14ac:dyDescent="0.35">
      <c r="A1690" s="168">
        <v>20088</v>
      </c>
      <c r="B1690" s="169">
        <v>1183</v>
      </c>
      <c r="C1690" s="170" t="s">
        <v>3</v>
      </c>
      <c r="D1690" s="171">
        <v>42448.291666666664</v>
      </c>
      <c r="E1690" s="169" t="s">
        <v>0</v>
      </c>
      <c r="F1690" s="172">
        <v>42447.897222222222</v>
      </c>
      <c r="G1690" s="173">
        <f t="shared" si="81"/>
        <v>0.3944444444423425</v>
      </c>
      <c r="H1690" s="174" t="str">
        <f t="shared" si="82"/>
        <v>ACCEPTABLE</v>
      </c>
      <c r="I1690" s="138"/>
      <c r="J1690" s="139"/>
      <c r="K1690" s="139"/>
      <c r="L1690" s="120" t="str">
        <f t="shared" si="83"/>
        <v>Incomplete Data</v>
      </c>
      <c r="M1690" s="131"/>
      <c r="N1690" s="138"/>
    </row>
    <row r="1691" spans="1:14" ht="27" customHeight="1" x14ac:dyDescent="0.35">
      <c r="A1691" s="168">
        <v>20088</v>
      </c>
      <c r="B1691" s="169">
        <v>1184</v>
      </c>
      <c r="C1691" s="170" t="s">
        <v>3</v>
      </c>
      <c r="D1691" s="171">
        <v>42448.319444444445</v>
      </c>
      <c r="E1691" s="169" t="s">
        <v>1</v>
      </c>
      <c r="F1691" s="172">
        <v>42447.897222222222</v>
      </c>
      <c r="G1691" s="173">
        <f t="shared" si="81"/>
        <v>0.42222222222335404</v>
      </c>
      <c r="H1691" s="174" t="str">
        <f t="shared" si="82"/>
        <v>ACCEPTABLE</v>
      </c>
      <c r="I1691" s="138"/>
      <c r="J1691" s="139">
        <v>42448.34375</v>
      </c>
      <c r="K1691" s="139">
        <v>42448.357638888891</v>
      </c>
      <c r="L1691" s="120">
        <f t="shared" si="83"/>
        <v>1.3888888890505768E-2</v>
      </c>
      <c r="M1691" s="131" t="s">
        <v>0</v>
      </c>
      <c r="N1691" s="138" t="s">
        <v>592</v>
      </c>
    </row>
    <row r="1692" spans="1:14" ht="27" customHeight="1" x14ac:dyDescent="0.35">
      <c r="A1692" s="168">
        <v>20086</v>
      </c>
      <c r="B1692" s="169">
        <v>1185</v>
      </c>
      <c r="C1692" s="170" t="s">
        <v>16</v>
      </c>
      <c r="D1692" s="171">
        <v>42448.340277777781</v>
      </c>
      <c r="E1692" s="169" t="s">
        <v>0</v>
      </c>
      <c r="F1692" s="172">
        <v>42447.897222222222</v>
      </c>
      <c r="G1692" s="173">
        <f t="shared" si="81"/>
        <v>0.44305555555911269</v>
      </c>
      <c r="H1692" s="174" t="str">
        <f t="shared" si="82"/>
        <v>ACCEPTABLE</v>
      </c>
      <c r="I1692" s="138"/>
      <c r="J1692" s="139">
        <v>42448.37222222222</v>
      </c>
      <c r="K1692" s="139">
        <v>42448.384722222225</v>
      </c>
      <c r="L1692" s="120">
        <f t="shared" si="83"/>
        <v>1.2500000004365575E-2</v>
      </c>
      <c r="M1692" s="131" t="s">
        <v>1</v>
      </c>
      <c r="N1692" s="138" t="s">
        <v>1092</v>
      </c>
    </row>
    <row r="1693" spans="1:14" ht="27" customHeight="1" x14ac:dyDescent="0.35">
      <c r="A1693" s="168">
        <v>20086</v>
      </c>
      <c r="B1693" s="169">
        <v>1186</v>
      </c>
      <c r="C1693" s="170" t="s">
        <v>471</v>
      </c>
      <c r="D1693" s="171">
        <v>42448.368055555555</v>
      </c>
      <c r="E1693" s="169" t="s">
        <v>1</v>
      </c>
      <c r="F1693" s="172">
        <v>42447.897222222222</v>
      </c>
      <c r="G1693" s="173">
        <f t="shared" si="81"/>
        <v>0.47083333333284827</v>
      </c>
      <c r="H1693" s="174" t="str">
        <f t="shared" si="82"/>
        <v>ACCEPTABLE</v>
      </c>
      <c r="I1693" s="138"/>
      <c r="J1693" s="139">
        <v>42448.430555555555</v>
      </c>
      <c r="K1693" s="139">
        <v>42448.441666666666</v>
      </c>
      <c r="L1693" s="120">
        <f t="shared" si="83"/>
        <v>1.1111111110949423E-2</v>
      </c>
      <c r="M1693" s="131" t="s">
        <v>0</v>
      </c>
      <c r="N1693" s="138" t="s">
        <v>1093</v>
      </c>
    </row>
    <row r="1694" spans="1:14" ht="27" customHeight="1" x14ac:dyDescent="0.35">
      <c r="A1694" s="168">
        <v>20089</v>
      </c>
      <c r="B1694" s="169">
        <v>1187</v>
      </c>
      <c r="C1694" s="170" t="s">
        <v>3</v>
      </c>
      <c r="D1694" s="171">
        <v>42448.416666666664</v>
      </c>
      <c r="E1694" s="169" t="s">
        <v>0</v>
      </c>
      <c r="F1694" s="172">
        <v>42448.306944444441</v>
      </c>
      <c r="G1694" s="173">
        <f t="shared" si="81"/>
        <v>0.10972222222335404</v>
      </c>
      <c r="H1694" s="174" t="str">
        <f t="shared" si="82"/>
        <v>ACCEPTABLE</v>
      </c>
      <c r="I1694" s="138"/>
      <c r="J1694" s="139">
        <v>42448.461805555555</v>
      </c>
      <c r="K1694" s="139">
        <v>42448.463888888888</v>
      </c>
      <c r="L1694" s="120">
        <f t="shared" si="83"/>
        <v>2.0833333328482695E-3</v>
      </c>
      <c r="M1694" s="131" t="s">
        <v>1</v>
      </c>
      <c r="N1694" s="138" t="s">
        <v>9</v>
      </c>
    </row>
    <row r="1695" spans="1:14" ht="27" customHeight="1" x14ac:dyDescent="0.35">
      <c r="A1695" s="168">
        <v>20089</v>
      </c>
      <c r="B1695" s="169">
        <v>1188</v>
      </c>
      <c r="C1695" s="170" t="s">
        <v>4</v>
      </c>
      <c r="D1695" s="171">
        <v>42448.451388888891</v>
      </c>
      <c r="E1695" s="169" t="s">
        <v>1</v>
      </c>
      <c r="F1695" s="172">
        <v>42448.306944444441</v>
      </c>
      <c r="G1695" s="173">
        <f t="shared" si="81"/>
        <v>0.14444444444961846</v>
      </c>
      <c r="H1695" s="174" t="str">
        <f t="shared" si="82"/>
        <v>ACCEPTABLE</v>
      </c>
      <c r="I1695" s="138"/>
      <c r="J1695" s="139"/>
      <c r="K1695" s="139"/>
      <c r="L1695" s="120" t="str">
        <f t="shared" si="83"/>
        <v>Incomplete Data</v>
      </c>
      <c r="M1695" s="131"/>
      <c r="N1695" s="138"/>
    </row>
    <row r="1696" spans="1:14" ht="27" customHeight="1" x14ac:dyDescent="0.35">
      <c r="A1696" s="168">
        <v>20089</v>
      </c>
      <c r="B1696" s="169">
        <v>1189</v>
      </c>
      <c r="C1696" s="170" t="s">
        <v>4</v>
      </c>
      <c r="D1696" s="171">
        <v>42448.902777777781</v>
      </c>
      <c r="E1696" s="169" t="s">
        <v>0</v>
      </c>
      <c r="F1696" s="172">
        <v>42448.674305555556</v>
      </c>
      <c r="G1696" s="173">
        <f t="shared" ref="G1696:G1759" si="84">IF(D1696="","",D1696-F1696)</f>
        <v>0.22847222222480923</v>
      </c>
      <c r="H1696" s="174" t="str">
        <f t="shared" ref="H1696:H1759" si="85">IF(D1696-F1696&lt;0,"TOO LATE",IF(G1696="","",IF(OR(DAY(D1696-F1696)&gt;1,AND(HOUR(D1696-F1696)&gt;HOUR("0:59"),(SIGN(D1696-F1696)=1))),"ACCEPTABLE","TOO LATE")))</f>
        <v>ACCEPTABLE</v>
      </c>
      <c r="I1696" s="138"/>
      <c r="J1696" s="139">
        <v>42448.904166666667</v>
      </c>
      <c r="K1696" s="139">
        <v>42448.913888888892</v>
      </c>
      <c r="L1696" s="120">
        <f t="shared" si="83"/>
        <v>9.7222222248092294E-3</v>
      </c>
      <c r="M1696" s="131" t="s">
        <v>0</v>
      </c>
      <c r="N1696" s="138" t="s">
        <v>587</v>
      </c>
    </row>
    <row r="1697" spans="1:14" ht="27" customHeight="1" x14ac:dyDescent="0.35">
      <c r="A1697" s="168">
        <v>20089</v>
      </c>
      <c r="B1697" s="169">
        <v>1190</v>
      </c>
      <c r="C1697" s="170" t="s">
        <v>3</v>
      </c>
      <c r="D1697" s="171">
        <v>42448.930555555555</v>
      </c>
      <c r="E1697" s="169" t="s">
        <v>1</v>
      </c>
      <c r="F1697" s="172">
        <v>42448.674305555556</v>
      </c>
      <c r="G1697" s="173">
        <f t="shared" si="84"/>
        <v>0.25624999999854481</v>
      </c>
      <c r="H1697" s="174" t="str">
        <f t="shared" si="85"/>
        <v>ACCEPTABLE</v>
      </c>
      <c r="I1697" s="138"/>
      <c r="J1697" s="139">
        <v>42448.930555555555</v>
      </c>
      <c r="K1697" s="139">
        <v>42448.942361111112</v>
      </c>
      <c r="L1697" s="120">
        <f t="shared" si="83"/>
        <v>1.1805555557657499E-2</v>
      </c>
      <c r="M1697" s="131" t="s">
        <v>1</v>
      </c>
      <c r="N1697" s="138" t="s">
        <v>1094</v>
      </c>
    </row>
    <row r="1698" spans="1:14" ht="27" customHeight="1" x14ac:dyDescent="0.35">
      <c r="A1698" s="168">
        <v>20091</v>
      </c>
      <c r="B1698" s="169">
        <v>1191</v>
      </c>
      <c r="C1698" s="170" t="s">
        <v>3</v>
      </c>
      <c r="D1698" s="171">
        <v>42449.114583333336</v>
      </c>
      <c r="E1698" s="169" t="s">
        <v>0</v>
      </c>
      <c r="F1698" s="172">
        <v>42448.674305555556</v>
      </c>
      <c r="G1698" s="173">
        <f t="shared" si="84"/>
        <v>0.44027777777955635</v>
      </c>
      <c r="H1698" s="174" t="str">
        <f t="shared" si="85"/>
        <v>ACCEPTABLE</v>
      </c>
      <c r="I1698" s="138"/>
      <c r="J1698" s="139">
        <v>42449.122916666667</v>
      </c>
      <c r="K1698" s="139">
        <v>42449.134027777778</v>
      </c>
      <c r="L1698" s="120">
        <f t="shared" si="83"/>
        <v>1.1111111110949423E-2</v>
      </c>
      <c r="M1698" s="131" t="s">
        <v>0</v>
      </c>
      <c r="N1698" s="138" t="s">
        <v>1095</v>
      </c>
    </row>
    <row r="1699" spans="1:14" ht="27" customHeight="1" x14ac:dyDescent="0.35">
      <c r="A1699" s="168">
        <v>20091</v>
      </c>
      <c r="B1699" s="169">
        <v>1192</v>
      </c>
      <c r="C1699" s="170" t="s">
        <v>4</v>
      </c>
      <c r="D1699" s="171">
        <v>42449.149305555555</v>
      </c>
      <c r="E1699" s="169" t="s">
        <v>1</v>
      </c>
      <c r="F1699" s="172">
        <v>42448.674305555556</v>
      </c>
      <c r="G1699" s="173">
        <f t="shared" si="84"/>
        <v>0.47499999999854481</v>
      </c>
      <c r="H1699" s="174" t="str">
        <f t="shared" si="85"/>
        <v>ACCEPTABLE</v>
      </c>
      <c r="I1699" s="138"/>
      <c r="J1699" s="139">
        <v>42449.176388888889</v>
      </c>
      <c r="K1699" s="139">
        <v>42449.182638888888</v>
      </c>
      <c r="L1699" s="120">
        <f t="shared" si="83"/>
        <v>6.2499999985448085E-3</v>
      </c>
      <c r="M1699" s="131" t="s">
        <v>1</v>
      </c>
      <c r="N1699" s="138" t="s">
        <v>587</v>
      </c>
    </row>
    <row r="1700" spans="1:14" ht="27" customHeight="1" x14ac:dyDescent="0.35">
      <c r="A1700" s="168">
        <v>20090</v>
      </c>
      <c r="B1700" s="169">
        <v>1193</v>
      </c>
      <c r="C1700" s="170" t="s">
        <v>471</v>
      </c>
      <c r="D1700" s="171">
        <v>42449.302083333336</v>
      </c>
      <c r="E1700" s="169" t="s">
        <v>0</v>
      </c>
      <c r="F1700" s="172">
        <v>42448.96875</v>
      </c>
      <c r="G1700" s="173">
        <f t="shared" si="84"/>
        <v>0.33333333333575865</v>
      </c>
      <c r="H1700" s="174" t="str">
        <f t="shared" si="85"/>
        <v>ACCEPTABLE</v>
      </c>
      <c r="I1700" s="138"/>
      <c r="J1700" s="139">
        <v>42449.301388888889</v>
      </c>
      <c r="K1700" s="139">
        <v>42449.3125</v>
      </c>
      <c r="L1700" s="120">
        <f t="shared" ref="L1700:L1763" si="86">IF(OR(K1700="",J1700=""), "Incomplete Data", K1700-J1700)</f>
        <v>1.1111111110949423E-2</v>
      </c>
      <c r="M1700" s="131" t="s">
        <v>0</v>
      </c>
      <c r="N1700" s="138" t="s">
        <v>1096</v>
      </c>
    </row>
    <row r="1701" spans="1:14" ht="27" customHeight="1" x14ac:dyDescent="0.35">
      <c r="A1701" s="168">
        <v>20090</v>
      </c>
      <c r="B1701" s="169">
        <v>1194</v>
      </c>
      <c r="C1701" s="170" t="s">
        <v>16</v>
      </c>
      <c r="D1701" s="171">
        <v>42449.336805555555</v>
      </c>
      <c r="E1701" s="169" t="s">
        <v>1</v>
      </c>
      <c r="F1701" s="172">
        <v>42448.96875</v>
      </c>
      <c r="G1701" s="173">
        <f t="shared" si="84"/>
        <v>0.36805555555474712</v>
      </c>
      <c r="H1701" s="174" t="str">
        <f t="shared" si="85"/>
        <v>ACCEPTABLE</v>
      </c>
      <c r="I1701" s="138"/>
      <c r="J1701" s="139">
        <v>42449.334722222222</v>
      </c>
      <c r="K1701" s="139">
        <v>42449.342361111114</v>
      </c>
      <c r="L1701" s="120">
        <f t="shared" si="86"/>
        <v>7.6388888919609599E-3</v>
      </c>
      <c r="M1701" s="131" t="s">
        <v>1</v>
      </c>
      <c r="N1701" s="138" t="s">
        <v>592</v>
      </c>
    </row>
    <row r="1702" spans="1:14" ht="27" customHeight="1" x14ac:dyDescent="0.35">
      <c r="A1702" s="168">
        <v>20091</v>
      </c>
      <c r="B1702" s="169">
        <v>1195</v>
      </c>
      <c r="C1702" s="170" t="s">
        <v>3</v>
      </c>
      <c r="D1702" s="171">
        <v>42449.381944444445</v>
      </c>
      <c r="E1702" s="169" t="s">
        <v>0</v>
      </c>
      <c r="F1702" s="172">
        <v>42449.275694444441</v>
      </c>
      <c r="G1702" s="173">
        <f t="shared" si="84"/>
        <v>0.10625000000436557</v>
      </c>
      <c r="H1702" s="174" t="str">
        <f t="shared" si="85"/>
        <v>ACCEPTABLE</v>
      </c>
      <c r="I1702" s="138"/>
      <c r="J1702" s="139">
        <v>42449.388194444444</v>
      </c>
      <c r="K1702" s="139">
        <v>42449.400694444441</v>
      </c>
      <c r="L1702" s="120">
        <f t="shared" si="86"/>
        <v>1.2499999997089617E-2</v>
      </c>
      <c r="M1702" s="131" t="s">
        <v>0</v>
      </c>
      <c r="N1702" s="138" t="s">
        <v>830</v>
      </c>
    </row>
    <row r="1703" spans="1:14" ht="27" customHeight="1" x14ac:dyDescent="0.35">
      <c r="A1703" s="168">
        <v>20091</v>
      </c>
      <c r="B1703" s="169">
        <v>1196</v>
      </c>
      <c r="C1703" s="170" t="s">
        <v>3</v>
      </c>
      <c r="D1703" s="171">
        <v>42449.409722222219</v>
      </c>
      <c r="E1703" s="169" t="s">
        <v>1</v>
      </c>
      <c r="F1703" s="172">
        <v>42449.275694444441</v>
      </c>
      <c r="G1703" s="173">
        <f t="shared" si="84"/>
        <v>0.13402777777810115</v>
      </c>
      <c r="H1703" s="174" t="str">
        <f t="shared" si="85"/>
        <v>ACCEPTABLE</v>
      </c>
      <c r="I1703" s="138"/>
      <c r="J1703" s="139">
        <v>42449.417361111111</v>
      </c>
      <c r="K1703" s="139">
        <v>42449.430555555555</v>
      </c>
      <c r="L1703" s="120">
        <f t="shared" si="86"/>
        <v>1.3194444443797693E-2</v>
      </c>
      <c r="M1703" s="131" t="s">
        <v>1</v>
      </c>
      <c r="N1703" s="138" t="s">
        <v>830</v>
      </c>
    </row>
    <row r="1704" spans="1:14" ht="27" customHeight="1" x14ac:dyDescent="0.35">
      <c r="A1704" s="168">
        <v>20092</v>
      </c>
      <c r="B1704" s="169">
        <v>1197</v>
      </c>
      <c r="C1704" s="170" t="s">
        <v>4</v>
      </c>
      <c r="D1704" s="171">
        <v>42449.840277777781</v>
      </c>
      <c r="E1704" s="169" t="s">
        <v>0</v>
      </c>
      <c r="F1704" s="172">
        <v>42449.729861111111</v>
      </c>
      <c r="G1704" s="173">
        <f t="shared" si="84"/>
        <v>0.11041666667006211</v>
      </c>
      <c r="H1704" s="174" t="str">
        <f t="shared" si="85"/>
        <v>ACCEPTABLE</v>
      </c>
      <c r="I1704" s="138"/>
      <c r="J1704" s="139">
        <v>42449.84375</v>
      </c>
      <c r="K1704" s="139">
        <v>42449.854166666664</v>
      </c>
      <c r="L1704" s="120">
        <f t="shared" si="86"/>
        <v>1.0416666664241347E-2</v>
      </c>
      <c r="M1704" s="131" t="s">
        <v>0</v>
      </c>
      <c r="N1704" s="138" t="s">
        <v>587</v>
      </c>
    </row>
    <row r="1705" spans="1:14" ht="27" customHeight="1" x14ac:dyDescent="0.35">
      <c r="A1705" s="168">
        <v>20092</v>
      </c>
      <c r="B1705" s="169">
        <v>1198</v>
      </c>
      <c r="C1705" s="170" t="s">
        <v>3</v>
      </c>
      <c r="D1705" s="171">
        <v>42449.868055555555</v>
      </c>
      <c r="E1705" s="169" t="s">
        <v>1</v>
      </c>
      <c r="F1705" s="172">
        <v>42449.729861111111</v>
      </c>
      <c r="G1705" s="173">
        <f t="shared" si="84"/>
        <v>0.13819444444379769</v>
      </c>
      <c r="H1705" s="174" t="str">
        <f t="shared" si="85"/>
        <v>ACCEPTABLE</v>
      </c>
      <c r="I1705" s="138"/>
      <c r="J1705" s="139">
        <v>42449.861111111109</v>
      </c>
      <c r="K1705" s="139">
        <v>42449.871527777781</v>
      </c>
      <c r="L1705" s="120">
        <f t="shared" si="86"/>
        <v>1.0416666671517305E-2</v>
      </c>
      <c r="M1705" s="131" t="s">
        <v>1</v>
      </c>
      <c r="N1705" s="138" t="s">
        <v>1097</v>
      </c>
    </row>
    <row r="1706" spans="1:14" ht="27" customHeight="1" x14ac:dyDescent="0.35">
      <c r="A1706" s="168">
        <v>20090</v>
      </c>
      <c r="B1706" s="169">
        <v>1199</v>
      </c>
      <c r="C1706" s="170" t="s">
        <v>19</v>
      </c>
      <c r="D1706" s="171">
        <v>42449.927083333336</v>
      </c>
      <c r="E1706" s="169" t="s">
        <v>0</v>
      </c>
      <c r="F1706" s="172">
        <v>42449.729861111111</v>
      </c>
      <c r="G1706" s="173">
        <f t="shared" si="84"/>
        <v>0.19722222222480923</v>
      </c>
      <c r="H1706" s="174" t="str">
        <f t="shared" si="85"/>
        <v>ACCEPTABLE</v>
      </c>
      <c r="I1706" s="138"/>
      <c r="J1706" s="139">
        <v>42449.927083333336</v>
      </c>
      <c r="K1706" s="139">
        <v>42449.934027777781</v>
      </c>
      <c r="L1706" s="120">
        <f t="shared" si="86"/>
        <v>6.9444444452528842E-3</v>
      </c>
      <c r="M1706" s="131" t="s">
        <v>0</v>
      </c>
      <c r="N1706" s="138" t="s">
        <v>765</v>
      </c>
    </row>
    <row r="1707" spans="1:14" ht="27" customHeight="1" x14ac:dyDescent="0.35">
      <c r="A1707" s="168">
        <v>20090</v>
      </c>
      <c r="B1707" s="169">
        <v>1200</v>
      </c>
      <c r="C1707" s="170" t="s">
        <v>19</v>
      </c>
      <c r="D1707" s="171">
        <v>42449.979166666664</v>
      </c>
      <c r="E1707" s="169" t="s">
        <v>1</v>
      </c>
      <c r="F1707" s="172">
        <v>42449.729861111111</v>
      </c>
      <c r="G1707" s="173">
        <f t="shared" si="84"/>
        <v>0.24930555555329192</v>
      </c>
      <c r="H1707" s="174" t="str">
        <f t="shared" si="85"/>
        <v>ACCEPTABLE</v>
      </c>
      <c r="I1707" s="138"/>
      <c r="J1707" s="139">
        <v>42449.975694444445</v>
      </c>
      <c r="K1707" s="139">
        <v>42449.986111111109</v>
      </c>
      <c r="L1707" s="120">
        <f t="shared" si="86"/>
        <v>1.0416666664241347E-2</v>
      </c>
      <c r="M1707" s="131" t="s">
        <v>1</v>
      </c>
      <c r="N1707" s="138" t="s">
        <v>765</v>
      </c>
    </row>
    <row r="1708" spans="1:14" ht="27" customHeight="1" x14ac:dyDescent="0.35">
      <c r="A1708" s="168">
        <v>20093</v>
      </c>
      <c r="B1708" s="169">
        <v>1201</v>
      </c>
      <c r="C1708" s="170" t="s">
        <v>16</v>
      </c>
      <c r="D1708" s="171">
        <v>42450.472222222219</v>
      </c>
      <c r="E1708" s="169" t="s">
        <v>0</v>
      </c>
      <c r="F1708" s="172">
        <v>42449.729861111111</v>
      </c>
      <c r="G1708" s="173">
        <f t="shared" si="84"/>
        <v>0.74236111110803904</v>
      </c>
      <c r="H1708" s="174" t="str">
        <f t="shared" si="85"/>
        <v>ACCEPTABLE</v>
      </c>
      <c r="I1708" s="138"/>
      <c r="J1708" s="139">
        <v>42450.461805555555</v>
      </c>
      <c r="K1708" s="139">
        <v>42450.474305555559</v>
      </c>
      <c r="L1708" s="120">
        <f t="shared" si="86"/>
        <v>1.2500000004365575E-2</v>
      </c>
      <c r="M1708" s="131" t="s">
        <v>0</v>
      </c>
      <c r="N1708" s="138" t="s">
        <v>800</v>
      </c>
    </row>
    <row r="1709" spans="1:14" ht="27" customHeight="1" x14ac:dyDescent="0.35">
      <c r="A1709" s="168">
        <v>20093</v>
      </c>
      <c r="B1709" s="169">
        <v>1202</v>
      </c>
      <c r="C1709" s="170" t="s">
        <v>471</v>
      </c>
      <c r="D1709" s="171">
        <v>42450.493055555555</v>
      </c>
      <c r="E1709" s="169" t="s">
        <v>1</v>
      </c>
      <c r="F1709" s="172">
        <v>42449.729861111111</v>
      </c>
      <c r="G1709" s="173">
        <f t="shared" si="84"/>
        <v>0.76319444444379769</v>
      </c>
      <c r="H1709" s="174" t="str">
        <f t="shared" si="85"/>
        <v>ACCEPTABLE</v>
      </c>
      <c r="I1709" s="138"/>
      <c r="J1709" s="139">
        <v>42450.513888888891</v>
      </c>
      <c r="K1709" s="139">
        <v>42450.527083333334</v>
      </c>
      <c r="L1709" s="120">
        <f t="shared" si="86"/>
        <v>1.3194444443797693E-2</v>
      </c>
      <c r="M1709" s="131" t="s">
        <v>1</v>
      </c>
      <c r="N1709" s="138" t="s">
        <v>1098</v>
      </c>
    </row>
    <row r="1710" spans="1:14" ht="27" customHeight="1" x14ac:dyDescent="0.35">
      <c r="A1710" s="168">
        <v>20090</v>
      </c>
      <c r="B1710" s="169">
        <v>1203</v>
      </c>
      <c r="C1710" s="170" t="s">
        <v>471</v>
      </c>
      <c r="D1710" s="171">
        <v>42450.541666666664</v>
      </c>
      <c r="E1710" s="169" t="s">
        <v>0</v>
      </c>
      <c r="F1710" s="172">
        <v>42449.936805555553</v>
      </c>
      <c r="G1710" s="173">
        <f t="shared" si="84"/>
        <v>0.60486111111094942</v>
      </c>
      <c r="H1710" s="174" t="str">
        <f t="shared" si="85"/>
        <v>ACCEPTABLE</v>
      </c>
      <c r="I1710" s="138"/>
      <c r="J1710" s="139">
        <v>42450.559027777781</v>
      </c>
      <c r="K1710" s="139">
        <v>42450.572916666664</v>
      </c>
      <c r="L1710" s="120">
        <f t="shared" si="86"/>
        <v>1.3888888883229811E-2</v>
      </c>
      <c r="M1710" s="131" t="s">
        <v>0</v>
      </c>
      <c r="N1710" s="138" t="s">
        <v>1099</v>
      </c>
    </row>
    <row r="1711" spans="1:14" ht="27" customHeight="1" x14ac:dyDescent="0.35">
      <c r="A1711" s="168">
        <v>20090</v>
      </c>
      <c r="B1711" s="169">
        <v>1204</v>
      </c>
      <c r="C1711" s="170" t="s">
        <v>16</v>
      </c>
      <c r="D1711" s="171">
        <v>42450.576388888891</v>
      </c>
      <c r="E1711" s="169" t="s">
        <v>1</v>
      </c>
      <c r="F1711" s="172">
        <v>42449.936805555553</v>
      </c>
      <c r="G1711" s="173">
        <f t="shared" si="84"/>
        <v>0.63958333333721384</v>
      </c>
      <c r="H1711" s="174" t="str">
        <f t="shared" si="85"/>
        <v>ACCEPTABLE</v>
      </c>
      <c r="I1711" s="138"/>
      <c r="J1711" s="139">
        <v>42450.600694444445</v>
      </c>
      <c r="K1711" s="139">
        <v>42450.611111111109</v>
      </c>
      <c r="L1711" s="120">
        <f t="shared" si="86"/>
        <v>1.0416666664241347E-2</v>
      </c>
      <c r="M1711" s="131" t="s">
        <v>1</v>
      </c>
      <c r="N1711" s="138" t="s">
        <v>1100</v>
      </c>
    </row>
    <row r="1712" spans="1:14" ht="27" customHeight="1" x14ac:dyDescent="0.35">
      <c r="A1712" s="168">
        <v>20090</v>
      </c>
      <c r="B1712" s="169">
        <v>1205</v>
      </c>
      <c r="C1712" s="170" t="s">
        <v>16</v>
      </c>
      <c r="D1712" s="171">
        <v>42451.277777777781</v>
      </c>
      <c r="E1712" s="169" t="s">
        <v>0</v>
      </c>
      <c r="F1712" s="172">
        <v>42450.866666666669</v>
      </c>
      <c r="G1712" s="173">
        <f t="shared" si="84"/>
        <v>0.41111111111240461</v>
      </c>
      <c r="H1712" s="174" t="str">
        <f t="shared" si="85"/>
        <v>ACCEPTABLE</v>
      </c>
      <c r="I1712" s="138"/>
      <c r="J1712" s="139">
        <v>42451.288194444445</v>
      </c>
      <c r="K1712" s="139">
        <v>42451.298611111109</v>
      </c>
      <c r="L1712" s="120">
        <f t="shared" si="86"/>
        <v>1.0416666664241347E-2</v>
      </c>
      <c r="M1712" s="131" t="s">
        <v>0</v>
      </c>
      <c r="N1712" s="138" t="s">
        <v>892</v>
      </c>
    </row>
    <row r="1713" spans="1:14" ht="27" customHeight="1" x14ac:dyDescent="0.35">
      <c r="A1713" s="168">
        <v>20090</v>
      </c>
      <c r="B1713" s="169">
        <v>1206</v>
      </c>
      <c r="C1713" s="170" t="s">
        <v>471</v>
      </c>
      <c r="D1713" s="171">
        <v>42451.305555555555</v>
      </c>
      <c r="E1713" s="169" t="s">
        <v>1</v>
      </c>
      <c r="F1713" s="172">
        <v>42450.866666666669</v>
      </c>
      <c r="G1713" s="173">
        <f t="shared" si="84"/>
        <v>0.43888888888614019</v>
      </c>
      <c r="H1713" s="174" t="str">
        <f t="shared" si="85"/>
        <v>ACCEPTABLE</v>
      </c>
      <c r="I1713" s="138"/>
      <c r="J1713" s="139">
        <v>42451.315972222219</v>
      </c>
      <c r="K1713" s="139">
        <v>42451.329861111109</v>
      </c>
      <c r="L1713" s="120">
        <f t="shared" si="86"/>
        <v>1.3888888890505768E-2</v>
      </c>
      <c r="M1713" s="131" t="s">
        <v>1</v>
      </c>
      <c r="N1713" s="138" t="s">
        <v>663</v>
      </c>
    </row>
    <row r="1714" spans="1:14" ht="27" customHeight="1" x14ac:dyDescent="0.35">
      <c r="A1714" s="168"/>
      <c r="B1714" s="169"/>
      <c r="C1714" s="170"/>
      <c r="D1714" s="171"/>
      <c r="E1714" s="169"/>
      <c r="F1714" s="172"/>
      <c r="G1714" s="173" t="str">
        <f t="shared" si="84"/>
        <v/>
      </c>
      <c r="H1714" s="174" t="str">
        <f t="shared" si="85"/>
        <v/>
      </c>
      <c r="I1714" s="138"/>
      <c r="J1714" s="139">
        <v>42451.555555555555</v>
      </c>
      <c r="K1714" s="139">
        <v>42451.5625</v>
      </c>
      <c r="L1714" s="120">
        <f t="shared" si="86"/>
        <v>6.9444444452528842E-3</v>
      </c>
      <c r="M1714" s="131" t="s">
        <v>149</v>
      </c>
      <c r="N1714" s="138" t="s">
        <v>78</v>
      </c>
    </row>
    <row r="1715" spans="1:14" ht="27" customHeight="1" x14ac:dyDescent="0.35">
      <c r="A1715" s="168">
        <v>20094</v>
      </c>
      <c r="B1715" s="169">
        <v>1207</v>
      </c>
      <c r="C1715" s="170" t="s">
        <v>594</v>
      </c>
      <c r="D1715" s="171">
        <v>42453.614583333336</v>
      </c>
      <c r="E1715" s="169" t="s">
        <v>0</v>
      </c>
      <c r="F1715" s="172">
        <v>42453.55</v>
      </c>
      <c r="G1715" s="173">
        <f t="shared" si="84"/>
        <v>6.4583333332848269E-2</v>
      </c>
      <c r="H1715" s="174" t="str">
        <f t="shared" si="85"/>
        <v>ACCEPTABLE</v>
      </c>
      <c r="I1715" s="138"/>
      <c r="J1715" s="139">
        <v>42453.635416666664</v>
      </c>
      <c r="K1715" s="139">
        <v>42453.652777777781</v>
      </c>
      <c r="L1715" s="120">
        <f t="shared" si="86"/>
        <v>1.7361111116770189E-2</v>
      </c>
      <c r="M1715" s="131" t="s">
        <v>0</v>
      </c>
      <c r="N1715" s="138" t="s">
        <v>1101</v>
      </c>
    </row>
    <row r="1716" spans="1:14" ht="27" customHeight="1" x14ac:dyDescent="0.35">
      <c r="A1716" s="168">
        <v>20094</v>
      </c>
      <c r="B1716" s="169">
        <v>1208</v>
      </c>
      <c r="C1716" s="170" t="s">
        <v>3</v>
      </c>
      <c r="D1716" s="171">
        <v>42453.635416666664</v>
      </c>
      <c r="E1716" s="169" t="s">
        <v>1</v>
      </c>
      <c r="F1716" s="172">
        <v>42453.55</v>
      </c>
      <c r="G1716" s="173">
        <f t="shared" si="84"/>
        <v>8.5416666661330964E-2</v>
      </c>
      <c r="H1716" s="174" t="str">
        <f t="shared" si="85"/>
        <v>ACCEPTABLE</v>
      </c>
      <c r="I1716" s="138"/>
      <c r="J1716" s="139">
        <v>42453.669444444444</v>
      </c>
      <c r="K1716" s="139">
        <v>42453.679861111108</v>
      </c>
      <c r="L1716" s="120">
        <f t="shared" si="86"/>
        <v>1.0416666664241347E-2</v>
      </c>
      <c r="M1716" s="131" t="s">
        <v>1</v>
      </c>
      <c r="N1716" s="138" t="s">
        <v>1102</v>
      </c>
    </row>
    <row r="1717" spans="1:14" ht="27" customHeight="1" x14ac:dyDescent="0.35">
      <c r="A1717" s="168">
        <v>20095</v>
      </c>
      <c r="B1717" s="169">
        <v>1209</v>
      </c>
      <c r="C1717" s="170" t="s">
        <v>4</v>
      </c>
      <c r="D1717" s="171">
        <v>42454.381944444445</v>
      </c>
      <c r="E1717" s="169" t="s">
        <v>0</v>
      </c>
      <c r="F1717" s="172">
        <v>42453.55</v>
      </c>
      <c r="G1717" s="173">
        <f t="shared" si="84"/>
        <v>0.8319444444423425</v>
      </c>
      <c r="H1717" s="174" t="str">
        <f t="shared" si="85"/>
        <v>ACCEPTABLE</v>
      </c>
      <c r="I1717" s="138"/>
      <c r="J1717" s="139"/>
      <c r="K1717" s="139"/>
      <c r="L1717" s="120" t="str">
        <f t="shared" si="86"/>
        <v>Incomplete Data</v>
      </c>
      <c r="M1717" s="131"/>
      <c r="N1717" s="138"/>
    </row>
    <row r="1718" spans="1:14" ht="27" customHeight="1" x14ac:dyDescent="0.35">
      <c r="A1718" s="168"/>
      <c r="B1718" s="169"/>
      <c r="C1718" s="170"/>
      <c r="D1718" s="171"/>
      <c r="E1718" s="169"/>
      <c r="F1718" s="172"/>
      <c r="G1718" s="173" t="str">
        <f t="shared" si="84"/>
        <v/>
      </c>
      <c r="H1718" s="174" t="str">
        <f t="shared" si="85"/>
        <v/>
      </c>
      <c r="I1718" s="138"/>
      <c r="J1718" s="139">
        <v>42454.385416666664</v>
      </c>
      <c r="K1718" s="139">
        <v>42454.395138888889</v>
      </c>
      <c r="L1718" s="120">
        <f t="shared" si="86"/>
        <v>9.7222222248092294E-3</v>
      </c>
      <c r="M1718" s="131" t="s">
        <v>0</v>
      </c>
      <c r="N1718" s="138" t="s">
        <v>18</v>
      </c>
    </row>
    <row r="1719" spans="1:14" ht="27" customHeight="1" x14ac:dyDescent="0.35">
      <c r="A1719" s="168">
        <v>20095</v>
      </c>
      <c r="B1719" s="169">
        <v>1210</v>
      </c>
      <c r="C1719" s="170" t="s">
        <v>3</v>
      </c>
      <c r="D1719" s="171">
        <v>42454.409722222219</v>
      </c>
      <c r="E1719" s="169" t="s">
        <v>1</v>
      </c>
      <c r="F1719" s="172">
        <v>42453.897222222222</v>
      </c>
      <c r="G1719" s="173">
        <f t="shared" si="84"/>
        <v>0.51249999999708962</v>
      </c>
      <c r="H1719" s="174" t="str">
        <f t="shared" si="85"/>
        <v>ACCEPTABLE</v>
      </c>
      <c r="I1719" s="138"/>
      <c r="J1719" s="139">
        <v>42454.40625</v>
      </c>
      <c r="K1719" s="139">
        <v>42454.420138888891</v>
      </c>
      <c r="L1719" s="120">
        <f t="shared" si="86"/>
        <v>1.3888888890505768E-2</v>
      </c>
      <c r="M1719" s="131" t="s">
        <v>1</v>
      </c>
      <c r="N1719" s="138" t="s">
        <v>618</v>
      </c>
    </row>
    <row r="1720" spans="1:14" ht="27" customHeight="1" x14ac:dyDescent="0.35">
      <c r="A1720" s="168">
        <v>20095</v>
      </c>
      <c r="B1720" s="169">
        <v>1211</v>
      </c>
      <c r="C1720" s="170" t="s">
        <v>3</v>
      </c>
      <c r="D1720" s="171">
        <v>42454.444444444445</v>
      </c>
      <c r="E1720" s="169" t="s">
        <v>0</v>
      </c>
      <c r="F1720" s="172">
        <v>42453.897222222222</v>
      </c>
      <c r="G1720" s="173">
        <f t="shared" si="84"/>
        <v>0.54722222222335404</v>
      </c>
      <c r="H1720" s="174" t="str">
        <f t="shared" si="85"/>
        <v>ACCEPTABLE</v>
      </c>
      <c r="I1720" s="138"/>
      <c r="J1720" s="139">
        <v>42454.440972222219</v>
      </c>
      <c r="K1720" s="139">
        <v>42454.452777777777</v>
      </c>
      <c r="L1720" s="120">
        <f t="shared" si="86"/>
        <v>1.1805555557657499E-2</v>
      </c>
      <c r="M1720" s="131" t="s">
        <v>0</v>
      </c>
      <c r="N1720" s="138" t="s">
        <v>514</v>
      </c>
    </row>
    <row r="1721" spans="1:14" ht="27" customHeight="1" x14ac:dyDescent="0.35">
      <c r="A1721" s="168">
        <v>20095</v>
      </c>
      <c r="B1721" s="169">
        <v>1212</v>
      </c>
      <c r="C1721" s="170" t="s">
        <v>19</v>
      </c>
      <c r="D1721" s="171">
        <v>42454.486111111109</v>
      </c>
      <c r="E1721" s="169" t="s">
        <v>1</v>
      </c>
      <c r="F1721" s="172">
        <v>42453.897222222222</v>
      </c>
      <c r="G1721" s="173">
        <f t="shared" si="84"/>
        <v>0.58888888888759539</v>
      </c>
      <c r="H1721" s="174" t="str">
        <f t="shared" si="85"/>
        <v>ACCEPTABLE</v>
      </c>
      <c r="I1721" s="138"/>
      <c r="J1721" s="139">
        <v>42454.479166666664</v>
      </c>
      <c r="K1721" s="139">
        <v>42454.490277777775</v>
      </c>
      <c r="L1721" s="120">
        <f t="shared" si="86"/>
        <v>1.1111111110949423E-2</v>
      </c>
      <c r="M1721" s="131" t="s">
        <v>1</v>
      </c>
      <c r="N1721" s="138" t="s">
        <v>1103</v>
      </c>
    </row>
    <row r="1722" spans="1:14" ht="27" customHeight="1" x14ac:dyDescent="0.35">
      <c r="A1722" s="168">
        <v>20096</v>
      </c>
      <c r="B1722" s="169">
        <v>1213</v>
      </c>
      <c r="C1722" s="170" t="s">
        <v>594</v>
      </c>
      <c r="D1722" s="171">
        <v>42454.708333333336</v>
      </c>
      <c r="E1722" s="169" t="s">
        <v>0</v>
      </c>
      <c r="F1722" s="172">
        <v>42454.45208333333</v>
      </c>
      <c r="G1722" s="173">
        <f t="shared" si="84"/>
        <v>0.25625000000582077</v>
      </c>
      <c r="H1722" s="174" t="str">
        <f t="shared" si="85"/>
        <v>ACCEPTABLE</v>
      </c>
      <c r="I1722" s="138"/>
      <c r="J1722" s="139">
        <v>42454.739583333336</v>
      </c>
      <c r="K1722" s="139">
        <v>42454.75277777778</v>
      </c>
      <c r="L1722" s="120">
        <f t="shared" si="86"/>
        <v>1.3194444443797693E-2</v>
      </c>
      <c r="M1722" s="131" t="s">
        <v>0</v>
      </c>
      <c r="N1722" s="138" t="s">
        <v>1104</v>
      </c>
    </row>
    <row r="1723" spans="1:14" ht="27" customHeight="1" x14ac:dyDescent="0.35">
      <c r="A1723" s="168">
        <v>20096</v>
      </c>
      <c r="B1723" s="169">
        <v>1214</v>
      </c>
      <c r="C1723" s="170" t="s">
        <v>4</v>
      </c>
      <c r="D1723" s="171">
        <v>42454.743055555555</v>
      </c>
      <c r="E1723" s="169" t="s">
        <v>1</v>
      </c>
      <c r="F1723" s="172">
        <v>42454.45208333333</v>
      </c>
      <c r="G1723" s="173">
        <f t="shared" si="84"/>
        <v>0.29097222222480923</v>
      </c>
      <c r="H1723" s="174" t="str">
        <f t="shared" si="85"/>
        <v>ACCEPTABLE</v>
      </c>
      <c r="I1723" s="138"/>
      <c r="J1723" s="139">
        <v>42454.78125</v>
      </c>
      <c r="K1723" s="139">
        <v>42454.791666666664</v>
      </c>
      <c r="L1723" s="120">
        <f t="shared" si="86"/>
        <v>1.0416666664241347E-2</v>
      </c>
      <c r="M1723" s="131" t="s">
        <v>1</v>
      </c>
      <c r="N1723" s="138" t="s">
        <v>9</v>
      </c>
    </row>
    <row r="1724" spans="1:14" ht="27" customHeight="1" x14ac:dyDescent="0.35">
      <c r="A1724" s="168"/>
      <c r="B1724" s="169"/>
      <c r="C1724" s="170"/>
      <c r="D1724" s="171"/>
      <c r="E1724" s="169"/>
      <c r="F1724" s="172"/>
      <c r="G1724" s="173" t="str">
        <f t="shared" si="84"/>
        <v/>
      </c>
      <c r="H1724" s="174" t="str">
        <f t="shared" si="85"/>
        <v/>
      </c>
      <c r="I1724" s="138"/>
      <c r="J1724" s="139">
        <v>42455.043055555558</v>
      </c>
      <c r="K1724" s="139">
        <v>42455.052777777775</v>
      </c>
      <c r="L1724" s="120">
        <f t="shared" si="86"/>
        <v>9.7222222175332718E-3</v>
      </c>
      <c r="M1724" s="131" t="s">
        <v>0</v>
      </c>
      <c r="N1724" s="138" t="s">
        <v>587</v>
      </c>
    </row>
    <row r="1725" spans="1:14" ht="27" customHeight="1" x14ac:dyDescent="0.35">
      <c r="A1725" s="168"/>
      <c r="B1725" s="169"/>
      <c r="C1725" s="170"/>
      <c r="D1725" s="171"/>
      <c r="E1725" s="169"/>
      <c r="F1725" s="172"/>
      <c r="G1725" s="173" t="str">
        <f t="shared" si="84"/>
        <v/>
      </c>
      <c r="H1725" s="174" t="str">
        <f t="shared" si="85"/>
        <v/>
      </c>
      <c r="I1725" s="138"/>
      <c r="J1725" s="139"/>
      <c r="K1725" s="139"/>
      <c r="L1725" s="120" t="str">
        <f t="shared" si="86"/>
        <v>Incomplete Data</v>
      </c>
      <c r="M1725" s="131"/>
      <c r="N1725" s="138"/>
    </row>
    <row r="1726" spans="1:14" ht="27" customHeight="1" x14ac:dyDescent="0.35">
      <c r="A1726" s="168"/>
      <c r="B1726" s="169"/>
      <c r="C1726" s="170"/>
      <c r="D1726" s="171"/>
      <c r="E1726" s="169"/>
      <c r="F1726" s="172"/>
      <c r="G1726" s="173" t="str">
        <f t="shared" si="84"/>
        <v/>
      </c>
      <c r="H1726" s="174" t="str">
        <f t="shared" si="85"/>
        <v/>
      </c>
      <c r="I1726" s="138"/>
      <c r="J1726" s="139">
        <v>42455.106249999997</v>
      </c>
      <c r="K1726" s="139">
        <v>42455.120138888888</v>
      </c>
      <c r="L1726" s="120">
        <f t="shared" si="86"/>
        <v>1.3888888890505768E-2</v>
      </c>
      <c r="M1726" s="131" t="s">
        <v>1</v>
      </c>
      <c r="N1726" s="138" t="s">
        <v>595</v>
      </c>
    </row>
    <row r="1727" spans="1:14" ht="27" customHeight="1" x14ac:dyDescent="0.35">
      <c r="A1727" s="168">
        <v>20097</v>
      </c>
      <c r="B1727" s="169">
        <v>1215</v>
      </c>
      <c r="C1727" s="170" t="s">
        <v>471</v>
      </c>
      <c r="D1727" s="171">
        <v>42455.458333333336</v>
      </c>
      <c r="E1727" s="169" t="s">
        <v>0</v>
      </c>
      <c r="F1727" s="172">
        <v>42455.413888888892</v>
      </c>
      <c r="G1727" s="173">
        <f t="shared" si="84"/>
        <v>4.4444444443797693E-2</v>
      </c>
      <c r="H1727" s="174" t="str">
        <f t="shared" si="85"/>
        <v>ACCEPTABLE</v>
      </c>
      <c r="I1727" s="138"/>
      <c r="J1727" s="139">
        <v>42455.458333333336</v>
      </c>
      <c r="K1727" s="139">
        <v>42455.470833333333</v>
      </c>
      <c r="L1727" s="120">
        <f t="shared" si="86"/>
        <v>1.2499999997089617E-2</v>
      </c>
      <c r="M1727" s="131" t="s">
        <v>0</v>
      </c>
      <c r="N1727" s="138" t="s">
        <v>1105</v>
      </c>
    </row>
    <row r="1728" spans="1:14" ht="27" customHeight="1" x14ac:dyDescent="0.35">
      <c r="A1728" s="168">
        <v>20097</v>
      </c>
      <c r="B1728" s="169">
        <v>1216</v>
      </c>
      <c r="C1728" s="170" t="s">
        <v>16</v>
      </c>
      <c r="D1728" s="171">
        <v>42455.493055555555</v>
      </c>
      <c r="E1728" s="169" t="s">
        <v>1</v>
      </c>
      <c r="F1728" s="172">
        <v>42455.413888888892</v>
      </c>
      <c r="G1728" s="173">
        <f t="shared" si="84"/>
        <v>7.9166666662786156E-2</v>
      </c>
      <c r="H1728" s="174" t="str">
        <f t="shared" si="85"/>
        <v>ACCEPTABLE</v>
      </c>
      <c r="I1728" s="138"/>
      <c r="J1728" s="139">
        <v>42455.502083333333</v>
      </c>
      <c r="K1728" s="139">
        <v>42455.51458333333</v>
      </c>
      <c r="L1728" s="120">
        <f t="shared" si="86"/>
        <v>1.2499999997089617E-2</v>
      </c>
      <c r="M1728" s="131" t="s">
        <v>1</v>
      </c>
      <c r="N1728" s="138" t="s">
        <v>1106</v>
      </c>
    </row>
    <row r="1729" spans="1:14" ht="27" customHeight="1" x14ac:dyDescent="0.35">
      <c r="A1729" s="168">
        <v>20096</v>
      </c>
      <c r="B1729" s="169">
        <v>1217</v>
      </c>
      <c r="C1729" s="170" t="s">
        <v>19</v>
      </c>
      <c r="D1729" s="171">
        <v>42455.611111111109</v>
      </c>
      <c r="E1729" s="169" t="s">
        <v>0</v>
      </c>
      <c r="F1729" s="172">
        <v>42455.413888888892</v>
      </c>
      <c r="G1729" s="173">
        <f t="shared" si="84"/>
        <v>0.19722222221753327</v>
      </c>
      <c r="H1729" s="174" t="str">
        <f t="shared" si="85"/>
        <v>ACCEPTABLE</v>
      </c>
      <c r="I1729" s="138"/>
      <c r="J1729" s="139">
        <v>42455.618055555555</v>
      </c>
      <c r="K1729" s="139">
        <v>42455.625</v>
      </c>
      <c r="L1729" s="120">
        <f t="shared" si="86"/>
        <v>6.9444444452528842E-3</v>
      </c>
      <c r="M1729" s="131" t="s">
        <v>0</v>
      </c>
      <c r="N1729" s="138" t="s">
        <v>174</v>
      </c>
    </row>
    <row r="1730" spans="1:14" ht="27" customHeight="1" x14ac:dyDescent="0.35">
      <c r="A1730" s="168">
        <v>20097</v>
      </c>
      <c r="B1730" s="169">
        <v>1219</v>
      </c>
      <c r="C1730" s="170" t="s">
        <v>19</v>
      </c>
      <c r="D1730" s="171">
        <v>42455.701388888891</v>
      </c>
      <c r="E1730" s="169" t="s">
        <v>1</v>
      </c>
      <c r="F1730" s="172">
        <v>42455.413888888892</v>
      </c>
      <c r="G1730" s="173">
        <f t="shared" si="84"/>
        <v>0.28749999999854481</v>
      </c>
      <c r="H1730" s="174" t="str">
        <f t="shared" si="85"/>
        <v>ACCEPTABLE</v>
      </c>
      <c r="I1730" s="138"/>
      <c r="J1730" s="139">
        <v>42455.651388888888</v>
      </c>
      <c r="K1730" s="139">
        <v>42455.663194444445</v>
      </c>
      <c r="L1730" s="120">
        <f t="shared" si="86"/>
        <v>1.1805555557657499E-2</v>
      </c>
      <c r="M1730" s="131" t="s">
        <v>0</v>
      </c>
      <c r="N1730" s="138" t="s">
        <v>587</v>
      </c>
    </row>
    <row r="1731" spans="1:14" ht="27" customHeight="1" x14ac:dyDescent="0.35">
      <c r="A1731" s="168">
        <v>20097</v>
      </c>
      <c r="B1731" s="169">
        <v>1219</v>
      </c>
      <c r="C1731" s="170" t="s">
        <v>19</v>
      </c>
      <c r="D1731" s="171">
        <v>42455.666666666664</v>
      </c>
      <c r="E1731" s="169" t="s">
        <v>1</v>
      </c>
      <c r="F1731" s="172">
        <v>42455.413888888892</v>
      </c>
      <c r="G1731" s="173">
        <f t="shared" si="84"/>
        <v>0.25277777777228039</v>
      </c>
      <c r="H1731" s="174" t="str">
        <f t="shared" si="85"/>
        <v>ACCEPTABLE</v>
      </c>
      <c r="I1731" s="138"/>
      <c r="J1731" s="139">
        <v>42455.711805555555</v>
      </c>
      <c r="K1731" s="139">
        <v>42455.719444444447</v>
      </c>
      <c r="L1731" s="120">
        <f t="shared" si="86"/>
        <v>7.6388888919609599E-3</v>
      </c>
      <c r="M1731" s="131" t="s">
        <v>1</v>
      </c>
      <c r="N1731" s="138" t="s">
        <v>1107</v>
      </c>
    </row>
    <row r="1732" spans="1:14" ht="27" customHeight="1" x14ac:dyDescent="0.35">
      <c r="A1732" s="168"/>
      <c r="B1732" s="169"/>
      <c r="C1732" s="170"/>
      <c r="D1732" s="171"/>
      <c r="E1732" s="169"/>
      <c r="F1732" s="172"/>
      <c r="G1732" s="173" t="str">
        <f t="shared" si="84"/>
        <v/>
      </c>
      <c r="H1732" s="174" t="str">
        <f t="shared" si="85"/>
        <v/>
      </c>
      <c r="I1732" s="138"/>
      <c r="J1732" s="139">
        <v>42455.756944444445</v>
      </c>
      <c r="K1732" s="139">
        <v>42455.767361111109</v>
      </c>
      <c r="L1732" s="120">
        <f t="shared" si="86"/>
        <v>1.0416666664241347E-2</v>
      </c>
      <c r="M1732" s="131" t="s">
        <v>0</v>
      </c>
      <c r="N1732" s="138" t="s">
        <v>978</v>
      </c>
    </row>
    <row r="1733" spans="1:14" ht="27" customHeight="1" x14ac:dyDescent="0.35">
      <c r="A1733" s="168">
        <v>20096</v>
      </c>
      <c r="B1733" s="169">
        <v>1220</v>
      </c>
      <c r="C1733" s="170" t="s">
        <v>4</v>
      </c>
      <c r="D1733" s="171">
        <v>42456.125</v>
      </c>
      <c r="E1733" s="169" t="s">
        <v>0</v>
      </c>
      <c r="F1733" s="172">
        <v>42455.895138888889</v>
      </c>
      <c r="G1733" s="173">
        <f t="shared" si="84"/>
        <v>0.22986111111094942</v>
      </c>
      <c r="H1733" s="174" t="str">
        <f t="shared" si="85"/>
        <v>ACCEPTABLE</v>
      </c>
      <c r="I1733" s="138"/>
      <c r="J1733" s="139">
        <v>42456.138194444444</v>
      </c>
      <c r="K1733" s="139">
        <v>42456.145138888889</v>
      </c>
      <c r="L1733" s="120">
        <f t="shared" si="86"/>
        <v>6.9444444452528842E-3</v>
      </c>
      <c r="M1733" s="131" t="s">
        <v>0</v>
      </c>
      <c r="N1733" s="138" t="s">
        <v>587</v>
      </c>
    </row>
    <row r="1734" spans="1:14" ht="27" customHeight="1" x14ac:dyDescent="0.35">
      <c r="A1734" s="168">
        <v>20096</v>
      </c>
      <c r="B1734" s="169">
        <v>1221</v>
      </c>
      <c r="C1734" s="170" t="s">
        <v>3</v>
      </c>
      <c r="D1734" s="171">
        <v>42456.152777777781</v>
      </c>
      <c r="E1734" s="169" t="s">
        <v>1</v>
      </c>
      <c r="F1734" s="172">
        <v>42455.895138888889</v>
      </c>
      <c r="G1734" s="173">
        <f t="shared" si="84"/>
        <v>0.25763888889196096</v>
      </c>
      <c r="H1734" s="174" t="str">
        <f t="shared" si="85"/>
        <v>ACCEPTABLE</v>
      </c>
      <c r="I1734" s="138"/>
      <c r="J1734" s="139">
        <v>42456.166666666664</v>
      </c>
      <c r="K1734" s="139">
        <v>42456.179166666669</v>
      </c>
      <c r="L1734" s="120">
        <f t="shared" si="86"/>
        <v>1.2500000004365575E-2</v>
      </c>
      <c r="M1734" s="131" t="s">
        <v>1</v>
      </c>
      <c r="N1734" s="138" t="s">
        <v>1108</v>
      </c>
    </row>
    <row r="1735" spans="1:14" ht="27" customHeight="1" x14ac:dyDescent="0.35">
      <c r="A1735" s="168">
        <v>20097</v>
      </c>
      <c r="B1735" s="169">
        <v>1222</v>
      </c>
      <c r="C1735" s="170" t="s">
        <v>16</v>
      </c>
      <c r="D1735" s="171">
        <v>42456.277777777781</v>
      </c>
      <c r="E1735" s="169" t="s">
        <v>0</v>
      </c>
      <c r="F1735" s="172">
        <v>42455.907638888886</v>
      </c>
      <c r="G1735" s="173">
        <f t="shared" si="84"/>
        <v>0.37013888889487134</v>
      </c>
      <c r="H1735" s="174" t="str">
        <f t="shared" si="85"/>
        <v>ACCEPTABLE</v>
      </c>
      <c r="I1735" s="138"/>
      <c r="J1735" s="139">
        <v>42456.279861111114</v>
      </c>
      <c r="K1735" s="139">
        <v>42456.286805555559</v>
      </c>
      <c r="L1735" s="120">
        <f t="shared" si="86"/>
        <v>6.9444444452528842E-3</v>
      </c>
      <c r="M1735" s="131" t="s">
        <v>0</v>
      </c>
      <c r="N1735" s="138" t="s">
        <v>610</v>
      </c>
    </row>
    <row r="1736" spans="1:14" ht="27" customHeight="1" x14ac:dyDescent="0.35">
      <c r="A1736" s="168">
        <v>20097</v>
      </c>
      <c r="B1736" s="169">
        <v>1223</v>
      </c>
      <c r="C1736" s="170" t="s">
        <v>471</v>
      </c>
      <c r="D1736" s="171">
        <v>42456.305555555555</v>
      </c>
      <c r="E1736" s="169" t="s">
        <v>1</v>
      </c>
      <c r="F1736" s="172">
        <v>42455.907638888886</v>
      </c>
      <c r="G1736" s="173">
        <f t="shared" si="84"/>
        <v>0.39791666666860692</v>
      </c>
      <c r="H1736" s="174" t="str">
        <f t="shared" si="85"/>
        <v>ACCEPTABLE</v>
      </c>
      <c r="I1736" s="138"/>
      <c r="J1736" s="139">
        <v>42457.254861111112</v>
      </c>
      <c r="K1736" s="139">
        <v>42457.267361111109</v>
      </c>
      <c r="L1736" s="120">
        <f t="shared" si="86"/>
        <v>1.2499999997089617E-2</v>
      </c>
      <c r="M1736" s="131" t="s">
        <v>1</v>
      </c>
      <c r="N1736" s="138" t="s">
        <v>1109</v>
      </c>
    </row>
    <row r="1737" spans="1:14" ht="27" customHeight="1" x14ac:dyDescent="0.35">
      <c r="A1737" s="168">
        <v>20098</v>
      </c>
      <c r="B1737" s="169">
        <v>1224</v>
      </c>
      <c r="C1737" s="170" t="s">
        <v>3</v>
      </c>
      <c r="D1737" s="171">
        <v>42456.340277777781</v>
      </c>
      <c r="E1737" s="169" t="s">
        <v>0</v>
      </c>
      <c r="F1737" s="172">
        <v>42455.907638888886</v>
      </c>
      <c r="G1737" s="173">
        <f t="shared" si="84"/>
        <v>0.43263888889487134</v>
      </c>
      <c r="H1737" s="174" t="str">
        <f t="shared" si="85"/>
        <v>ACCEPTABLE</v>
      </c>
      <c r="I1737" s="138"/>
      <c r="J1737" s="139">
        <v>42456.337500000001</v>
      </c>
      <c r="K1737" s="139">
        <v>42456.347916666666</v>
      </c>
      <c r="L1737" s="120">
        <f t="shared" si="86"/>
        <v>1.0416666664241347E-2</v>
      </c>
      <c r="M1737" s="131" t="s">
        <v>0</v>
      </c>
      <c r="N1737" s="138" t="s">
        <v>1110</v>
      </c>
    </row>
    <row r="1738" spans="1:14" ht="27" customHeight="1" x14ac:dyDescent="0.35">
      <c r="A1738" s="168">
        <v>20098</v>
      </c>
      <c r="B1738" s="169">
        <v>1225</v>
      </c>
      <c r="C1738" s="170" t="s">
        <v>4</v>
      </c>
      <c r="D1738" s="171">
        <v>42456.375</v>
      </c>
      <c r="E1738" s="169" t="s">
        <v>1</v>
      </c>
      <c r="F1738" s="172">
        <v>42455.907638888886</v>
      </c>
      <c r="G1738" s="173">
        <f t="shared" si="84"/>
        <v>0.46736111111385981</v>
      </c>
      <c r="H1738" s="174" t="str">
        <f t="shared" si="85"/>
        <v>ACCEPTABLE</v>
      </c>
      <c r="I1738" s="138"/>
      <c r="J1738" s="139">
        <v>42456.371527777781</v>
      </c>
      <c r="K1738" s="139">
        <v>42456.378472222219</v>
      </c>
      <c r="L1738" s="120">
        <f t="shared" si="86"/>
        <v>6.9444444379769266E-3</v>
      </c>
      <c r="M1738" s="131" t="s">
        <v>1</v>
      </c>
      <c r="N1738" s="138" t="s">
        <v>18</v>
      </c>
    </row>
    <row r="1739" spans="1:14" ht="27" customHeight="1" x14ac:dyDescent="0.35">
      <c r="A1739" s="168">
        <v>20098</v>
      </c>
      <c r="B1739" s="169">
        <v>1226</v>
      </c>
      <c r="C1739" s="170" t="s">
        <v>4</v>
      </c>
      <c r="D1739" s="171">
        <v>42457.236111111109</v>
      </c>
      <c r="E1739" s="169" t="s">
        <v>0</v>
      </c>
      <c r="F1739" s="172">
        <v>42457.02847222222</v>
      </c>
      <c r="G1739" s="173">
        <f t="shared" si="84"/>
        <v>0.20763888888905058</v>
      </c>
      <c r="H1739" s="174" t="str">
        <f t="shared" si="85"/>
        <v>ACCEPTABLE</v>
      </c>
      <c r="I1739" s="138"/>
      <c r="J1739" s="139">
        <v>42457.238194444442</v>
      </c>
      <c r="K1739" s="139">
        <v>42457.248611111114</v>
      </c>
      <c r="L1739" s="120">
        <f t="shared" si="86"/>
        <v>1.0416666671517305E-2</v>
      </c>
      <c r="M1739" s="131" t="s">
        <v>0</v>
      </c>
      <c r="N1739" s="138" t="s">
        <v>587</v>
      </c>
    </row>
    <row r="1740" spans="1:14" ht="27" customHeight="1" x14ac:dyDescent="0.35">
      <c r="A1740" s="168">
        <v>20098</v>
      </c>
      <c r="B1740" s="169">
        <v>1227</v>
      </c>
      <c r="C1740" s="170" t="s">
        <v>3</v>
      </c>
      <c r="D1740" s="171">
        <v>42457.263888888891</v>
      </c>
      <c r="E1740" s="169" t="s">
        <v>1</v>
      </c>
      <c r="F1740" s="172">
        <v>42457.02847222222</v>
      </c>
      <c r="G1740" s="173">
        <f t="shared" si="84"/>
        <v>0.23541666667006211</v>
      </c>
      <c r="H1740" s="174" t="str">
        <f t="shared" si="85"/>
        <v>ACCEPTABLE</v>
      </c>
      <c r="I1740" s="138"/>
      <c r="J1740" s="139">
        <v>42457.254861111112</v>
      </c>
      <c r="K1740" s="139">
        <v>42457.267361111109</v>
      </c>
      <c r="L1740" s="120">
        <f t="shared" si="86"/>
        <v>1.2499999997089617E-2</v>
      </c>
      <c r="M1740" s="131" t="s">
        <v>1</v>
      </c>
      <c r="N1740" s="138" t="s">
        <v>1111</v>
      </c>
    </row>
    <row r="1741" spans="1:14" ht="27" customHeight="1" x14ac:dyDescent="0.35">
      <c r="A1741" s="168">
        <v>20099</v>
      </c>
      <c r="B1741" s="169">
        <v>1228</v>
      </c>
      <c r="C1741" s="170" t="s">
        <v>471</v>
      </c>
      <c r="D1741" s="171">
        <v>42457.534722222219</v>
      </c>
      <c r="E1741" s="169" t="s">
        <v>0</v>
      </c>
      <c r="F1741" s="172">
        <v>42457.479166666664</v>
      </c>
      <c r="G1741" s="173">
        <f t="shared" si="84"/>
        <v>5.5555555554747116E-2</v>
      </c>
      <c r="H1741" s="174" t="str">
        <f t="shared" si="85"/>
        <v>ACCEPTABLE</v>
      </c>
      <c r="I1741" s="138"/>
      <c r="J1741" s="139">
        <v>42457.529166666667</v>
      </c>
      <c r="K1741" s="139">
        <v>42457.544444444444</v>
      </c>
      <c r="L1741" s="120">
        <f t="shared" si="86"/>
        <v>1.5277777776645962E-2</v>
      </c>
      <c r="M1741" s="131" t="s">
        <v>0</v>
      </c>
      <c r="N1741" s="138" t="s">
        <v>1112</v>
      </c>
    </row>
    <row r="1742" spans="1:14" ht="27" customHeight="1" x14ac:dyDescent="0.35">
      <c r="A1742" s="168">
        <v>20100</v>
      </c>
      <c r="B1742" s="169">
        <v>1229</v>
      </c>
      <c r="C1742" s="170" t="s">
        <v>3</v>
      </c>
      <c r="D1742" s="171">
        <v>42457.5625</v>
      </c>
      <c r="E1742" s="169" t="s">
        <v>1</v>
      </c>
      <c r="F1742" s="172">
        <v>42457.479166666664</v>
      </c>
      <c r="G1742" s="173">
        <f t="shared" si="84"/>
        <v>8.3333333335758653E-2</v>
      </c>
      <c r="H1742" s="174" t="str">
        <f t="shared" si="85"/>
        <v>ACCEPTABLE</v>
      </c>
      <c r="I1742" s="138"/>
      <c r="J1742" s="139">
        <v>42457.5625</v>
      </c>
      <c r="K1742" s="139">
        <v>42457.576388888891</v>
      </c>
      <c r="L1742" s="120">
        <f t="shared" si="86"/>
        <v>1.3888888890505768E-2</v>
      </c>
      <c r="M1742" s="131" t="s">
        <v>1</v>
      </c>
      <c r="N1742" s="138" t="s">
        <v>1113</v>
      </c>
    </row>
    <row r="1743" spans="1:14" ht="27" customHeight="1" x14ac:dyDescent="0.35">
      <c r="A1743" s="168">
        <v>20099</v>
      </c>
      <c r="B1743" s="169">
        <v>1230</v>
      </c>
      <c r="C1743" s="170" t="s">
        <v>16</v>
      </c>
      <c r="D1743" s="171">
        <v>42457.583333333336</v>
      </c>
      <c r="E1743" s="169" t="s">
        <v>1</v>
      </c>
      <c r="F1743" s="172">
        <v>42457.479166666664</v>
      </c>
      <c r="G1743" s="173">
        <f t="shared" si="84"/>
        <v>0.10416666667151731</v>
      </c>
      <c r="H1743" s="174" t="str">
        <f t="shared" si="85"/>
        <v>ACCEPTABLE</v>
      </c>
      <c r="I1743" s="138"/>
      <c r="J1743" s="139"/>
      <c r="K1743" s="139"/>
      <c r="L1743" s="120" t="str">
        <f t="shared" si="86"/>
        <v>Incomplete Data</v>
      </c>
      <c r="M1743" s="131"/>
      <c r="N1743" s="138"/>
    </row>
    <row r="1744" spans="1:14" ht="27" customHeight="1" x14ac:dyDescent="0.35">
      <c r="A1744" s="168">
        <v>20099</v>
      </c>
      <c r="B1744" s="169">
        <v>1231</v>
      </c>
      <c r="C1744" s="170" t="s">
        <v>19</v>
      </c>
      <c r="D1744" s="171">
        <v>42458.548611111109</v>
      </c>
      <c r="E1744" s="169" t="s">
        <v>0</v>
      </c>
      <c r="F1744" s="172">
        <v>42458.438888888886</v>
      </c>
      <c r="G1744" s="173">
        <f t="shared" si="84"/>
        <v>0.10972222222335404</v>
      </c>
      <c r="H1744" s="174" t="str">
        <f t="shared" si="85"/>
        <v>ACCEPTABLE</v>
      </c>
      <c r="I1744" s="138"/>
      <c r="J1744" s="139">
        <v>42458.55</v>
      </c>
      <c r="K1744" s="139">
        <v>42458.560416666667</v>
      </c>
      <c r="L1744" s="120">
        <f t="shared" si="86"/>
        <v>1.0416666664241347E-2</v>
      </c>
      <c r="M1744" s="131" t="s">
        <v>0</v>
      </c>
      <c r="N1744" s="138" t="s">
        <v>867</v>
      </c>
    </row>
    <row r="1745" spans="1:14" ht="27" customHeight="1" x14ac:dyDescent="0.35">
      <c r="A1745" s="168">
        <v>20099</v>
      </c>
      <c r="B1745" s="169">
        <v>1232</v>
      </c>
      <c r="C1745" s="170" t="s">
        <v>19</v>
      </c>
      <c r="D1745" s="171">
        <v>42458.597222222219</v>
      </c>
      <c r="E1745" s="169" t="s">
        <v>1</v>
      </c>
      <c r="F1745" s="172">
        <v>42458.438888888886</v>
      </c>
      <c r="G1745" s="173">
        <f t="shared" si="84"/>
        <v>0.15833333333284827</v>
      </c>
      <c r="H1745" s="174" t="str">
        <f t="shared" si="85"/>
        <v>ACCEPTABLE</v>
      </c>
      <c r="I1745" s="138"/>
      <c r="J1745" s="139">
        <v>42458.597222222219</v>
      </c>
      <c r="K1745" s="139">
        <v>42458.604166666664</v>
      </c>
      <c r="L1745" s="120">
        <f t="shared" si="86"/>
        <v>6.9444444452528842E-3</v>
      </c>
      <c r="M1745" s="131" t="s">
        <v>1</v>
      </c>
      <c r="N1745" s="138" t="s">
        <v>1024</v>
      </c>
    </row>
    <row r="1746" spans="1:14" ht="27" customHeight="1" x14ac:dyDescent="0.35">
      <c r="A1746" s="168">
        <v>20099</v>
      </c>
      <c r="B1746" s="169">
        <v>1233</v>
      </c>
      <c r="C1746" s="170" t="s">
        <v>16</v>
      </c>
      <c r="D1746" s="171">
        <v>42459.256944444445</v>
      </c>
      <c r="E1746" s="169" t="s">
        <v>0</v>
      </c>
      <c r="F1746" s="172">
        <v>42459.170138888891</v>
      </c>
      <c r="G1746" s="173">
        <f t="shared" si="84"/>
        <v>8.6805555554747116E-2</v>
      </c>
      <c r="H1746" s="174" t="str">
        <f t="shared" si="85"/>
        <v>ACCEPTABLE</v>
      </c>
      <c r="I1746" s="138"/>
      <c r="J1746" s="139">
        <v>42459.263888888891</v>
      </c>
      <c r="K1746" s="139">
        <v>42459.274305555555</v>
      </c>
      <c r="L1746" s="120">
        <f t="shared" si="86"/>
        <v>1.0416666664241347E-2</v>
      </c>
      <c r="M1746" s="131" t="s">
        <v>0</v>
      </c>
      <c r="N1746" s="138" t="s">
        <v>892</v>
      </c>
    </row>
    <row r="1747" spans="1:14" ht="27" customHeight="1" x14ac:dyDescent="0.35">
      <c r="A1747" s="168">
        <v>20099</v>
      </c>
      <c r="B1747" s="169">
        <v>1234</v>
      </c>
      <c r="C1747" s="170" t="s">
        <v>471</v>
      </c>
      <c r="D1747" s="171">
        <v>42459.284722222219</v>
      </c>
      <c r="E1747" s="169" t="s">
        <v>1</v>
      </c>
      <c r="F1747" s="172">
        <v>42459.170138888891</v>
      </c>
      <c r="G1747" s="173">
        <f t="shared" si="84"/>
        <v>0.11458333332848269</v>
      </c>
      <c r="H1747" s="174" t="str">
        <f t="shared" si="85"/>
        <v>ACCEPTABLE</v>
      </c>
      <c r="I1747" s="138"/>
      <c r="J1747" s="139">
        <v>42459.288888888892</v>
      </c>
      <c r="K1747" s="139">
        <v>42459.300694444442</v>
      </c>
      <c r="L1747" s="120">
        <f t="shared" si="86"/>
        <v>1.1805555550381541E-2</v>
      </c>
      <c r="M1747" s="131" t="s">
        <v>1</v>
      </c>
      <c r="N1747" s="138" t="s">
        <v>1114</v>
      </c>
    </row>
    <row r="1748" spans="1:14" ht="27" customHeight="1" x14ac:dyDescent="0.35">
      <c r="A1748" s="168">
        <v>20100</v>
      </c>
      <c r="B1748" s="169">
        <v>1235</v>
      </c>
      <c r="C1748" s="170" t="s">
        <v>3</v>
      </c>
      <c r="D1748" s="171">
        <v>42461.013888888891</v>
      </c>
      <c r="E1748" s="169" t="s">
        <v>0</v>
      </c>
      <c r="F1748" s="172">
        <v>42460.770833333336</v>
      </c>
      <c r="G1748" s="173">
        <f t="shared" si="84"/>
        <v>0.24305555555474712</v>
      </c>
      <c r="H1748" s="174" t="str">
        <f t="shared" si="85"/>
        <v>ACCEPTABLE</v>
      </c>
      <c r="I1748" s="138"/>
      <c r="J1748" s="139">
        <v>42461.524305555555</v>
      </c>
      <c r="K1748" s="139">
        <v>42461.533333333333</v>
      </c>
      <c r="L1748" s="120">
        <f t="shared" si="86"/>
        <v>9.0277777781011537E-3</v>
      </c>
      <c r="M1748" s="131" t="s">
        <v>0</v>
      </c>
      <c r="N1748" s="138" t="s">
        <v>1019</v>
      </c>
    </row>
    <row r="1749" spans="1:14" ht="27" customHeight="1" x14ac:dyDescent="0.35">
      <c r="A1749" s="168">
        <v>20100</v>
      </c>
      <c r="B1749" s="169">
        <v>1236</v>
      </c>
      <c r="C1749" s="170" t="s">
        <v>4</v>
      </c>
      <c r="D1749" s="171">
        <v>42461.055555555555</v>
      </c>
      <c r="E1749" s="169" t="s">
        <v>1</v>
      </c>
      <c r="F1749" s="172">
        <v>42460.770833333336</v>
      </c>
      <c r="G1749" s="173">
        <f t="shared" si="84"/>
        <v>0.28472222221898846</v>
      </c>
      <c r="H1749" s="174" t="str">
        <f t="shared" si="85"/>
        <v>ACCEPTABLE</v>
      </c>
      <c r="I1749" s="138"/>
      <c r="J1749" s="139">
        <v>42462.065972222219</v>
      </c>
      <c r="K1749" s="139">
        <v>42462.074999999997</v>
      </c>
      <c r="L1749" s="120">
        <f t="shared" si="86"/>
        <v>9.0277777781011537E-3</v>
      </c>
      <c r="M1749" s="131" t="s">
        <v>1</v>
      </c>
      <c r="N1749" s="138" t="s">
        <v>587</v>
      </c>
    </row>
    <row r="1750" spans="1:14" ht="27" customHeight="1" x14ac:dyDescent="0.35">
      <c r="A1750" s="168">
        <v>20100</v>
      </c>
      <c r="B1750" s="169">
        <v>1237</v>
      </c>
      <c r="C1750" s="170" t="s">
        <v>4</v>
      </c>
      <c r="D1750" s="171">
        <v>42463.607638888891</v>
      </c>
      <c r="E1750" s="169" t="s">
        <v>0</v>
      </c>
      <c r="F1750" s="172">
        <v>42463.461111111108</v>
      </c>
      <c r="G1750" s="173">
        <f t="shared" si="84"/>
        <v>0.14652777778246673</v>
      </c>
      <c r="H1750" s="174" t="str">
        <f t="shared" si="85"/>
        <v>ACCEPTABLE</v>
      </c>
      <c r="I1750" s="138"/>
      <c r="J1750" s="139">
        <v>42463.663194444445</v>
      </c>
      <c r="K1750" s="139">
        <v>42463.673611111109</v>
      </c>
      <c r="L1750" s="120">
        <f t="shared" si="86"/>
        <v>1.0416666664241347E-2</v>
      </c>
      <c r="M1750" s="131" t="s">
        <v>1</v>
      </c>
      <c r="N1750" s="138" t="s">
        <v>1019</v>
      </c>
    </row>
    <row r="1751" spans="1:14" ht="27" customHeight="1" x14ac:dyDescent="0.35">
      <c r="A1751" s="168">
        <v>20100</v>
      </c>
      <c r="B1751" s="169">
        <v>1238</v>
      </c>
      <c r="C1751" s="170" t="s">
        <v>3</v>
      </c>
      <c r="D1751" s="171">
        <v>42463.635416666664</v>
      </c>
      <c r="E1751" s="169" t="s">
        <v>1</v>
      </c>
      <c r="F1751" s="172">
        <v>42463.461111111108</v>
      </c>
      <c r="G1751" s="173">
        <f t="shared" si="84"/>
        <v>0.17430555555620231</v>
      </c>
      <c r="H1751" s="174" t="str">
        <f t="shared" si="85"/>
        <v>ACCEPTABLE</v>
      </c>
      <c r="I1751" s="138"/>
      <c r="J1751" s="139">
        <v>42463.680555555555</v>
      </c>
      <c r="K1751" s="139">
        <v>42463.690972222219</v>
      </c>
      <c r="L1751" s="120">
        <f t="shared" si="86"/>
        <v>1.0416666664241347E-2</v>
      </c>
      <c r="M1751" s="131" t="s">
        <v>0</v>
      </c>
      <c r="N1751" s="138" t="s">
        <v>587</v>
      </c>
    </row>
    <row r="1752" spans="1:14" ht="27" customHeight="1" x14ac:dyDescent="0.35">
      <c r="A1752" s="168">
        <v>20101</v>
      </c>
      <c r="B1752" s="169">
        <v>1239</v>
      </c>
      <c r="C1752" s="170" t="s">
        <v>471</v>
      </c>
      <c r="D1752" s="171">
        <v>42463.770833333336</v>
      </c>
      <c r="E1752" s="169" t="s">
        <v>0</v>
      </c>
      <c r="F1752" s="172">
        <v>42463.461111111108</v>
      </c>
      <c r="G1752" s="173">
        <f t="shared" si="84"/>
        <v>0.30972222222771961</v>
      </c>
      <c r="H1752" s="174" t="str">
        <f t="shared" si="85"/>
        <v>ACCEPTABLE</v>
      </c>
      <c r="I1752" s="138"/>
      <c r="J1752" s="139">
        <v>42463.71875</v>
      </c>
      <c r="K1752" s="139">
        <v>42463.736111111109</v>
      </c>
      <c r="L1752" s="120">
        <f t="shared" si="86"/>
        <v>1.7361111109494232E-2</v>
      </c>
      <c r="M1752" s="131" t="s">
        <v>0</v>
      </c>
      <c r="N1752" s="138" t="s">
        <v>1020</v>
      </c>
    </row>
    <row r="1753" spans="1:14" ht="27" customHeight="1" x14ac:dyDescent="0.35">
      <c r="A1753" s="168">
        <v>20101</v>
      </c>
      <c r="B1753" s="169">
        <v>1240</v>
      </c>
      <c r="C1753" s="170" t="s">
        <v>16</v>
      </c>
      <c r="D1753" s="171">
        <v>42463.805555555555</v>
      </c>
      <c r="E1753" s="169" t="s">
        <v>1</v>
      </c>
      <c r="F1753" s="172">
        <v>42463.461111111108</v>
      </c>
      <c r="G1753" s="173">
        <f t="shared" si="84"/>
        <v>0.34444444444670808</v>
      </c>
      <c r="H1753" s="174" t="str">
        <f t="shared" si="85"/>
        <v>ACCEPTABLE</v>
      </c>
      <c r="I1753" s="138"/>
      <c r="J1753" s="139">
        <v>42463.798611111109</v>
      </c>
      <c r="K1753" s="139">
        <v>42463.8125</v>
      </c>
      <c r="L1753" s="120">
        <f t="shared" si="86"/>
        <v>1.3888888890505768E-2</v>
      </c>
      <c r="M1753" s="131" t="s">
        <v>1</v>
      </c>
      <c r="N1753" s="138" t="s">
        <v>688</v>
      </c>
    </row>
    <row r="1754" spans="1:14" ht="27" customHeight="1" x14ac:dyDescent="0.35">
      <c r="A1754" s="168">
        <v>20102</v>
      </c>
      <c r="B1754" s="169">
        <v>1241</v>
      </c>
      <c r="C1754" s="170" t="s">
        <v>471</v>
      </c>
      <c r="D1754" s="171">
        <v>42465.354166666664</v>
      </c>
      <c r="E1754" s="169" t="s">
        <v>0</v>
      </c>
      <c r="F1754" s="172">
        <v>42465.291666666664</v>
      </c>
      <c r="G1754" s="173">
        <f t="shared" si="84"/>
        <v>6.25E-2</v>
      </c>
      <c r="H1754" s="174" t="str">
        <f t="shared" si="85"/>
        <v>ACCEPTABLE</v>
      </c>
      <c r="I1754" s="138"/>
      <c r="J1754" s="139">
        <v>42465.364583333336</v>
      </c>
      <c r="K1754" s="139">
        <v>42465.37777777778</v>
      </c>
      <c r="L1754" s="120">
        <f t="shared" si="86"/>
        <v>1.3194444443797693E-2</v>
      </c>
      <c r="M1754" s="131" t="s">
        <v>0</v>
      </c>
      <c r="N1754" s="138" t="s">
        <v>1021</v>
      </c>
    </row>
    <row r="1755" spans="1:14" ht="27" customHeight="1" x14ac:dyDescent="0.35">
      <c r="A1755" s="168">
        <v>20102</v>
      </c>
      <c r="B1755" s="169">
        <v>1242</v>
      </c>
      <c r="C1755" s="170" t="s">
        <v>16</v>
      </c>
      <c r="D1755" s="171">
        <v>42465.388888888891</v>
      </c>
      <c r="E1755" s="169" t="s">
        <v>1</v>
      </c>
      <c r="F1755" s="172">
        <v>42465.291666666664</v>
      </c>
      <c r="G1755" s="173">
        <f t="shared" si="84"/>
        <v>9.7222222226264421E-2</v>
      </c>
      <c r="H1755" s="174" t="str">
        <f t="shared" si="85"/>
        <v>ACCEPTABLE</v>
      </c>
      <c r="I1755" s="138"/>
      <c r="J1755" s="139">
        <v>42465.399305555555</v>
      </c>
      <c r="K1755" s="139">
        <v>42465.410416666666</v>
      </c>
      <c r="L1755" s="120">
        <f t="shared" si="86"/>
        <v>1.1111111110949423E-2</v>
      </c>
      <c r="M1755" s="131" t="s">
        <v>1</v>
      </c>
      <c r="N1755" s="138" t="s">
        <v>1022</v>
      </c>
    </row>
    <row r="1756" spans="1:14" ht="27" customHeight="1" x14ac:dyDescent="0.35">
      <c r="A1756" s="168">
        <v>20101</v>
      </c>
      <c r="B1756" s="169">
        <v>1243</v>
      </c>
      <c r="C1756" s="170" t="s">
        <v>16</v>
      </c>
      <c r="D1756" s="171">
        <v>42465.548611111109</v>
      </c>
      <c r="E1756" s="169" t="s">
        <v>0</v>
      </c>
      <c r="F1756" s="172">
        <v>42465.291666666664</v>
      </c>
      <c r="G1756" s="173">
        <f t="shared" si="84"/>
        <v>0.25694444444525288</v>
      </c>
      <c r="H1756" s="174" t="str">
        <f t="shared" si="85"/>
        <v>ACCEPTABLE</v>
      </c>
      <c r="I1756" s="138"/>
      <c r="J1756" s="139">
        <v>42465.536805555559</v>
      </c>
      <c r="K1756" s="139">
        <v>42465.541666666664</v>
      </c>
      <c r="L1756" s="120">
        <f t="shared" si="86"/>
        <v>4.8611111051286571E-3</v>
      </c>
      <c r="M1756" s="131" t="s">
        <v>0</v>
      </c>
      <c r="N1756" s="138" t="s">
        <v>91</v>
      </c>
    </row>
    <row r="1757" spans="1:14" ht="27" customHeight="1" x14ac:dyDescent="0.35">
      <c r="A1757" s="168">
        <v>20101</v>
      </c>
      <c r="B1757" s="169">
        <v>1244</v>
      </c>
      <c r="C1757" s="170" t="s">
        <v>471</v>
      </c>
      <c r="D1757" s="171">
        <v>42465.576388888891</v>
      </c>
      <c r="E1757" s="169" t="s">
        <v>1</v>
      </c>
      <c r="F1757" s="172">
        <v>42465.291666666664</v>
      </c>
      <c r="G1757" s="173">
        <f t="shared" si="84"/>
        <v>0.28472222222626442</v>
      </c>
      <c r="H1757" s="174" t="str">
        <f t="shared" si="85"/>
        <v>ACCEPTABLE</v>
      </c>
      <c r="I1757" s="138"/>
      <c r="J1757" s="139">
        <v>42465.55972222222</v>
      </c>
      <c r="K1757" s="139">
        <v>42465.573611111111</v>
      </c>
      <c r="L1757" s="120">
        <f t="shared" si="86"/>
        <v>1.3888888890505768E-2</v>
      </c>
      <c r="M1757" s="131" t="s">
        <v>0</v>
      </c>
      <c r="N1757" s="138" t="s">
        <v>505</v>
      </c>
    </row>
    <row r="1758" spans="1:14" ht="27" customHeight="1" x14ac:dyDescent="0.35">
      <c r="A1758" s="168"/>
      <c r="B1758" s="169"/>
      <c r="C1758" s="170"/>
      <c r="D1758" s="171"/>
      <c r="E1758" s="169"/>
      <c r="F1758" s="172"/>
      <c r="G1758" s="173" t="str">
        <f t="shared" si="84"/>
        <v/>
      </c>
      <c r="H1758" s="174" t="str">
        <f t="shared" si="85"/>
        <v/>
      </c>
      <c r="I1758" s="138"/>
      <c r="J1758" s="139">
        <v>42465.594444444447</v>
      </c>
      <c r="K1758" s="139">
        <v>42465.607638888891</v>
      </c>
      <c r="L1758" s="120">
        <f t="shared" si="86"/>
        <v>1.3194444443797693E-2</v>
      </c>
      <c r="M1758" s="131" t="s">
        <v>1</v>
      </c>
      <c r="N1758" s="138" t="s">
        <v>1023</v>
      </c>
    </row>
    <row r="1759" spans="1:14" ht="27" customHeight="1" x14ac:dyDescent="0.35">
      <c r="A1759" s="168"/>
      <c r="B1759" s="169"/>
      <c r="C1759" s="170"/>
      <c r="D1759" s="171"/>
      <c r="E1759" s="169"/>
      <c r="F1759" s="172"/>
      <c r="G1759" s="173" t="str">
        <f t="shared" si="84"/>
        <v/>
      </c>
      <c r="H1759" s="174" t="str">
        <f t="shared" si="85"/>
        <v/>
      </c>
      <c r="I1759" s="138"/>
      <c r="J1759" s="139">
        <v>42465.920138888891</v>
      </c>
      <c r="K1759" s="139">
        <v>42465.929861111108</v>
      </c>
      <c r="L1759" s="120">
        <f t="shared" si="86"/>
        <v>9.7222222175332718E-3</v>
      </c>
      <c r="M1759" s="131" t="s">
        <v>0</v>
      </c>
      <c r="N1759" s="138" t="s">
        <v>1024</v>
      </c>
    </row>
    <row r="1760" spans="1:14" ht="27" customHeight="1" x14ac:dyDescent="0.35">
      <c r="A1760" s="168"/>
      <c r="B1760" s="169"/>
      <c r="C1760" s="170"/>
      <c r="D1760" s="171"/>
      <c r="E1760" s="169"/>
      <c r="F1760" s="172"/>
      <c r="G1760" s="173" t="str">
        <f t="shared" ref="G1760:G1823" si="87">IF(D1760="","",D1760-F1760)</f>
        <v/>
      </c>
      <c r="H1760" s="174" t="str">
        <f t="shared" ref="H1760:H1823" si="88">IF(D1760-F1760&lt;0,"TOO LATE",IF(G1760="","",IF(OR(DAY(D1760-F1760)&gt;1,AND(HOUR(D1760-F1760)&gt;HOUR("0:59"),(SIGN(D1760-F1760)=1))),"ACCEPTABLE","TOO LATE")))</f>
        <v/>
      </c>
      <c r="I1760" s="138"/>
      <c r="J1760" s="139">
        <v>42465.96875</v>
      </c>
      <c r="K1760" s="139">
        <v>42465.979166666664</v>
      </c>
      <c r="L1760" s="120">
        <f t="shared" si="86"/>
        <v>1.0416666664241347E-2</v>
      </c>
      <c r="M1760" s="131" t="s">
        <v>1</v>
      </c>
      <c r="N1760" s="138" t="s">
        <v>1024</v>
      </c>
    </row>
    <row r="1761" spans="1:14" ht="27" customHeight="1" x14ac:dyDescent="0.35">
      <c r="A1761" s="168">
        <v>20102</v>
      </c>
      <c r="B1761" s="169">
        <v>1247</v>
      </c>
      <c r="C1761" s="170" t="s">
        <v>19</v>
      </c>
      <c r="D1761" s="171">
        <v>42465.902777777781</v>
      </c>
      <c r="E1761" s="169" t="s">
        <v>0</v>
      </c>
      <c r="F1761" s="172">
        <v>42465.291666666664</v>
      </c>
      <c r="G1761" s="173">
        <f t="shared" si="87"/>
        <v>0.61111111111677019</v>
      </c>
      <c r="H1761" s="174" t="str">
        <f t="shared" si="88"/>
        <v>ACCEPTABLE</v>
      </c>
      <c r="I1761" s="138"/>
      <c r="J1761" s="139">
        <v>42466.020833333336</v>
      </c>
      <c r="K1761" s="139">
        <v>42466.033333333333</v>
      </c>
      <c r="L1761" s="120">
        <f t="shared" si="86"/>
        <v>1.2499999997089617E-2</v>
      </c>
      <c r="M1761" s="131" t="s">
        <v>0</v>
      </c>
      <c r="N1761" s="138" t="s">
        <v>1025</v>
      </c>
    </row>
    <row r="1762" spans="1:14" ht="27" customHeight="1" x14ac:dyDescent="0.35">
      <c r="A1762" s="168">
        <v>20102</v>
      </c>
      <c r="B1762" s="169">
        <v>1248</v>
      </c>
      <c r="C1762" s="170" t="s">
        <v>19</v>
      </c>
      <c r="D1762" s="171">
        <v>42465.944444444445</v>
      </c>
      <c r="E1762" s="169" t="s">
        <v>1</v>
      </c>
      <c r="F1762" s="172">
        <v>42465.291666666664</v>
      </c>
      <c r="G1762" s="173">
        <f t="shared" si="87"/>
        <v>0.65277777778101154</v>
      </c>
      <c r="H1762" s="174" t="str">
        <f t="shared" si="88"/>
        <v>ACCEPTABLE</v>
      </c>
      <c r="I1762" s="138"/>
      <c r="J1762" s="139">
        <v>42466.069444444445</v>
      </c>
      <c r="K1762" s="139">
        <v>42466.079861111109</v>
      </c>
      <c r="L1762" s="120">
        <f t="shared" si="86"/>
        <v>1.0416666664241347E-2</v>
      </c>
      <c r="M1762" s="131" t="s">
        <v>1</v>
      </c>
      <c r="N1762" s="138" t="s">
        <v>587</v>
      </c>
    </row>
    <row r="1763" spans="1:14" ht="27" customHeight="1" x14ac:dyDescent="0.35">
      <c r="A1763" s="168"/>
      <c r="B1763" s="169"/>
      <c r="C1763" s="170"/>
      <c r="D1763" s="171"/>
      <c r="E1763" s="169"/>
      <c r="F1763" s="172"/>
      <c r="G1763" s="173" t="str">
        <f t="shared" si="87"/>
        <v/>
      </c>
      <c r="H1763" s="174" t="str">
        <f t="shared" si="88"/>
        <v/>
      </c>
      <c r="I1763" s="138"/>
      <c r="J1763" s="139">
        <v>42466.615972222222</v>
      </c>
      <c r="K1763" s="139">
        <v>42466.623611111114</v>
      </c>
      <c r="L1763" s="120">
        <f t="shared" si="86"/>
        <v>7.6388888919609599E-3</v>
      </c>
      <c r="M1763" s="131" t="s">
        <v>0</v>
      </c>
      <c r="N1763" s="138" t="s">
        <v>9</v>
      </c>
    </row>
    <row r="1764" spans="1:14" ht="27" customHeight="1" x14ac:dyDescent="0.35">
      <c r="A1764" s="168">
        <v>20104</v>
      </c>
      <c r="B1764" s="169">
        <v>1249</v>
      </c>
      <c r="C1764" s="170" t="s">
        <v>4</v>
      </c>
      <c r="D1764" s="171">
        <v>42466.611111111109</v>
      </c>
      <c r="E1764" s="169" t="s">
        <v>0</v>
      </c>
      <c r="F1764" s="172">
        <v>42465.291666666664</v>
      </c>
      <c r="G1764" s="173">
        <f t="shared" si="87"/>
        <v>1.3194444444452529</v>
      </c>
      <c r="H1764" s="174" t="str">
        <f t="shared" si="88"/>
        <v>ACCEPTABLE</v>
      </c>
      <c r="I1764" s="138"/>
      <c r="J1764" s="139">
        <v>42466.631944444445</v>
      </c>
      <c r="K1764" s="139">
        <v>42466.645833333336</v>
      </c>
      <c r="L1764" s="120">
        <f t="shared" ref="L1764:L1827" si="89">IF(OR(K1764="",J1764=""), "Incomplete Data", K1764-J1764)</f>
        <v>1.3888888890505768E-2</v>
      </c>
      <c r="M1764" s="131" t="s">
        <v>1</v>
      </c>
      <c r="N1764" s="138" t="s">
        <v>1026</v>
      </c>
    </row>
    <row r="1765" spans="1:14" ht="27" customHeight="1" x14ac:dyDescent="0.35">
      <c r="A1765" s="168">
        <v>20104</v>
      </c>
      <c r="B1765" s="169">
        <v>1250</v>
      </c>
      <c r="C1765" s="170" t="s">
        <v>3</v>
      </c>
      <c r="D1765" s="171">
        <v>42466.638888888891</v>
      </c>
      <c r="E1765" s="169" t="s">
        <v>1</v>
      </c>
      <c r="F1765" s="172">
        <v>42465.291666666664</v>
      </c>
      <c r="G1765" s="173">
        <f t="shared" si="87"/>
        <v>1.3472222222262644</v>
      </c>
      <c r="H1765" s="174" t="str">
        <f t="shared" si="88"/>
        <v>ACCEPTABLE</v>
      </c>
      <c r="I1765" s="138"/>
      <c r="J1765" s="139"/>
      <c r="K1765" s="139"/>
      <c r="L1765" s="120" t="str">
        <f t="shared" si="89"/>
        <v>Incomplete Data</v>
      </c>
      <c r="M1765" s="131"/>
      <c r="N1765" s="138"/>
    </row>
    <row r="1766" spans="1:14" ht="27" customHeight="1" x14ac:dyDescent="0.35">
      <c r="A1766" s="168">
        <v>20103</v>
      </c>
      <c r="B1766" s="169">
        <v>1251</v>
      </c>
      <c r="C1766" s="170" t="s">
        <v>3</v>
      </c>
      <c r="D1766" s="171">
        <v>42466.916666666664</v>
      </c>
      <c r="E1766" s="169" t="s">
        <v>0</v>
      </c>
      <c r="F1766" s="172">
        <v>42465.6875</v>
      </c>
      <c r="G1766" s="173">
        <f t="shared" si="87"/>
        <v>1.2291666666642413</v>
      </c>
      <c r="H1766" s="174" t="str">
        <f t="shared" si="88"/>
        <v>ACCEPTABLE</v>
      </c>
      <c r="I1766" s="138"/>
      <c r="J1766" s="139">
        <v>42466.909722222219</v>
      </c>
      <c r="K1766" s="139">
        <v>42466.930555555555</v>
      </c>
      <c r="L1766" s="120">
        <f t="shared" si="89"/>
        <v>2.0833333335758653E-2</v>
      </c>
      <c r="M1766" s="131" t="s">
        <v>0</v>
      </c>
      <c r="N1766" s="138" t="s">
        <v>1027</v>
      </c>
    </row>
    <row r="1767" spans="1:14" ht="27" customHeight="1" x14ac:dyDescent="0.35">
      <c r="A1767" s="168">
        <v>20103</v>
      </c>
      <c r="B1767" s="169">
        <v>1252</v>
      </c>
      <c r="C1767" s="170" t="s">
        <v>3</v>
      </c>
      <c r="D1767" s="171">
        <v>42466.944444444445</v>
      </c>
      <c r="E1767" s="169" t="s">
        <v>1</v>
      </c>
      <c r="F1767" s="172">
        <v>42465.6875</v>
      </c>
      <c r="G1767" s="173">
        <f t="shared" si="87"/>
        <v>1.2569444444452529</v>
      </c>
      <c r="H1767" s="174" t="str">
        <f t="shared" si="88"/>
        <v>ACCEPTABLE</v>
      </c>
      <c r="I1767" s="138"/>
      <c r="J1767" s="139">
        <v>42466.930555555555</v>
      </c>
      <c r="K1767" s="139">
        <v>42466.945833333331</v>
      </c>
      <c r="L1767" s="120">
        <f t="shared" si="89"/>
        <v>1.5277777776645962E-2</v>
      </c>
      <c r="M1767" s="131" t="s">
        <v>1</v>
      </c>
      <c r="N1767" s="138" t="s">
        <v>1027</v>
      </c>
    </row>
    <row r="1768" spans="1:14" ht="27" customHeight="1" x14ac:dyDescent="0.35">
      <c r="A1768" s="168">
        <v>20102</v>
      </c>
      <c r="B1768" s="169">
        <v>1253</v>
      </c>
      <c r="C1768" s="170" t="s">
        <v>16</v>
      </c>
      <c r="D1768" s="171">
        <v>42467.222222222219</v>
      </c>
      <c r="E1768" s="169" t="s">
        <v>0</v>
      </c>
      <c r="F1768" s="172">
        <v>42465.6875</v>
      </c>
      <c r="G1768" s="173">
        <f t="shared" si="87"/>
        <v>1.5347222222189885</v>
      </c>
      <c r="H1768" s="174" t="str">
        <f t="shared" si="88"/>
        <v>ACCEPTABLE</v>
      </c>
      <c r="I1768" s="138"/>
      <c r="J1768" s="139">
        <v>42467.229166666664</v>
      </c>
      <c r="K1768" s="139">
        <v>42467.240277777775</v>
      </c>
      <c r="L1768" s="120">
        <f t="shared" si="89"/>
        <v>1.1111111110949423E-2</v>
      </c>
      <c r="M1768" s="131" t="s">
        <v>0</v>
      </c>
      <c r="N1768" s="138" t="s">
        <v>1028</v>
      </c>
    </row>
    <row r="1769" spans="1:14" ht="27" customHeight="1" x14ac:dyDescent="0.35">
      <c r="A1769" s="168">
        <v>20102</v>
      </c>
      <c r="B1769" s="169">
        <v>1254</v>
      </c>
      <c r="C1769" s="170" t="s">
        <v>471</v>
      </c>
      <c r="D1769" s="171">
        <v>42467.253472222219</v>
      </c>
      <c r="E1769" s="169" t="s">
        <v>1</v>
      </c>
      <c r="F1769" s="172">
        <v>42465.6875</v>
      </c>
      <c r="G1769" s="173">
        <f t="shared" si="87"/>
        <v>1.5659722222189885</v>
      </c>
      <c r="H1769" s="174" t="str">
        <f t="shared" si="88"/>
        <v>ACCEPTABLE</v>
      </c>
      <c r="I1769" s="138"/>
      <c r="J1769" s="139">
        <v>42467.260416666664</v>
      </c>
      <c r="K1769" s="139">
        <v>42467.271527777775</v>
      </c>
      <c r="L1769" s="120">
        <f t="shared" si="89"/>
        <v>1.1111111110949423E-2</v>
      </c>
      <c r="M1769" s="131" t="s">
        <v>1</v>
      </c>
      <c r="N1769" s="138" t="s">
        <v>1029</v>
      </c>
    </row>
    <row r="1770" spans="1:14" ht="27" customHeight="1" x14ac:dyDescent="0.35">
      <c r="A1770" s="168">
        <v>20105</v>
      </c>
      <c r="B1770" s="169">
        <v>1255</v>
      </c>
      <c r="C1770" s="170" t="s">
        <v>3</v>
      </c>
      <c r="D1770" s="171">
        <v>42467.291666666664</v>
      </c>
      <c r="E1770" s="169" t="s">
        <v>0</v>
      </c>
      <c r="F1770" s="172">
        <v>42465.6875</v>
      </c>
      <c r="G1770" s="173">
        <f t="shared" si="87"/>
        <v>1.6041666666642413</v>
      </c>
      <c r="H1770" s="174" t="str">
        <f t="shared" si="88"/>
        <v>ACCEPTABLE</v>
      </c>
      <c r="I1770" s="138"/>
      <c r="J1770" s="139">
        <v>42467.305555555555</v>
      </c>
      <c r="K1770" s="139">
        <v>42467.315972222219</v>
      </c>
      <c r="L1770" s="120">
        <f t="shared" si="89"/>
        <v>1.0416666664241347E-2</v>
      </c>
      <c r="M1770" s="131" t="s">
        <v>0</v>
      </c>
      <c r="N1770" s="138" t="s">
        <v>689</v>
      </c>
    </row>
    <row r="1771" spans="1:14" ht="27" customHeight="1" x14ac:dyDescent="0.35">
      <c r="A1771" s="168">
        <v>20105</v>
      </c>
      <c r="B1771" s="169">
        <v>1256</v>
      </c>
      <c r="C1771" s="170" t="s">
        <v>4</v>
      </c>
      <c r="D1771" s="171">
        <v>42467.326388888891</v>
      </c>
      <c r="E1771" s="169" t="s">
        <v>1</v>
      </c>
      <c r="F1771" s="172">
        <v>42465.6875</v>
      </c>
      <c r="G1771" s="173">
        <f t="shared" si="87"/>
        <v>1.6388888888905058</v>
      </c>
      <c r="H1771" s="174" t="str">
        <f t="shared" si="88"/>
        <v>ACCEPTABLE</v>
      </c>
      <c r="I1771" s="138"/>
      <c r="J1771" s="139">
        <v>42467.34375</v>
      </c>
      <c r="K1771" s="139">
        <v>42467.350694444445</v>
      </c>
      <c r="L1771" s="120">
        <f t="shared" si="89"/>
        <v>6.9444444452528842E-3</v>
      </c>
      <c r="M1771" s="131" t="s">
        <v>1</v>
      </c>
      <c r="N1771" s="138" t="s">
        <v>9</v>
      </c>
    </row>
    <row r="1772" spans="1:14" ht="27" customHeight="1" x14ac:dyDescent="0.35">
      <c r="A1772" s="168">
        <v>20106</v>
      </c>
      <c r="B1772" s="169">
        <v>1257</v>
      </c>
      <c r="C1772" s="170" t="s">
        <v>3</v>
      </c>
      <c r="D1772" s="171">
        <v>42467.340277777781</v>
      </c>
      <c r="E1772" s="169" t="s">
        <v>0</v>
      </c>
      <c r="F1772" s="172">
        <v>42466.824999999997</v>
      </c>
      <c r="G1772" s="173">
        <f t="shared" si="87"/>
        <v>0.51527777778392192</v>
      </c>
      <c r="H1772" s="174" t="str">
        <f t="shared" si="88"/>
        <v>ACCEPTABLE</v>
      </c>
      <c r="I1772" s="138"/>
      <c r="J1772" s="139">
        <v>42467.364583333336</v>
      </c>
      <c r="K1772" s="139">
        <v>42467.378472222219</v>
      </c>
      <c r="L1772" s="120">
        <f t="shared" si="89"/>
        <v>1.3888888883229811E-2</v>
      </c>
      <c r="M1772" s="131" t="s">
        <v>0</v>
      </c>
      <c r="N1772" s="138" t="s">
        <v>1030</v>
      </c>
    </row>
    <row r="1773" spans="1:14" ht="27" customHeight="1" x14ac:dyDescent="0.35">
      <c r="A1773" s="168">
        <v>20106</v>
      </c>
      <c r="B1773" s="169">
        <v>1258</v>
      </c>
      <c r="C1773" s="170" t="s">
        <v>4</v>
      </c>
      <c r="D1773" s="171">
        <v>42467.375</v>
      </c>
      <c r="E1773" s="169" t="s">
        <v>1</v>
      </c>
      <c r="F1773" s="172">
        <v>42466.824999999997</v>
      </c>
      <c r="G1773" s="173">
        <f t="shared" si="87"/>
        <v>0.55000000000291038</v>
      </c>
      <c r="H1773" s="174" t="str">
        <f t="shared" si="88"/>
        <v>ACCEPTABLE</v>
      </c>
      <c r="I1773" s="138"/>
      <c r="J1773" s="139">
        <v>42467.409722222219</v>
      </c>
      <c r="K1773" s="139">
        <v>42467.418055555558</v>
      </c>
      <c r="L1773" s="120">
        <f t="shared" si="89"/>
        <v>8.3333333386690356E-3</v>
      </c>
      <c r="M1773" s="131" t="s">
        <v>1</v>
      </c>
      <c r="N1773" s="138" t="s">
        <v>614</v>
      </c>
    </row>
    <row r="1774" spans="1:14" ht="27" customHeight="1" x14ac:dyDescent="0.35">
      <c r="A1774" s="168">
        <v>20106</v>
      </c>
      <c r="B1774" s="169">
        <v>1259</v>
      </c>
      <c r="C1774" s="170" t="s">
        <v>4</v>
      </c>
      <c r="D1774" s="171">
        <v>42467.643750000003</v>
      </c>
      <c r="E1774" s="169" t="s">
        <v>0</v>
      </c>
      <c r="F1774" s="172">
        <v>42467.601388888892</v>
      </c>
      <c r="G1774" s="173">
        <f t="shared" si="87"/>
        <v>4.2361111110949423E-2</v>
      </c>
      <c r="H1774" s="174" t="str">
        <f t="shared" si="88"/>
        <v>ACCEPTABLE</v>
      </c>
      <c r="I1774" s="138"/>
      <c r="J1774" s="139">
        <v>42467.638888888891</v>
      </c>
      <c r="K1774" s="139">
        <v>42467.649305555555</v>
      </c>
      <c r="L1774" s="120">
        <f t="shared" si="89"/>
        <v>1.0416666664241347E-2</v>
      </c>
      <c r="M1774" s="131" t="s">
        <v>0</v>
      </c>
      <c r="N1774" s="138" t="s">
        <v>9</v>
      </c>
    </row>
    <row r="1775" spans="1:14" ht="27" customHeight="1" x14ac:dyDescent="0.35">
      <c r="A1775" s="168">
        <v>20106</v>
      </c>
      <c r="B1775" s="169">
        <v>1260</v>
      </c>
      <c r="C1775" s="170" t="s">
        <v>3</v>
      </c>
      <c r="D1775" s="171">
        <v>42467.659722222219</v>
      </c>
      <c r="E1775" s="169" t="s">
        <v>1</v>
      </c>
      <c r="F1775" s="172">
        <v>42467.601388888892</v>
      </c>
      <c r="G1775" s="173">
        <f t="shared" si="87"/>
        <v>5.8333333327027503E-2</v>
      </c>
      <c r="H1775" s="174" t="str">
        <f t="shared" si="88"/>
        <v>ACCEPTABLE</v>
      </c>
      <c r="I1775" s="138"/>
      <c r="J1775" s="139">
        <v>42467.656944444447</v>
      </c>
      <c r="K1775" s="139">
        <v>42467.667361111111</v>
      </c>
      <c r="L1775" s="120">
        <f t="shared" si="89"/>
        <v>1.0416666664241347E-2</v>
      </c>
      <c r="M1775" s="131" t="s">
        <v>1</v>
      </c>
      <c r="N1775" s="138" t="s">
        <v>1031</v>
      </c>
    </row>
    <row r="1776" spans="1:14" ht="27" customHeight="1" x14ac:dyDescent="0.35">
      <c r="A1776" s="168">
        <v>20105</v>
      </c>
      <c r="B1776" s="169">
        <v>1261</v>
      </c>
      <c r="C1776" s="170" t="s">
        <v>4</v>
      </c>
      <c r="D1776" s="171">
        <v>42467.820833333331</v>
      </c>
      <c r="E1776" s="169" t="s">
        <v>0</v>
      </c>
      <c r="F1776" s="172">
        <v>42467.77847222222</v>
      </c>
      <c r="G1776" s="173">
        <f t="shared" si="87"/>
        <v>4.2361111110949423E-2</v>
      </c>
      <c r="H1776" s="174" t="str">
        <f t="shared" si="88"/>
        <v>ACCEPTABLE</v>
      </c>
      <c r="I1776" s="138"/>
      <c r="J1776" s="139">
        <v>42467.826388888891</v>
      </c>
      <c r="K1776" s="139">
        <v>42467.835416666669</v>
      </c>
      <c r="L1776" s="120">
        <f t="shared" si="89"/>
        <v>9.0277777781011537E-3</v>
      </c>
      <c r="M1776" s="131" t="s">
        <v>0</v>
      </c>
      <c r="N1776" s="138" t="s">
        <v>9</v>
      </c>
    </row>
    <row r="1777" spans="1:14" ht="27" customHeight="1" x14ac:dyDescent="0.35">
      <c r="A1777" s="168">
        <v>20105</v>
      </c>
      <c r="B1777" s="169">
        <v>1262</v>
      </c>
      <c r="C1777" s="170" t="s">
        <v>3</v>
      </c>
      <c r="D1777" s="171">
        <v>42467.854166666664</v>
      </c>
      <c r="E1777" s="169" t="s">
        <v>1</v>
      </c>
      <c r="F1777" s="172">
        <v>42467.77847222222</v>
      </c>
      <c r="G1777" s="173">
        <f t="shared" si="87"/>
        <v>7.5694444443797693E-2</v>
      </c>
      <c r="H1777" s="174" t="str">
        <f t="shared" si="88"/>
        <v>ACCEPTABLE</v>
      </c>
      <c r="I1777" s="138"/>
      <c r="J1777" s="139">
        <v>42467.850694444445</v>
      </c>
      <c r="K1777" s="139">
        <v>42467.864583333336</v>
      </c>
      <c r="L1777" s="120">
        <f t="shared" si="89"/>
        <v>1.3888888890505768E-2</v>
      </c>
      <c r="M1777" s="131" t="s">
        <v>1</v>
      </c>
      <c r="N1777" s="138" t="s">
        <v>1032</v>
      </c>
    </row>
    <row r="1778" spans="1:14" ht="27" customHeight="1" x14ac:dyDescent="0.35">
      <c r="A1778" s="168">
        <v>20107</v>
      </c>
      <c r="B1778" s="169">
        <v>1263</v>
      </c>
      <c r="C1778" s="170" t="s">
        <v>3</v>
      </c>
      <c r="D1778" s="171">
        <v>42468.635416666664</v>
      </c>
      <c r="E1778" s="169" t="s">
        <v>0</v>
      </c>
      <c r="F1778" s="172">
        <v>42468.456944444442</v>
      </c>
      <c r="G1778" s="173">
        <f t="shared" si="87"/>
        <v>0.17847222222189885</v>
      </c>
      <c r="H1778" s="174" t="str">
        <f t="shared" si="88"/>
        <v>ACCEPTABLE</v>
      </c>
      <c r="I1778" s="138"/>
      <c r="J1778" s="139">
        <v>42468.635416666664</v>
      </c>
      <c r="K1778" s="139">
        <v>42468.649305555555</v>
      </c>
      <c r="L1778" s="120">
        <f t="shared" si="89"/>
        <v>1.3888888890505768E-2</v>
      </c>
      <c r="M1778" s="131" t="s">
        <v>0</v>
      </c>
      <c r="N1778" s="138" t="s">
        <v>1033</v>
      </c>
    </row>
    <row r="1779" spans="1:14" ht="27" customHeight="1" x14ac:dyDescent="0.35">
      <c r="A1779" s="168">
        <v>20107</v>
      </c>
      <c r="B1779" s="169">
        <v>1264</v>
      </c>
      <c r="C1779" s="170" t="s">
        <v>4</v>
      </c>
      <c r="D1779" s="171">
        <v>42468.670138888891</v>
      </c>
      <c r="E1779" s="169" t="s">
        <v>1</v>
      </c>
      <c r="F1779" s="172">
        <v>42468.456944444442</v>
      </c>
      <c r="G1779" s="173">
        <f t="shared" si="87"/>
        <v>0.21319444444816327</v>
      </c>
      <c r="H1779" s="174" t="str">
        <f t="shared" si="88"/>
        <v>ACCEPTABLE</v>
      </c>
      <c r="I1779" s="138"/>
      <c r="J1779" s="139">
        <v>42468.673611111109</v>
      </c>
      <c r="K1779" s="139">
        <v>42468.681944444441</v>
      </c>
      <c r="L1779" s="120">
        <f t="shared" si="89"/>
        <v>8.333333331393078E-3</v>
      </c>
      <c r="M1779" s="131" t="s">
        <v>1</v>
      </c>
      <c r="N1779" s="138" t="s">
        <v>587</v>
      </c>
    </row>
    <row r="1780" spans="1:14" ht="27" customHeight="1" x14ac:dyDescent="0.35">
      <c r="A1780" s="168"/>
      <c r="B1780" s="169"/>
      <c r="C1780" s="170"/>
      <c r="D1780" s="171"/>
      <c r="E1780" s="169"/>
      <c r="F1780" s="172"/>
      <c r="G1780" s="173" t="str">
        <f t="shared" si="87"/>
        <v/>
      </c>
      <c r="H1780" s="174" t="str">
        <f t="shared" si="88"/>
        <v/>
      </c>
      <c r="I1780" s="138"/>
      <c r="J1780" s="139">
        <v>42469.013888888891</v>
      </c>
      <c r="K1780" s="139">
        <v>42469.038194444445</v>
      </c>
      <c r="L1780" s="120">
        <f t="shared" si="89"/>
        <v>2.4305555554747116E-2</v>
      </c>
      <c r="M1780" s="131" t="s">
        <v>0</v>
      </c>
      <c r="N1780" s="138" t="s">
        <v>598</v>
      </c>
    </row>
    <row r="1781" spans="1:14" ht="27" customHeight="1" x14ac:dyDescent="0.35">
      <c r="A1781" s="168"/>
      <c r="B1781" s="169"/>
      <c r="C1781" s="170"/>
      <c r="D1781" s="171"/>
      <c r="E1781" s="169"/>
      <c r="F1781" s="172"/>
      <c r="G1781" s="173" t="str">
        <f t="shared" si="87"/>
        <v/>
      </c>
      <c r="H1781" s="174" t="str">
        <f t="shared" si="88"/>
        <v/>
      </c>
      <c r="I1781" s="138"/>
      <c r="J1781" s="139">
        <v>42469.079861111109</v>
      </c>
      <c r="K1781" s="139">
        <v>42469.086805555555</v>
      </c>
      <c r="L1781" s="120">
        <f t="shared" si="89"/>
        <v>6.9444444452528842E-3</v>
      </c>
      <c r="M1781" s="131" t="s">
        <v>1</v>
      </c>
      <c r="N1781" s="138" t="s">
        <v>587</v>
      </c>
    </row>
    <row r="1782" spans="1:14" ht="27" customHeight="1" x14ac:dyDescent="0.35">
      <c r="A1782" s="168">
        <v>20107</v>
      </c>
      <c r="B1782" s="169">
        <v>1265</v>
      </c>
      <c r="C1782" s="170" t="s">
        <v>4</v>
      </c>
      <c r="D1782" s="171">
        <v>42469.923611111109</v>
      </c>
      <c r="E1782" s="169" t="s">
        <v>0</v>
      </c>
      <c r="F1782" s="172">
        <v>42469.855555555558</v>
      </c>
      <c r="G1782" s="173">
        <f t="shared" si="87"/>
        <v>6.8055555551836733E-2</v>
      </c>
      <c r="H1782" s="174" t="str">
        <f t="shared" si="88"/>
        <v>ACCEPTABLE</v>
      </c>
      <c r="I1782" s="138"/>
      <c r="J1782" s="139">
        <v>42469.90347222222</v>
      </c>
      <c r="K1782" s="139">
        <v>42469.910416666666</v>
      </c>
      <c r="L1782" s="120">
        <f t="shared" si="89"/>
        <v>6.9444444452528842E-3</v>
      </c>
      <c r="M1782" s="131" t="s">
        <v>0</v>
      </c>
      <c r="N1782" s="138" t="s">
        <v>587</v>
      </c>
    </row>
    <row r="1783" spans="1:14" ht="27" customHeight="1" x14ac:dyDescent="0.35">
      <c r="A1783" s="168">
        <v>20107</v>
      </c>
      <c r="B1783" s="169">
        <v>1266</v>
      </c>
      <c r="C1783" s="170" t="s">
        <v>3</v>
      </c>
      <c r="D1783" s="171">
        <v>42469.951388888891</v>
      </c>
      <c r="E1783" s="169" t="s">
        <v>1</v>
      </c>
      <c r="F1783" s="172">
        <v>42469.855555555558</v>
      </c>
      <c r="G1783" s="173">
        <f t="shared" si="87"/>
        <v>9.5833333332848269E-2</v>
      </c>
      <c r="H1783" s="174" t="str">
        <f t="shared" si="88"/>
        <v>ACCEPTABLE</v>
      </c>
      <c r="I1783" s="138"/>
      <c r="J1783" s="139">
        <v>42469.924305555556</v>
      </c>
      <c r="K1783" s="139">
        <v>42469.934027777781</v>
      </c>
      <c r="L1783" s="120">
        <f t="shared" si="89"/>
        <v>9.7222222248092294E-3</v>
      </c>
      <c r="M1783" s="131" t="s">
        <v>1</v>
      </c>
      <c r="N1783" s="138" t="s">
        <v>1034</v>
      </c>
    </row>
    <row r="1784" spans="1:14" ht="27" customHeight="1" x14ac:dyDescent="0.35">
      <c r="A1784" s="168">
        <v>20108</v>
      </c>
      <c r="B1784" s="169">
        <v>1267</v>
      </c>
      <c r="C1784" s="170" t="s">
        <v>4</v>
      </c>
      <c r="D1784" s="171">
        <v>42470.875</v>
      </c>
      <c r="E1784" s="169" t="s">
        <v>0</v>
      </c>
      <c r="F1784" s="172">
        <v>42470.752083333333</v>
      </c>
      <c r="G1784" s="173">
        <f t="shared" si="87"/>
        <v>0.12291666666715173</v>
      </c>
      <c r="H1784" s="174" t="str">
        <f t="shared" si="88"/>
        <v>ACCEPTABLE</v>
      </c>
      <c r="I1784" s="138"/>
      <c r="J1784" s="139">
        <v>42470.875</v>
      </c>
      <c r="K1784" s="139">
        <v>42470.885416666664</v>
      </c>
      <c r="L1784" s="120">
        <f t="shared" si="89"/>
        <v>1.0416666664241347E-2</v>
      </c>
      <c r="M1784" s="131" t="s">
        <v>0</v>
      </c>
      <c r="N1784" s="138" t="s">
        <v>587</v>
      </c>
    </row>
    <row r="1785" spans="1:14" ht="27" customHeight="1" x14ac:dyDescent="0.35">
      <c r="A1785" s="168">
        <v>20108</v>
      </c>
      <c r="B1785" s="169">
        <v>1268</v>
      </c>
      <c r="C1785" s="170" t="s">
        <v>3</v>
      </c>
      <c r="D1785" s="171">
        <v>42470.902777777781</v>
      </c>
      <c r="E1785" s="169" t="s">
        <v>1</v>
      </c>
      <c r="F1785" s="172">
        <v>42470.752083333333</v>
      </c>
      <c r="G1785" s="173">
        <f t="shared" si="87"/>
        <v>0.15069444444816327</v>
      </c>
      <c r="H1785" s="174" t="str">
        <f t="shared" si="88"/>
        <v>ACCEPTABLE</v>
      </c>
      <c r="I1785" s="138"/>
      <c r="J1785" s="139">
        <v>42470.899305555555</v>
      </c>
      <c r="K1785" s="139">
        <v>42470.913194444445</v>
      </c>
      <c r="L1785" s="120">
        <f t="shared" si="89"/>
        <v>1.3888888890505768E-2</v>
      </c>
      <c r="M1785" s="131" t="s">
        <v>1</v>
      </c>
      <c r="N1785" s="138" t="s">
        <v>1035</v>
      </c>
    </row>
    <row r="1786" spans="1:14" ht="27" customHeight="1" x14ac:dyDescent="0.35">
      <c r="A1786" s="168">
        <v>20109</v>
      </c>
      <c r="B1786" s="169">
        <v>1269</v>
      </c>
      <c r="C1786" s="170" t="s">
        <v>471</v>
      </c>
      <c r="D1786" s="171">
        <v>42472.291666666664</v>
      </c>
      <c r="E1786" s="169" t="s">
        <v>0</v>
      </c>
      <c r="F1786" s="172">
        <v>42471.36041666667</v>
      </c>
      <c r="G1786" s="173">
        <f t="shared" si="87"/>
        <v>0.93124999999417923</v>
      </c>
      <c r="H1786" s="174" t="str">
        <f t="shared" si="88"/>
        <v>ACCEPTABLE</v>
      </c>
      <c r="I1786" s="138"/>
      <c r="J1786" s="139">
        <v>42472.295138888891</v>
      </c>
      <c r="K1786" s="139">
        <v>42472.309027777781</v>
      </c>
      <c r="L1786" s="120">
        <f t="shared" si="89"/>
        <v>1.3888888890505768E-2</v>
      </c>
      <c r="M1786" s="131" t="s">
        <v>0</v>
      </c>
      <c r="N1786" s="138" t="s">
        <v>1036</v>
      </c>
    </row>
    <row r="1787" spans="1:14" ht="27" customHeight="1" x14ac:dyDescent="0.35">
      <c r="A1787" s="168">
        <v>20109</v>
      </c>
      <c r="B1787" s="169">
        <v>1270</v>
      </c>
      <c r="C1787" s="170" t="s">
        <v>16</v>
      </c>
      <c r="D1787" s="171">
        <v>42472.326388888891</v>
      </c>
      <c r="E1787" s="169" t="s">
        <v>1</v>
      </c>
      <c r="F1787" s="172">
        <v>42471.36041666667</v>
      </c>
      <c r="G1787" s="173">
        <f t="shared" si="87"/>
        <v>0.96597222222044365</v>
      </c>
      <c r="H1787" s="174" t="str">
        <f t="shared" si="88"/>
        <v>ACCEPTABLE</v>
      </c>
      <c r="I1787" s="138"/>
      <c r="J1787" s="139">
        <v>42472.329861111109</v>
      </c>
      <c r="K1787" s="139">
        <v>42472.338888888888</v>
      </c>
      <c r="L1787" s="120">
        <f t="shared" si="89"/>
        <v>9.0277777781011537E-3</v>
      </c>
      <c r="M1787" s="131" t="s">
        <v>1</v>
      </c>
      <c r="N1787" s="138" t="s">
        <v>637</v>
      </c>
    </row>
    <row r="1788" spans="1:14" ht="27" customHeight="1" x14ac:dyDescent="0.35">
      <c r="A1788" s="168">
        <v>20109</v>
      </c>
      <c r="B1788" s="169">
        <v>1271</v>
      </c>
      <c r="C1788" s="170" t="s">
        <v>16</v>
      </c>
      <c r="D1788" s="171">
        <v>42473.215277777781</v>
      </c>
      <c r="E1788" s="169" t="s">
        <v>0</v>
      </c>
      <c r="F1788" s="172">
        <v>42472.744444444441</v>
      </c>
      <c r="G1788" s="173">
        <f t="shared" si="87"/>
        <v>0.47083333334012423</v>
      </c>
      <c r="H1788" s="174" t="str">
        <f t="shared" si="88"/>
        <v>ACCEPTABLE</v>
      </c>
      <c r="I1788" s="138"/>
      <c r="J1788" s="139">
        <v>42473.213888888888</v>
      </c>
      <c r="K1788" s="139">
        <v>42473.22152777778</v>
      </c>
      <c r="L1788" s="120">
        <f t="shared" si="89"/>
        <v>7.6388888919609599E-3</v>
      </c>
      <c r="M1788" s="131" t="s">
        <v>0</v>
      </c>
      <c r="N1788" s="138" t="s">
        <v>892</v>
      </c>
    </row>
    <row r="1789" spans="1:14" ht="27" customHeight="1" x14ac:dyDescent="0.35">
      <c r="A1789" s="168">
        <v>20109</v>
      </c>
      <c r="B1789" s="169">
        <v>1272</v>
      </c>
      <c r="C1789" s="170" t="s">
        <v>471</v>
      </c>
      <c r="D1789" s="171">
        <v>42473.243055555555</v>
      </c>
      <c r="E1789" s="169" t="s">
        <v>1</v>
      </c>
      <c r="F1789" s="172">
        <v>42472.744444444441</v>
      </c>
      <c r="G1789" s="173">
        <f t="shared" si="87"/>
        <v>0.49861111111385981</v>
      </c>
      <c r="H1789" s="174" t="str">
        <f t="shared" si="88"/>
        <v>ACCEPTABLE</v>
      </c>
      <c r="I1789" s="138"/>
      <c r="J1789" s="139">
        <v>42473.246527777781</v>
      </c>
      <c r="K1789" s="139">
        <v>42473.259722222225</v>
      </c>
      <c r="L1789" s="120">
        <f t="shared" si="89"/>
        <v>1.3194444443797693E-2</v>
      </c>
      <c r="M1789" s="131" t="s">
        <v>1</v>
      </c>
      <c r="N1789" s="138" t="s">
        <v>1037</v>
      </c>
    </row>
    <row r="1790" spans="1:14" ht="27" customHeight="1" x14ac:dyDescent="0.35">
      <c r="A1790" s="168"/>
      <c r="B1790" s="169"/>
      <c r="C1790" s="170"/>
      <c r="D1790" s="171"/>
      <c r="E1790" s="169"/>
      <c r="F1790" s="172"/>
      <c r="G1790" s="173" t="str">
        <f t="shared" si="87"/>
        <v/>
      </c>
      <c r="H1790" s="174" t="str">
        <f t="shared" si="88"/>
        <v/>
      </c>
      <c r="I1790" s="138"/>
      <c r="J1790" s="139">
        <v>42473.543749999997</v>
      </c>
      <c r="K1790" s="139">
        <v>42473.549305555556</v>
      </c>
      <c r="L1790" s="120">
        <f t="shared" si="89"/>
        <v>5.5555555591126904E-3</v>
      </c>
      <c r="M1790" s="131" t="s">
        <v>149</v>
      </c>
      <c r="N1790" s="138" t="s">
        <v>78</v>
      </c>
    </row>
    <row r="1791" spans="1:14" ht="27" customHeight="1" x14ac:dyDescent="0.35">
      <c r="A1791" s="168">
        <v>20110</v>
      </c>
      <c r="B1791" s="169">
        <v>1273</v>
      </c>
      <c r="C1791" s="170" t="s">
        <v>471</v>
      </c>
      <c r="D1791" s="171">
        <v>42474.239583333336</v>
      </c>
      <c r="E1791" s="169" t="s">
        <v>0</v>
      </c>
      <c r="F1791" s="172">
        <v>42473.837500000001</v>
      </c>
      <c r="G1791" s="173">
        <f t="shared" si="87"/>
        <v>0.40208333333430346</v>
      </c>
      <c r="H1791" s="174" t="str">
        <f t="shared" si="88"/>
        <v>ACCEPTABLE</v>
      </c>
      <c r="I1791" s="138"/>
      <c r="J1791" s="139">
        <v>42474.236111111109</v>
      </c>
      <c r="K1791" s="139">
        <v>42474.246527777781</v>
      </c>
      <c r="L1791" s="120">
        <f t="shared" si="89"/>
        <v>1.0416666671517305E-2</v>
      </c>
      <c r="M1791" s="131" t="s">
        <v>0</v>
      </c>
      <c r="N1791" s="138" t="s">
        <v>1038</v>
      </c>
    </row>
    <row r="1792" spans="1:14" ht="27" customHeight="1" x14ac:dyDescent="0.35">
      <c r="A1792" s="168">
        <v>20110</v>
      </c>
      <c r="B1792" s="169">
        <v>1274</v>
      </c>
      <c r="C1792" s="170" t="s">
        <v>19</v>
      </c>
      <c r="D1792" s="171">
        <v>42474.270833333336</v>
      </c>
      <c r="E1792" s="169" t="s">
        <v>1</v>
      </c>
      <c r="F1792" s="172">
        <v>42473.837500000001</v>
      </c>
      <c r="G1792" s="173">
        <f t="shared" si="87"/>
        <v>0.43333333333430346</v>
      </c>
      <c r="H1792" s="174" t="str">
        <f t="shared" si="88"/>
        <v>ACCEPTABLE</v>
      </c>
      <c r="I1792" s="138"/>
      <c r="J1792" s="139">
        <v>42474.260416666664</v>
      </c>
      <c r="K1792" s="139">
        <v>42474.270833333336</v>
      </c>
      <c r="L1792" s="120">
        <f t="shared" si="89"/>
        <v>1.0416666671517305E-2</v>
      </c>
      <c r="M1792" s="131" t="s">
        <v>0</v>
      </c>
      <c r="N1792" s="138" t="s">
        <v>1039</v>
      </c>
    </row>
    <row r="1793" spans="1:14" ht="27" customHeight="1" x14ac:dyDescent="0.35">
      <c r="A1793" s="168">
        <v>20111</v>
      </c>
      <c r="B1793" s="169">
        <v>1275</v>
      </c>
      <c r="C1793" s="170" t="s">
        <v>4</v>
      </c>
      <c r="D1793" s="171">
        <v>42474.305555555555</v>
      </c>
      <c r="E1793" s="169" t="s">
        <v>1</v>
      </c>
      <c r="F1793" s="172">
        <v>42473.837500000001</v>
      </c>
      <c r="G1793" s="173">
        <f t="shared" si="87"/>
        <v>0.46805555555329192</v>
      </c>
      <c r="H1793" s="174" t="str">
        <f t="shared" si="88"/>
        <v>ACCEPTABLE</v>
      </c>
      <c r="I1793" s="138"/>
      <c r="J1793" s="139">
        <v>42474.277777777781</v>
      </c>
      <c r="K1793" s="139">
        <v>42474.284722222219</v>
      </c>
      <c r="L1793" s="120">
        <f t="shared" si="89"/>
        <v>6.9444444379769266E-3</v>
      </c>
      <c r="M1793" s="131" t="s">
        <v>1</v>
      </c>
      <c r="N1793" s="138" t="s">
        <v>579</v>
      </c>
    </row>
    <row r="1794" spans="1:14" ht="27" customHeight="1" x14ac:dyDescent="0.35">
      <c r="A1794" s="168"/>
      <c r="B1794" s="169"/>
      <c r="C1794" s="170"/>
      <c r="D1794" s="171"/>
      <c r="E1794" s="169"/>
      <c r="F1794" s="172"/>
      <c r="G1794" s="173" t="str">
        <f t="shared" si="87"/>
        <v/>
      </c>
      <c r="H1794" s="174" t="str">
        <f t="shared" si="88"/>
        <v/>
      </c>
      <c r="I1794" s="138"/>
      <c r="J1794" s="139">
        <v>42474.302083333336</v>
      </c>
      <c r="K1794" s="139">
        <v>42474.309027777781</v>
      </c>
      <c r="L1794" s="120">
        <f t="shared" si="89"/>
        <v>6.9444444452528842E-3</v>
      </c>
      <c r="M1794" s="131" t="s">
        <v>1</v>
      </c>
      <c r="N1794" s="138" t="s">
        <v>587</v>
      </c>
    </row>
    <row r="1795" spans="1:14" ht="27" customHeight="1" x14ac:dyDescent="0.35">
      <c r="A1795" s="168">
        <v>20111</v>
      </c>
      <c r="B1795" s="169">
        <v>1276</v>
      </c>
      <c r="C1795" s="170" t="s">
        <v>4</v>
      </c>
      <c r="D1795" s="171">
        <v>42474.777777777781</v>
      </c>
      <c r="E1795" s="169" t="s">
        <v>0</v>
      </c>
      <c r="F1795" s="172">
        <v>42474.650694444441</v>
      </c>
      <c r="G1795" s="173">
        <f t="shared" si="87"/>
        <v>0.12708333334012423</v>
      </c>
      <c r="H1795" s="174" t="str">
        <f t="shared" si="88"/>
        <v>ACCEPTABLE</v>
      </c>
      <c r="I1795" s="138"/>
      <c r="J1795" s="139">
        <v>42474.791666666664</v>
      </c>
      <c r="K1795" s="139">
        <v>42474.802083333336</v>
      </c>
      <c r="L1795" s="120">
        <f t="shared" si="89"/>
        <v>1.0416666671517305E-2</v>
      </c>
      <c r="M1795" s="131" t="s">
        <v>0</v>
      </c>
      <c r="N1795" s="138" t="s">
        <v>614</v>
      </c>
    </row>
    <row r="1796" spans="1:14" ht="27" customHeight="1" x14ac:dyDescent="0.35">
      <c r="A1796" s="168">
        <v>20111</v>
      </c>
      <c r="B1796" s="169">
        <v>1277</v>
      </c>
      <c r="C1796" s="170" t="s">
        <v>3</v>
      </c>
      <c r="D1796" s="171">
        <v>42474.805555555555</v>
      </c>
      <c r="E1796" s="169" t="s">
        <v>1</v>
      </c>
      <c r="F1796" s="172">
        <v>42474.650694444441</v>
      </c>
      <c r="G1796" s="173">
        <f t="shared" si="87"/>
        <v>0.15486111111385981</v>
      </c>
      <c r="H1796" s="174" t="str">
        <f t="shared" si="88"/>
        <v>ACCEPTABLE</v>
      </c>
      <c r="I1796" s="138"/>
      <c r="J1796" s="139">
        <v>42474.809027777781</v>
      </c>
      <c r="K1796" s="139">
        <v>42474.819444444445</v>
      </c>
      <c r="L1796" s="120">
        <f t="shared" si="89"/>
        <v>1.0416666664241347E-2</v>
      </c>
      <c r="M1796" s="131" t="s">
        <v>1</v>
      </c>
      <c r="N1796" s="138" t="s">
        <v>1040</v>
      </c>
    </row>
    <row r="1797" spans="1:14" ht="27" customHeight="1" x14ac:dyDescent="0.35">
      <c r="A1797" s="168">
        <v>20110</v>
      </c>
      <c r="B1797" s="169">
        <v>1278</v>
      </c>
      <c r="C1797" s="170" t="s">
        <v>16</v>
      </c>
      <c r="D1797" s="171">
        <v>42475.215277777781</v>
      </c>
      <c r="E1797" s="169" t="s">
        <v>0</v>
      </c>
      <c r="F1797" s="172">
        <v>42474.650694444441</v>
      </c>
      <c r="G1797" s="173">
        <f t="shared" si="87"/>
        <v>0.56458333334012423</v>
      </c>
      <c r="H1797" s="174" t="str">
        <f t="shared" si="88"/>
        <v>ACCEPTABLE</v>
      </c>
      <c r="I1797" s="138"/>
      <c r="J1797" s="139">
        <v>42475.222222222219</v>
      </c>
      <c r="K1797" s="139">
        <v>42475.234722222223</v>
      </c>
      <c r="L1797" s="120">
        <f t="shared" si="89"/>
        <v>1.2500000004365575E-2</v>
      </c>
      <c r="M1797" s="131" t="s">
        <v>0</v>
      </c>
      <c r="N1797" s="138" t="s">
        <v>1041</v>
      </c>
    </row>
    <row r="1798" spans="1:14" ht="27" customHeight="1" x14ac:dyDescent="0.35">
      <c r="A1798" s="168">
        <v>20110</v>
      </c>
      <c r="B1798" s="169">
        <v>1279</v>
      </c>
      <c r="C1798" s="170" t="s">
        <v>471</v>
      </c>
      <c r="D1798" s="171">
        <v>42475.243055555555</v>
      </c>
      <c r="E1798" s="169" t="s">
        <v>1</v>
      </c>
      <c r="F1798" s="172">
        <v>42474.650694444441</v>
      </c>
      <c r="G1798" s="173">
        <f t="shared" si="87"/>
        <v>0.59236111111385981</v>
      </c>
      <c r="H1798" s="174" t="str">
        <f t="shared" si="88"/>
        <v>ACCEPTABLE</v>
      </c>
      <c r="I1798" s="138"/>
      <c r="J1798" s="139">
        <v>42475.246527777781</v>
      </c>
      <c r="K1798" s="139">
        <v>42475.262499999997</v>
      </c>
      <c r="L1798" s="120">
        <f t="shared" si="89"/>
        <v>1.597222221607808E-2</v>
      </c>
      <c r="M1798" s="131" t="s">
        <v>1</v>
      </c>
      <c r="N1798" s="138" t="s">
        <v>1042</v>
      </c>
    </row>
    <row r="1799" spans="1:14" ht="27" customHeight="1" x14ac:dyDescent="0.35">
      <c r="A1799" s="168">
        <v>20112</v>
      </c>
      <c r="B1799" s="169">
        <v>1280</v>
      </c>
      <c r="C1799" s="170" t="s">
        <v>3</v>
      </c>
      <c r="D1799" s="171">
        <v>42476.65625</v>
      </c>
      <c r="E1799" s="169" t="s">
        <v>0</v>
      </c>
      <c r="F1799" s="172">
        <v>42476.462500000001</v>
      </c>
      <c r="G1799" s="173">
        <f t="shared" si="87"/>
        <v>0.19374999999854481</v>
      </c>
      <c r="H1799" s="174" t="str">
        <f t="shared" si="88"/>
        <v>ACCEPTABLE</v>
      </c>
      <c r="I1799" s="138"/>
      <c r="J1799" s="139">
        <v>42476.649305555555</v>
      </c>
      <c r="K1799" s="139">
        <v>42476.659722222219</v>
      </c>
      <c r="L1799" s="120">
        <f t="shared" si="89"/>
        <v>1.0416666664241347E-2</v>
      </c>
      <c r="M1799" s="131" t="s">
        <v>0</v>
      </c>
      <c r="N1799" s="138" t="s">
        <v>1043</v>
      </c>
    </row>
    <row r="1800" spans="1:14" ht="27" customHeight="1" x14ac:dyDescent="0.35">
      <c r="A1800" s="168">
        <v>20112</v>
      </c>
      <c r="B1800" s="169">
        <v>1281</v>
      </c>
      <c r="C1800" s="170" t="s">
        <v>4</v>
      </c>
      <c r="D1800" s="171">
        <v>42476.697916666664</v>
      </c>
      <c r="E1800" s="169" t="s">
        <v>1</v>
      </c>
      <c r="F1800" s="172">
        <v>42476.462500000001</v>
      </c>
      <c r="G1800" s="173">
        <f t="shared" si="87"/>
        <v>0.23541666666278616</v>
      </c>
      <c r="H1800" s="174" t="str">
        <f t="shared" si="88"/>
        <v>ACCEPTABLE</v>
      </c>
      <c r="I1800" s="138"/>
      <c r="J1800" s="139"/>
      <c r="K1800" s="139"/>
      <c r="L1800" s="120" t="str">
        <f t="shared" si="89"/>
        <v>Incomplete Data</v>
      </c>
      <c r="M1800" s="131"/>
      <c r="N1800" s="138"/>
    </row>
    <row r="1801" spans="1:14" ht="27" customHeight="1" x14ac:dyDescent="0.35">
      <c r="A1801" s="168">
        <v>20112</v>
      </c>
      <c r="B1801" s="169">
        <v>1282</v>
      </c>
      <c r="C1801" s="170" t="s">
        <v>4</v>
      </c>
      <c r="D1801" s="171">
        <v>42477.048611111109</v>
      </c>
      <c r="E1801" s="169" t="s">
        <v>0</v>
      </c>
      <c r="F1801" s="172">
        <v>42476.462500000001</v>
      </c>
      <c r="G1801" s="173">
        <f t="shared" si="87"/>
        <v>0.58611111110803904</v>
      </c>
      <c r="H1801" s="174" t="str">
        <f t="shared" si="88"/>
        <v>ACCEPTABLE</v>
      </c>
      <c r="I1801" s="138"/>
      <c r="J1801" s="139">
        <v>42477.211111111108</v>
      </c>
      <c r="K1801" s="139">
        <v>42477.217361111114</v>
      </c>
      <c r="L1801" s="120">
        <f t="shared" si="89"/>
        <v>6.2500000058207661E-3</v>
      </c>
      <c r="M1801" s="131" t="s">
        <v>0</v>
      </c>
      <c r="N1801" s="138" t="s">
        <v>587</v>
      </c>
    </row>
    <row r="1802" spans="1:14" ht="27" customHeight="1" x14ac:dyDescent="0.35">
      <c r="A1802" s="168">
        <v>20112</v>
      </c>
      <c r="B1802" s="169">
        <v>1283</v>
      </c>
      <c r="C1802" s="170" t="s">
        <v>3</v>
      </c>
      <c r="D1802" s="171">
        <v>42477.076388888891</v>
      </c>
      <c r="E1802" s="169" t="s">
        <v>1</v>
      </c>
      <c r="F1802" s="172">
        <v>42476.462500000001</v>
      </c>
      <c r="G1802" s="173">
        <f t="shared" si="87"/>
        <v>0.61388888888905058</v>
      </c>
      <c r="H1802" s="174" t="str">
        <f t="shared" si="88"/>
        <v>ACCEPTABLE</v>
      </c>
      <c r="I1802" s="138"/>
      <c r="J1802" s="139">
        <v>42477.25277777778</v>
      </c>
      <c r="K1802" s="139">
        <v>42477.263888888891</v>
      </c>
      <c r="L1802" s="120">
        <f t="shared" si="89"/>
        <v>1.1111111110949423E-2</v>
      </c>
      <c r="M1802" s="131" t="s">
        <v>1</v>
      </c>
      <c r="N1802" s="138" t="s">
        <v>1043</v>
      </c>
    </row>
    <row r="1803" spans="1:14" ht="27" customHeight="1" x14ac:dyDescent="0.35">
      <c r="A1803" s="168">
        <v>20113</v>
      </c>
      <c r="B1803" s="169">
        <v>1284</v>
      </c>
      <c r="C1803" s="170" t="s">
        <v>471</v>
      </c>
      <c r="D1803" s="171">
        <v>42477.354166666664</v>
      </c>
      <c r="E1803" s="169" t="s">
        <v>0</v>
      </c>
      <c r="F1803" s="172">
        <v>42477.227083333331</v>
      </c>
      <c r="G1803" s="173">
        <f t="shared" si="87"/>
        <v>0.12708333333284827</v>
      </c>
      <c r="H1803" s="174" t="str">
        <f t="shared" si="88"/>
        <v>ACCEPTABLE</v>
      </c>
      <c r="I1803" s="138"/>
      <c r="J1803" s="139">
        <v>42477.337500000001</v>
      </c>
      <c r="K1803" s="139">
        <v>42477.347916666666</v>
      </c>
      <c r="L1803" s="120">
        <f t="shared" si="89"/>
        <v>1.0416666664241347E-2</v>
      </c>
      <c r="M1803" s="131" t="s">
        <v>1044</v>
      </c>
      <c r="N1803" s="138" t="s">
        <v>1045</v>
      </c>
    </row>
    <row r="1804" spans="1:14" ht="27" customHeight="1" x14ac:dyDescent="0.35">
      <c r="A1804" s="168">
        <v>20113</v>
      </c>
      <c r="B1804" s="169">
        <v>1285</v>
      </c>
      <c r="C1804" s="170" t="s">
        <v>16</v>
      </c>
      <c r="D1804" s="171">
        <v>42477.388888888891</v>
      </c>
      <c r="E1804" s="169" t="s">
        <v>1</v>
      </c>
      <c r="F1804" s="172">
        <v>42477.227083333331</v>
      </c>
      <c r="G1804" s="173">
        <f t="shared" si="87"/>
        <v>0.16180555555911269</v>
      </c>
      <c r="H1804" s="174" t="str">
        <f t="shared" si="88"/>
        <v>ACCEPTABLE</v>
      </c>
      <c r="I1804" s="138"/>
      <c r="J1804" s="139">
        <v>42477.372916666667</v>
      </c>
      <c r="K1804" s="139">
        <v>42477.379166666666</v>
      </c>
      <c r="L1804" s="120">
        <f t="shared" si="89"/>
        <v>6.2499999985448085E-3</v>
      </c>
      <c r="M1804" s="131" t="s">
        <v>1</v>
      </c>
      <c r="N1804" s="138" t="s">
        <v>1024</v>
      </c>
    </row>
    <row r="1805" spans="1:14" ht="27" customHeight="1" x14ac:dyDescent="0.35">
      <c r="A1805" s="168">
        <v>20113</v>
      </c>
      <c r="B1805" s="169">
        <v>1286</v>
      </c>
      <c r="C1805" s="170" t="s">
        <v>16</v>
      </c>
      <c r="D1805" s="171">
        <v>42478.631944444445</v>
      </c>
      <c r="E1805" s="169" t="s">
        <v>0</v>
      </c>
      <c r="F1805" s="172">
        <v>42478.455555555556</v>
      </c>
      <c r="G1805" s="173">
        <f t="shared" si="87"/>
        <v>0.17638888888905058</v>
      </c>
      <c r="H1805" s="174" t="str">
        <f t="shared" si="88"/>
        <v>ACCEPTABLE</v>
      </c>
      <c r="I1805" s="138"/>
      <c r="J1805" s="139">
        <v>42478.626388888886</v>
      </c>
      <c r="K1805" s="139">
        <v>42478.636805555558</v>
      </c>
      <c r="L1805" s="120">
        <f t="shared" si="89"/>
        <v>1.0416666671517305E-2</v>
      </c>
      <c r="M1805" s="131" t="s">
        <v>0</v>
      </c>
      <c r="N1805" s="138" t="s">
        <v>645</v>
      </c>
    </row>
    <row r="1806" spans="1:14" ht="27" customHeight="1" x14ac:dyDescent="0.35">
      <c r="A1806" s="168">
        <v>20113</v>
      </c>
      <c r="B1806" s="169">
        <v>1287</v>
      </c>
      <c r="C1806" s="170" t="s">
        <v>471</v>
      </c>
      <c r="D1806" s="171">
        <v>42478.659722222219</v>
      </c>
      <c r="E1806" s="169" t="s">
        <v>1</v>
      </c>
      <c r="F1806" s="172">
        <v>42478.455555555556</v>
      </c>
      <c r="G1806" s="173">
        <f t="shared" si="87"/>
        <v>0.20416666666278616</v>
      </c>
      <c r="H1806" s="174" t="str">
        <f t="shared" si="88"/>
        <v>ACCEPTABLE</v>
      </c>
      <c r="I1806" s="138"/>
      <c r="J1806" s="139">
        <v>42478.658333333333</v>
      </c>
      <c r="K1806" s="139">
        <v>42478.667361111111</v>
      </c>
      <c r="L1806" s="120">
        <f t="shared" si="89"/>
        <v>9.0277777781011537E-3</v>
      </c>
      <c r="M1806" s="131" t="s">
        <v>1</v>
      </c>
      <c r="N1806" s="138" t="s">
        <v>1046</v>
      </c>
    </row>
    <row r="1807" spans="1:14" ht="27" customHeight="1" x14ac:dyDescent="0.35">
      <c r="A1807" s="168">
        <v>20114</v>
      </c>
      <c r="B1807" s="169">
        <v>1288</v>
      </c>
      <c r="C1807" s="170" t="s">
        <v>3</v>
      </c>
      <c r="D1807" s="171">
        <v>42482.239583333336</v>
      </c>
      <c r="E1807" s="169" t="s">
        <v>0</v>
      </c>
      <c r="F1807" s="172">
        <v>42482.220833333333</v>
      </c>
      <c r="G1807" s="173">
        <f t="shared" si="87"/>
        <v>1.8750000002910383E-2</v>
      </c>
      <c r="H1807" s="174" t="str">
        <f t="shared" si="88"/>
        <v>TOO LATE</v>
      </c>
      <c r="I1807" s="138"/>
      <c r="J1807" s="139">
        <v>42482.243055555555</v>
      </c>
      <c r="K1807" s="139">
        <v>42482.253472222219</v>
      </c>
      <c r="L1807" s="120">
        <f t="shared" si="89"/>
        <v>1.0416666664241347E-2</v>
      </c>
      <c r="M1807" s="131" t="s">
        <v>0</v>
      </c>
      <c r="N1807" s="138" t="s">
        <v>766</v>
      </c>
    </row>
    <row r="1808" spans="1:14" ht="27" customHeight="1" x14ac:dyDescent="0.35">
      <c r="A1808" s="168">
        <v>20114</v>
      </c>
      <c r="B1808" s="169">
        <v>1289</v>
      </c>
      <c r="C1808" s="170" t="s">
        <v>4</v>
      </c>
      <c r="D1808" s="171">
        <v>42482.274305555555</v>
      </c>
      <c r="E1808" s="169" t="s">
        <v>1</v>
      </c>
      <c r="F1808" s="172">
        <v>42482.220833333333</v>
      </c>
      <c r="G1808" s="173">
        <f t="shared" si="87"/>
        <v>5.3472222221898846E-2</v>
      </c>
      <c r="H1808" s="174" t="str">
        <f t="shared" si="88"/>
        <v>ACCEPTABLE</v>
      </c>
      <c r="I1808" s="138"/>
      <c r="J1808" s="139">
        <v>42482.290972222225</v>
      </c>
      <c r="K1808" s="139">
        <v>42482.291666666664</v>
      </c>
      <c r="L1808" s="120">
        <f t="shared" si="89"/>
        <v>6.9444443943211809E-4</v>
      </c>
      <c r="M1808" s="131" t="s">
        <v>1</v>
      </c>
      <c r="N1808" s="138" t="s">
        <v>587</v>
      </c>
    </row>
    <row r="1809" spans="1:14" ht="27" customHeight="1" x14ac:dyDescent="0.35">
      <c r="A1809" s="168"/>
      <c r="B1809" s="169"/>
      <c r="C1809" s="170"/>
      <c r="D1809" s="171"/>
      <c r="E1809" s="169"/>
      <c r="F1809" s="172"/>
      <c r="G1809" s="173" t="str">
        <f t="shared" si="87"/>
        <v/>
      </c>
      <c r="H1809" s="174" t="str">
        <f t="shared" si="88"/>
        <v/>
      </c>
      <c r="I1809" s="138"/>
      <c r="J1809" s="139">
        <v>42482.524305555555</v>
      </c>
      <c r="K1809" s="139">
        <v>42482.535416666666</v>
      </c>
      <c r="L1809" s="120">
        <f t="shared" si="89"/>
        <v>1.1111111110949423E-2</v>
      </c>
      <c r="M1809" s="131" t="s">
        <v>1</v>
      </c>
      <c r="N1809" s="138" t="s">
        <v>259</v>
      </c>
    </row>
    <row r="1810" spans="1:14" ht="27" customHeight="1" x14ac:dyDescent="0.35">
      <c r="A1810" s="168"/>
      <c r="B1810" s="169"/>
      <c r="C1810" s="170"/>
      <c r="D1810" s="171"/>
      <c r="E1810" s="169"/>
      <c r="F1810" s="172"/>
      <c r="G1810" s="173" t="str">
        <f t="shared" si="87"/>
        <v/>
      </c>
      <c r="H1810" s="174" t="str">
        <f t="shared" si="88"/>
        <v/>
      </c>
      <c r="I1810" s="138"/>
      <c r="J1810" s="139">
        <v>42482.795138888891</v>
      </c>
      <c r="K1810" s="139">
        <v>42482.804166666669</v>
      </c>
      <c r="L1810" s="120">
        <f t="shared" si="89"/>
        <v>9.0277777781011537E-3</v>
      </c>
      <c r="M1810" s="131" t="s">
        <v>0</v>
      </c>
      <c r="N1810" s="138" t="s">
        <v>259</v>
      </c>
    </row>
    <row r="1811" spans="1:14" ht="27" customHeight="1" x14ac:dyDescent="0.35">
      <c r="A1811" s="168">
        <v>20114</v>
      </c>
      <c r="B1811" s="169">
        <v>1290</v>
      </c>
      <c r="C1811" s="170" t="s">
        <v>4</v>
      </c>
      <c r="D1811" s="171">
        <v>42482.902777777781</v>
      </c>
      <c r="E1811" s="169" t="s">
        <v>0</v>
      </c>
      <c r="F1811" s="172">
        <v>42482.770833333336</v>
      </c>
      <c r="G1811" s="173">
        <f t="shared" si="87"/>
        <v>0.13194444444525288</v>
      </c>
      <c r="H1811" s="174" t="str">
        <f t="shared" si="88"/>
        <v>ACCEPTABLE</v>
      </c>
      <c r="I1811" s="138"/>
      <c r="J1811" s="139">
        <v>42482.977777777778</v>
      </c>
      <c r="K1811" s="139">
        <v>42482.990277777775</v>
      </c>
      <c r="L1811" s="120">
        <f t="shared" si="89"/>
        <v>1.2499999997089617E-2</v>
      </c>
      <c r="M1811" s="131" t="s">
        <v>0</v>
      </c>
      <c r="N1811" s="138" t="s">
        <v>587</v>
      </c>
    </row>
    <row r="1812" spans="1:14" ht="27" customHeight="1" x14ac:dyDescent="0.35">
      <c r="A1812" s="168">
        <v>20114</v>
      </c>
      <c r="B1812" s="169">
        <v>1291</v>
      </c>
      <c r="C1812" s="170" t="s">
        <v>3</v>
      </c>
      <c r="D1812" s="171">
        <v>42482.930555555555</v>
      </c>
      <c r="E1812" s="169" t="s">
        <v>1</v>
      </c>
      <c r="F1812" s="172">
        <v>42482.770833333336</v>
      </c>
      <c r="G1812" s="173">
        <f t="shared" si="87"/>
        <v>0.15972222221898846</v>
      </c>
      <c r="H1812" s="174" t="str">
        <f t="shared" si="88"/>
        <v>ACCEPTABLE</v>
      </c>
      <c r="I1812" s="138"/>
      <c r="J1812" s="139">
        <v>42483.010416666664</v>
      </c>
      <c r="K1812" s="139">
        <v>42483.022222222222</v>
      </c>
      <c r="L1812" s="120">
        <f t="shared" si="89"/>
        <v>1.1805555557657499E-2</v>
      </c>
      <c r="M1812" s="131" t="s">
        <v>1</v>
      </c>
      <c r="N1812" s="138" t="s">
        <v>598</v>
      </c>
    </row>
    <row r="1813" spans="1:14" ht="27" customHeight="1" x14ac:dyDescent="0.35">
      <c r="A1813" s="168">
        <v>20115</v>
      </c>
      <c r="B1813" s="169">
        <v>1292</v>
      </c>
      <c r="C1813" s="170" t="s">
        <v>471</v>
      </c>
      <c r="D1813" s="171">
        <v>42484.46875</v>
      </c>
      <c r="E1813" s="169" t="s">
        <v>0</v>
      </c>
      <c r="F1813" s="172">
        <v>42483.745833333334</v>
      </c>
      <c r="G1813" s="173">
        <f t="shared" si="87"/>
        <v>0.72291666666569654</v>
      </c>
      <c r="H1813" s="174" t="str">
        <f t="shared" si="88"/>
        <v>ACCEPTABLE</v>
      </c>
      <c r="I1813" s="138"/>
      <c r="J1813" s="139">
        <v>42484.46875</v>
      </c>
      <c r="K1813" s="139">
        <v>42484.480555555558</v>
      </c>
      <c r="L1813" s="120">
        <f t="shared" si="89"/>
        <v>1.1805555557657499E-2</v>
      </c>
      <c r="M1813" s="131" t="s">
        <v>0</v>
      </c>
      <c r="N1813" s="138" t="s">
        <v>1047</v>
      </c>
    </row>
    <row r="1814" spans="1:14" ht="27" customHeight="1" x14ac:dyDescent="0.35">
      <c r="A1814" s="168">
        <v>20115</v>
      </c>
      <c r="B1814" s="169">
        <v>1293</v>
      </c>
      <c r="C1814" s="170" t="s">
        <v>16</v>
      </c>
      <c r="D1814" s="171">
        <v>42484.503472222219</v>
      </c>
      <c r="E1814" s="169" t="s">
        <v>1</v>
      </c>
      <c r="F1814" s="172">
        <v>42483.745833333334</v>
      </c>
      <c r="G1814" s="173">
        <f t="shared" si="87"/>
        <v>0.757638888884685</v>
      </c>
      <c r="H1814" s="174" t="str">
        <f t="shared" si="88"/>
        <v>ACCEPTABLE</v>
      </c>
      <c r="I1814" s="138"/>
      <c r="J1814" s="139">
        <v>42484.503472222219</v>
      </c>
      <c r="K1814" s="139">
        <v>42484.510416666664</v>
      </c>
      <c r="L1814" s="120">
        <f t="shared" si="89"/>
        <v>6.9444444452528842E-3</v>
      </c>
      <c r="M1814" s="131" t="s">
        <v>1</v>
      </c>
      <c r="N1814" s="138" t="s">
        <v>765</v>
      </c>
    </row>
    <row r="1815" spans="1:14" ht="27" customHeight="1" x14ac:dyDescent="0.35">
      <c r="A1815" s="157">
        <v>20115</v>
      </c>
      <c r="B1815" s="158">
        <v>1294</v>
      </c>
      <c r="C1815" s="125" t="s">
        <v>16</v>
      </c>
      <c r="D1815" s="159">
        <v>42487.215277777781</v>
      </c>
      <c r="E1815" s="158" t="s">
        <v>0</v>
      </c>
      <c r="F1815" s="172">
        <v>42486.614583333336</v>
      </c>
      <c r="G1815" s="173">
        <f t="shared" si="87"/>
        <v>0.60069444444525288</v>
      </c>
      <c r="H1815" s="174" t="str">
        <f t="shared" si="88"/>
        <v>ACCEPTABLE</v>
      </c>
      <c r="I1815" s="138"/>
      <c r="J1815" s="139">
        <v>42487.222222222219</v>
      </c>
      <c r="K1815" s="139">
        <v>42487.230555555558</v>
      </c>
      <c r="L1815" s="120">
        <f t="shared" si="89"/>
        <v>8.3333333386690356E-3</v>
      </c>
      <c r="M1815" s="131" t="s">
        <v>0</v>
      </c>
      <c r="N1815" s="138" t="s">
        <v>1048</v>
      </c>
    </row>
    <row r="1816" spans="1:14" ht="27" customHeight="1" x14ac:dyDescent="0.35">
      <c r="A1816" s="157">
        <v>20115</v>
      </c>
      <c r="B1816" s="158">
        <v>1295</v>
      </c>
      <c r="C1816" s="125" t="s">
        <v>471</v>
      </c>
      <c r="D1816" s="159">
        <v>42487.243055555555</v>
      </c>
      <c r="E1816" s="158" t="s">
        <v>1</v>
      </c>
      <c r="F1816" s="172">
        <v>42486.614583333336</v>
      </c>
      <c r="G1816" s="173">
        <f t="shared" si="87"/>
        <v>0.62847222221898846</v>
      </c>
      <c r="H1816" s="174" t="str">
        <f t="shared" si="88"/>
        <v>ACCEPTABLE</v>
      </c>
      <c r="I1816" s="138"/>
      <c r="J1816" s="139">
        <v>42487.253472222219</v>
      </c>
      <c r="K1816" s="139">
        <v>42487.265277777777</v>
      </c>
      <c r="L1816" s="120">
        <f t="shared" si="89"/>
        <v>1.1805555557657499E-2</v>
      </c>
      <c r="M1816" s="131" t="s">
        <v>1</v>
      </c>
      <c r="N1816" s="138" t="s">
        <v>1049</v>
      </c>
    </row>
    <row r="1817" spans="1:14" ht="27" customHeight="1" x14ac:dyDescent="0.35">
      <c r="A1817" s="157">
        <v>20116</v>
      </c>
      <c r="B1817" s="158">
        <v>1296</v>
      </c>
      <c r="C1817" s="125" t="s">
        <v>3</v>
      </c>
      <c r="D1817" s="159">
        <v>42488.159722222219</v>
      </c>
      <c r="E1817" s="158" t="s">
        <v>0</v>
      </c>
      <c r="F1817" s="172">
        <v>42487.881944444445</v>
      </c>
      <c r="G1817" s="173">
        <f t="shared" si="87"/>
        <v>0.27777777777373558</v>
      </c>
      <c r="H1817" s="174" t="str">
        <f t="shared" si="88"/>
        <v>ACCEPTABLE</v>
      </c>
      <c r="I1817" s="138"/>
      <c r="J1817" s="139">
        <v>42488.149305555555</v>
      </c>
      <c r="K1817" s="139">
        <v>42488.159722222219</v>
      </c>
      <c r="L1817" s="120">
        <f t="shared" si="89"/>
        <v>1.0416666664241347E-2</v>
      </c>
      <c r="M1817" s="131" t="s">
        <v>0</v>
      </c>
      <c r="N1817" s="138" t="s">
        <v>679</v>
      </c>
    </row>
    <row r="1818" spans="1:14" ht="27" customHeight="1" x14ac:dyDescent="0.35">
      <c r="A1818" s="157">
        <v>20116</v>
      </c>
      <c r="B1818" s="158">
        <v>1297</v>
      </c>
      <c r="C1818" s="125" t="s">
        <v>4</v>
      </c>
      <c r="D1818" s="159">
        <v>42488.194444444445</v>
      </c>
      <c r="E1818" s="158" t="s">
        <v>1</v>
      </c>
      <c r="F1818" s="172">
        <v>42487.881944444445</v>
      </c>
      <c r="G1818" s="173">
        <f t="shared" si="87"/>
        <v>0.3125</v>
      </c>
      <c r="H1818" s="174" t="str">
        <f t="shared" si="88"/>
        <v>ACCEPTABLE</v>
      </c>
      <c r="I1818" s="138"/>
      <c r="J1818" s="139">
        <v>42488.177083333336</v>
      </c>
      <c r="K1818" s="139">
        <v>42488.1875</v>
      </c>
      <c r="L1818" s="120">
        <f t="shared" si="89"/>
        <v>1.0416666664241347E-2</v>
      </c>
      <c r="M1818" s="131" t="s">
        <v>1</v>
      </c>
      <c r="N1818" s="138" t="s">
        <v>18</v>
      </c>
    </row>
    <row r="1819" spans="1:14" ht="27" customHeight="1" x14ac:dyDescent="0.35">
      <c r="A1819" s="157">
        <v>20117</v>
      </c>
      <c r="B1819" s="158">
        <v>1298</v>
      </c>
      <c r="C1819" s="125" t="s">
        <v>3</v>
      </c>
      <c r="D1819" s="159">
        <v>42488.21875</v>
      </c>
      <c r="E1819" s="158" t="s">
        <v>0</v>
      </c>
      <c r="F1819" s="172">
        <v>42487.881944444445</v>
      </c>
      <c r="G1819" s="173">
        <f t="shared" si="87"/>
        <v>0.33680555555474712</v>
      </c>
      <c r="H1819" s="174" t="str">
        <f t="shared" si="88"/>
        <v>ACCEPTABLE</v>
      </c>
      <c r="I1819" s="138"/>
      <c r="J1819" s="139">
        <v>42488.195833333331</v>
      </c>
      <c r="K1819" s="139">
        <v>42488.206944444442</v>
      </c>
      <c r="L1819" s="120">
        <f t="shared" si="89"/>
        <v>1.1111111110949423E-2</v>
      </c>
      <c r="M1819" s="131" t="s">
        <v>0</v>
      </c>
      <c r="N1819" s="138" t="s">
        <v>1050</v>
      </c>
    </row>
    <row r="1820" spans="1:14" ht="27" customHeight="1" x14ac:dyDescent="0.35">
      <c r="A1820" s="157">
        <v>20117</v>
      </c>
      <c r="B1820" s="158">
        <v>1299</v>
      </c>
      <c r="C1820" s="125" t="s">
        <v>4</v>
      </c>
      <c r="D1820" s="159">
        <v>42488.253472222219</v>
      </c>
      <c r="E1820" s="158" t="s">
        <v>1</v>
      </c>
      <c r="F1820" s="172">
        <v>42487.881944444445</v>
      </c>
      <c r="G1820" s="173">
        <f t="shared" si="87"/>
        <v>0.37152777777373558</v>
      </c>
      <c r="H1820" s="174" t="str">
        <f t="shared" si="88"/>
        <v>ACCEPTABLE</v>
      </c>
      <c r="I1820" s="138"/>
      <c r="J1820" s="139">
        <v>42488.236111111109</v>
      </c>
      <c r="K1820" s="139">
        <v>42488.243055555555</v>
      </c>
      <c r="L1820" s="120">
        <f t="shared" si="89"/>
        <v>6.9444444452528842E-3</v>
      </c>
      <c r="M1820" s="123" t="s">
        <v>1</v>
      </c>
      <c r="N1820" s="121" t="s">
        <v>18</v>
      </c>
    </row>
    <row r="1821" spans="1:14" ht="27" customHeight="1" x14ac:dyDescent="0.35">
      <c r="A1821" s="157">
        <v>20116</v>
      </c>
      <c r="B1821" s="158">
        <v>1300</v>
      </c>
      <c r="C1821" s="125" t="s">
        <v>4</v>
      </c>
      <c r="D1821" s="159">
        <v>42488.590277777781</v>
      </c>
      <c r="E1821" s="158" t="s">
        <v>0</v>
      </c>
      <c r="F1821" s="172">
        <v>42488.513194444444</v>
      </c>
      <c r="G1821" s="173">
        <f t="shared" si="87"/>
        <v>7.7083333337213844E-2</v>
      </c>
      <c r="H1821" s="174" t="str">
        <f t="shared" si="88"/>
        <v>ACCEPTABLE</v>
      </c>
      <c r="I1821" s="138"/>
      <c r="J1821" s="139"/>
      <c r="K1821" s="139"/>
      <c r="L1821" s="120" t="str">
        <f t="shared" si="89"/>
        <v>Incomplete Data</v>
      </c>
      <c r="M1821" s="131"/>
      <c r="N1821" s="138"/>
    </row>
    <row r="1822" spans="1:14" ht="27" customHeight="1" x14ac:dyDescent="0.35">
      <c r="A1822" s="157">
        <v>20116</v>
      </c>
      <c r="B1822" s="158">
        <v>1301</v>
      </c>
      <c r="C1822" s="125" t="s">
        <v>3</v>
      </c>
      <c r="D1822" s="159">
        <v>42488.618055555555</v>
      </c>
      <c r="E1822" s="158" t="s">
        <v>1</v>
      </c>
      <c r="F1822" s="172">
        <v>42488.513194444444</v>
      </c>
      <c r="G1822" s="173">
        <f t="shared" si="87"/>
        <v>0.10486111111094942</v>
      </c>
      <c r="H1822" s="174" t="str">
        <f t="shared" si="88"/>
        <v>ACCEPTABLE</v>
      </c>
      <c r="I1822" s="138"/>
      <c r="J1822" s="139">
        <v>42488.600694444445</v>
      </c>
      <c r="K1822" s="139">
        <v>42488.614583333336</v>
      </c>
      <c r="L1822" s="120">
        <f t="shared" si="89"/>
        <v>1.3888888890505768E-2</v>
      </c>
      <c r="M1822" s="131" t="s">
        <v>1</v>
      </c>
      <c r="N1822" s="138" t="s">
        <v>1051</v>
      </c>
    </row>
    <row r="1823" spans="1:14" ht="27" customHeight="1" x14ac:dyDescent="0.35">
      <c r="A1823" s="157">
        <v>20118</v>
      </c>
      <c r="B1823" s="158">
        <v>1302</v>
      </c>
      <c r="C1823" s="125" t="s">
        <v>471</v>
      </c>
      <c r="D1823" s="159">
        <v>42488.677083333336</v>
      </c>
      <c r="E1823" s="158" t="s">
        <v>0</v>
      </c>
      <c r="F1823" s="172">
        <v>42488.513194444444</v>
      </c>
      <c r="G1823" s="173">
        <f t="shared" si="87"/>
        <v>0.16388888889196096</v>
      </c>
      <c r="H1823" s="174" t="str">
        <f t="shared" si="88"/>
        <v>ACCEPTABLE</v>
      </c>
      <c r="I1823" s="138"/>
      <c r="J1823" s="139">
        <v>42488.677083333336</v>
      </c>
      <c r="K1823" s="139">
        <v>42488.690972222219</v>
      </c>
      <c r="L1823" s="120">
        <f t="shared" si="89"/>
        <v>1.3888888883229811E-2</v>
      </c>
      <c r="M1823" s="131" t="s">
        <v>0</v>
      </c>
      <c r="N1823" s="138" t="s">
        <v>1052</v>
      </c>
    </row>
    <row r="1824" spans="1:14" ht="27" customHeight="1" x14ac:dyDescent="0.35">
      <c r="A1824" s="157">
        <v>20118</v>
      </c>
      <c r="B1824" s="158">
        <v>1303</v>
      </c>
      <c r="C1824" s="125" t="s">
        <v>16</v>
      </c>
      <c r="D1824" s="159">
        <v>42488.711805555555</v>
      </c>
      <c r="E1824" s="158" t="s">
        <v>1</v>
      </c>
      <c r="F1824" s="172">
        <v>42488.513194444444</v>
      </c>
      <c r="G1824" s="173">
        <f t="shared" ref="G1824:G1887" si="90">IF(D1824="","",D1824-F1824)</f>
        <v>0.19861111111094942</v>
      </c>
      <c r="H1824" s="174" t="str">
        <f t="shared" ref="H1824:H1887" si="91">IF(D1824-F1824&lt;0,"TOO LATE",IF(G1824="","",IF(OR(DAY(D1824-F1824)&gt;1,AND(HOUR(D1824-F1824)&gt;HOUR("0:59"),(SIGN(D1824-F1824)=1))),"ACCEPTABLE","TOO LATE")))</f>
        <v>ACCEPTABLE</v>
      </c>
      <c r="I1824" s="138"/>
      <c r="J1824" s="139"/>
      <c r="K1824" s="139"/>
      <c r="L1824" s="120" t="str">
        <f t="shared" si="89"/>
        <v>Incomplete Data</v>
      </c>
      <c r="M1824" s="131"/>
      <c r="N1824" s="138"/>
    </row>
    <row r="1825" spans="1:14" ht="27" customHeight="1" x14ac:dyDescent="0.35">
      <c r="A1825" s="157">
        <v>20117</v>
      </c>
      <c r="B1825" s="158">
        <v>1304</v>
      </c>
      <c r="C1825" s="125" t="s">
        <v>4</v>
      </c>
      <c r="D1825" s="159">
        <v>42488.892361111109</v>
      </c>
      <c r="E1825" s="158" t="s">
        <v>0</v>
      </c>
      <c r="F1825" s="172">
        <v>42488.848611111112</v>
      </c>
      <c r="G1825" s="173">
        <f t="shared" si="90"/>
        <v>4.3749999997089617E-2</v>
      </c>
      <c r="H1825" s="174" t="str">
        <f t="shared" si="91"/>
        <v>ACCEPTABLE</v>
      </c>
      <c r="I1825" s="138"/>
      <c r="J1825" s="139">
        <v>42488.892361111109</v>
      </c>
      <c r="K1825" s="139">
        <v>42488.901388888888</v>
      </c>
      <c r="L1825" s="120">
        <f t="shared" si="89"/>
        <v>9.0277777781011537E-3</v>
      </c>
      <c r="M1825" s="131" t="s">
        <v>0</v>
      </c>
      <c r="N1825" s="138" t="s">
        <v>587</v>
      </c>
    </row>
    <row r="1826" spans="1:14" ht="27" customHeight="1" x14ac:dyDescent="0.35">
      <c r="A1826" s="157">
        <v>20117</v>
      </c>
      <c r="B1826" s="158">
        <v>1305</v>
      </c>
      <c r="C1826" s="125" t="s">
        <v>3</v>
      </c>
      <c r="D1826" s="159">
        <v>42488.920138888891</v>
      </c>
      <c r="E1826" s="158" t="s">
        <v>1</v>
      </c>
      <c r="F1826" s="172">
        <v>42488.848611111112</v>
      </c>
      <c r="G1826" s="173">
        <f t="shared" si="90"/>
        <v>7.1527777778101154E-2</v>
      </c>
      <c r="H1826" s="174" t="str">
        <f t="shared" si="91"/>
        <v>ACCEPTABLE</v>
      </c>
      <c r="I1826" s="138"/>
      <c r="J1826" s="139">
        <v>42488.923611111109</v>
      </c>
      <c r="K1826" s="139">
        <v>42488.934027777781</v>
      </c>
      <c r="L1826" s="120">
        <f t="shared" si="89"/>
        <v>1.0416666671517305E-2</v>
      </c>
      <c r="M1826" s="131" t="s">
        <v>1</v>
      </c>
      <c r="N1826" s="138" t="s">
        <v>1186</v>
      </c>
    </row>
    <row r="1827" spans="1:14" ht="27" customHeight="1" x14ac:dyDescent="0.35">
      <c r="A1827" s="157">
        <v>20119</v>
      </c>
      <c r="B1827" s="158">
        <v>1306</v>
      </c>
      <c r="C1827" s="125" t="s">
        <v>3</v>
      </c>
      <c r="D1827" s="159">
        <v>42488.947916666664</v>
      </c>
      <c r="E1827" s="158" t="s">
        <v>0</v>
      </c>
      <c r="F1827" s="172">
        <v>42488.848611111112</v>
      </c>
      <c r="G1827" s="173">
        <f t="shared" si="90"/>
        <v>9.9305555551836733E-2</v>
      </c>
      <c r="H1827" s="174" t="str">
        <f t="shared" si="91"/>
        <v>ACCEPTABLE</v>
      </c>
      <c r="I1827" s="138"/>
      <c r="J1827" s="139"/>
      <c r="K1827" s="139"/>
      <c r="L1827" s="120" t="str">
        <f t="shared" si="89"/>
        <v>Incomplete Data</v>
      </c>
      <c r="M1827" s="131"/>
      <c r="N1827" s="138"/>
    </row>
    <row r="1828" spans="1:14" ht="27" customHeight="1" x14ac:dyDescent="0.35">
      <c r="A1828" s="157">
        <v>20119</v>
      </c>
      <c r="B1828" s="158">
        <v>1307</v>
      </c>
      <c r="C1828" s="125" t="s">
        <v>4</v>
      </c>
      <c r="D1828" s="159">
        <v>42488.982638888891</v>
      </c>
      <c r="E1828" s="158" t="s">
        <v>1</v>
      </c>
      <c r="F1828" s="172">
        <v>42488.848611111112</v>
      </c>
      <c r="G1828" s="173">
        <f t="shared" si="90"/>
        <v>0.13402777777810115</v>
      </c>
      <c r="H1828" s="174" t="str">
        <f t="shared" si="91"/>
        <v>ACCEPTABLE</v>
      </c>
      <c r="I1828" s="138"/>
      <c r="J1828" s="139">
        <v>42488.975694444445</v>
      </c>
      <c r="K1828" s="139">
        <v>42488.987500000003</v>
      </c>
      <c r="L1828" s="120">
        <f t="shared" ref="L1828:L1891" si="92">IF(OR(K1828="",J1828=""), "Incomplete Data", K1828-J1828)</f>
        <v>1.1805555557657499E-2</v>
      </c>
      <c r="M1828" s="131" t="s">
        <v>0</v>
      </c>
      <c r="N1828" s="138" t="s">
        <v>1053</v>
      </c>
    </row>
    <row r="1829" spans="1:14" ht="27" customHeight="1" x14ac:dyDescent="0.35">
      <c r="A1829" s="157"/>
      <c r="B1829" s="158"/>
      <c r="C1829" s="125"/>
      <c r="D1829" s="159"/>
      <c r="E1829" s="158"/>
      <c r="F1829" s="172"/>
      <c r="G1829" s="173" t="str">
        <f t="shared" si="90"/>
        <v/>
      </c>
      <c r="H1829" s="174" t="str">
        <f t="shared" si="91"/>
        <v/>
      </c>
      <c r="I1829" s="138"/>
      <c r="J1829" s="139">
        <v>42489.003472222219</v>
      </c>
      <c r="K1829" s="139">
        <v>42489.013888888891</v>
      </c>
      <c r="L1829" s="120">
        <f t="shared" si="92"/>
        <v>1.0416666671517305E-2</v>
      </c>
      <c r="M1829" s="131" t="s">
        <v>1</v>
      </c>
      <c r="N1829" s="138" t="s">
        <v>587</v>
      </c>
    </row>
    <row r="1830" spans="1:14" ht="27" customHeight="1" x14ac:dyDescent="0.35">
      <c r="A1830" s="157">
        <v>20118</v>
      </c>
      <c r="B1830" s="158">
        <v>1308</v>
      </c>
      <c r="C1830" s="125" t="s">
        <v>16</v>
      </c>
      <c r="D1830" s="159">
        <v>42489.402777777781</v>
      </c>
      <c r="E1830" s="158" t="s">
        <v>0</v>
      </c>
      <c r="F1830" s="172">
        <v>42489.275694444441</v>
      </c>
      <c r="G1830" s="173">
        <f t="shared" si="90"/>
        <v>0.12708333334012423</v>
      </c>
      <c r="H1830" s="174" t="str">
        <f t="shared" si="91"/>
        <v>ACCEPTABLE</v>
      </c>
      <c r="I1830" s="138"/>
      <c r="J1830" s="139">
        <v>42489.409722222219</v>
      </c>
      <c r="K1830" s="139">
        <v>42489.420138888891</v>
      </c>
      <c r="L1830" s="120">
        <f t="shared" si="92"/>
        <v>1.0416666671517305E-2</v>
      </c>
      <c r="M1830" s="131" t="s">
        <v>0</v>
      </c>
      <c r="N1830" s="138" t="s">
        <v>579</v>
      </c>
    </row>
    <row r="1831" spans="1:14" ht="27" customHeight="1" x14ac:dyDescent="0.35">
      <c r="A1831" s="157">
        <v>20118</v>
      </c>
      <c r="B1831" s="158">
        <v>1309</v>
      </c>
      <c r="C1831" s="125" t="s">
        <v>210</v>
      </c>
      <c r="D1831" s="159">
        <v>42489.430555555555</v>
      </c>
      <c r="E1831" s="158" t="s">
        <v>1</v>
      </c>
      <c r="F1831" s="172">
        <v>42489.275694444441</v>
      </c>
      <c r="G1831" s="173">
        <f t="shared" si="90"/>
        <v>0.15486111111385981</v>
      </c>
      <c r="H1831" s="174" t="str">
        <f t="shared" si="91"/>
        <v>ACCEPTABLE</v>
      </c>
      <c r="I1831" s="138"/>
      <c r="J1831" s="139">
        <v>42489.423611111109</v>
      </c>
      <c r="K1831" s="139">
        <v>42489.430555555555</v>
      </c>
      <c r="L1831" s="120">
        <f t="shared" si="92"/>
        <v>6.9444444452528842E-3</v>
      </c>
      <c r="M1831" s="131" t="s">
        <v>0</v>
      </c>
      <c r="N1831" s="138" t="s">
        <v>587</v>
      </c>
    </row>
    <row r="1832" spans="1:14" ht="27" customHeight="1" x14ac:dyDescent="0.35">
      <c r="A1832" s="157"/>
      <c r="B1832" s="158"/>
      <c r="C1832" s="125"/>
      <c r="D1832" s="159"/>
      <c r="E1832" s="158"/>
      <c r="F1832" s="172"/>
      <c r="G1832" s="173" t="str">
        <f t="shared" si="90"/>
        <v/>
      </c>
      <c r="H1832" s="174" t="str">
        <f t="shared" si="91"/>
        <v/>
      </c>
      <c r="I1832" s="138"/>
      <c r="J1832" s="139">
        <v>42489.440972222219</v>
      </c>
      <c r="K1832" s="139">
        <v>42489.454861111109</v>
      </c>
      <c r="L1832" s="120">
        <f t="shared" si="92"/>
        <v>1.3888888890505768E-2</v>
      </c>
      <c r="M1832" s="131" t="s">
        <v>1</v>
      </c>
      <c r="N1832" s="138" t="s">
        <v>1054</v>
      </c>
    </row>
    <row r="1833" spans="1:14" ht="27" customHeight="1" x14ac:dyDescent="0.35">
      <c r="A1833" s="157">
        <v>20121</v>
      </c>
      <c r="B1833" s="158">
        <v>1310</v>
      </c>
      <c r="C1833" s="125" t="s">
        <v>3</v>
      </c>
      <c r="D1833" s="159">
        <v>42489.548611111109</v>
      </c>
      <c r="E1833" s="158" t="s">
        <v>0</v>
      </c>
      <c r="F1833" s="172">
        <v>42489.439583333333</v>
      </c>
      <c r="G1833" s="173">
        <f t="shared" si="90"/>
        <v>0.10902777777664596</v>
      </c>
      <c r="H1833" s="174" t="str">
        <f t="shared" si="91"/>
        <v>ACCEPTABLE</v>
      </c>
      <c r="I1833" s="138"/>
      <c r="J1833" s="139">
        <v>42489.482638888891</v>
      </c>
      <c r="K1833" s="139">
        <v>42489.489583333336</v>
      </c>
      <c r="L1833" s="120">
        <f t="shared" si="92"/>
        <v>6.9444444452528842E-3</v>
      </c>
      <c r="M1833" s="131" t="s">
        <v>0</v>
      </c>
      <c r="N1833" s="138" t="s">
        <v>1187</v>
      </c>
    </row>
    <row r="1834" spans="1:14" ht="27" customHeight="1" x14ac:dyDescent="0.35">
      <c r="A1834" s="157">
        <v>20121</v>
      </c>
      <c r="B1834" s="158">
        <v>1311</v>
      </c>
      <c r="C1834" s="125" t="s">
        <v>4</v>
      </c>
      <c r="D1834" s="159">
        <v>42489.586805555555</v>
      </c>
      <c r="E1834" s="158" t="s">
        <v>1</v>
      </c>
      <c r="F1834" s="172">
        <v>42489.439583333333</v>
      </c>
      <c r="G1834" s="173">
        <f t="shared" si="90"/>
        <v>0.14722222222189885</v>
      </c>
      <c r="H1834" s="174" t="str">
        <f t="shared" si="91"/>
        <v>ACCEPTABLE</v>
      </c>
      <c r="I1834" s="138"/>
      <c r="J1834" s="139">
        <v>42489.534722222219</v>
      </c>
      <c r="K1834" s="139">
        <v>42489.545138888891</v>
      </c>
      <c r="L1834" s="120">
        <f t="shared" si="92"/>
        <v>1.0416666671517305E-2</v>
      </c>
      <c r="M1834" s="131" t="s">
        <v>1</v>
      </c>
      <c r="N1834" s="138" t="s">
        <v>18</v>
      </c>
    </row>
    <row r="1835" spans="1:14" ht="27" customHeight="1" x14ac:dyDescent="0.35">
      <c r="A1835" s="157">
        <v>20119</v>
      </c>
      <c r="B1835" s="158">
        <v>1312</v>
      </c>
      <c r="C1835" s="125" t="s">
        <v>4</v>
      </c>
      <c r="D1835" s="159">
        <v>42489.729166666664</v>
      </c>
      <c r="E1835" s="158" t="s">
        <v>0</v>
      </c>
      <c r="F1835" s="172">
        <v>42489.439583333333</v>
      </c>
      <c r="G1835" s="173">
        <f t="shared" si="90"/>
        <v>0.28958333333139308</v>
      </c>
      <c r="H1835" s="174" t="str">
        <f t="shared" si="91"/>
        <v>ACCEPTABLE</v>
      </c>
      <c r="I1835" s="138"/>
      <c r="J1835" s="139">
        <v>42489.838194444441</v>
      </c>
      <c r="K1835" s="139">
        <v>42489.848611111112</v>
      </c>
      <c r="L1835" s="120">
        <f t="shared" si="92"/>
        <v>1.0416666671517305E-2</v>
      </c>
      <c r="M1835" s="131" t="s">
        <v>0</v>
      </c>
      <c r="N1835" s="138" t="s">
        <v>587</v>
      </c>
    </row>
    <row r="1836" spans="1:14" ht="27" customHeight="1" x14ac:dyDescent="0.35">
      <c r="A1836" s="157">
        <v>20119</v>
      </c>
      <c r="B1836" s="158">
        <v>1313</v>
      </c>
      <c r="C1836" s="125" t="s">
        <v>3</v>
      </c>
      <c r="D1836" s="159">
        <v>42489.756944444445</v>
      </c>
      <c r="E1836" s="158" t="s">
        <v>1</v>
      </c>
      <c r="F1836" s="172">
        <v>42489.439583333333</v>
      </c>
      <c r="G1836" s="173">
        <f t="shared" si="90"/>
        <v>0.31736111111240461</v>
      </c>
      <c r="H1836" s="174" t="str">
        <f t="shared" si="91"/>
        <v>ACCEPTABLE</v>
      </c>
      <c r="I1836" s="138"/>
      <c r="J1836" s="139">
        <v>42489.868055555555</v>
      </c>
      <c r="K1836" s="139">
        <v>42489.878472222219</v>
      </c>
      <c r="L1836" s="120">
        <f t="shared" si="92"/>
        <v>1.0416666664241347E-2</v>
      </c>
      <c r="M1836" s="131" t="s">
        <v>1</v>
      </c>
      <c r="N1836" s="138" t="s">
        <v>1055</v>
      </c>
    </row>
    <row r="1837" spans="1:14" ht="27" customHeight="1" x14ac:dyDescent="0.35">
      <c r="A1837" s="157">
        <v>20120</v>
      </c>
      <c r="B1837" s="158">
        <v>1314</v>
      </c>
      <c r="C1837" s="125" t="s">
        <v>471</v>
      </c>
      <c r="D1837" s="159">
        <v>42489.78125</v>
      </c>
      <c r="E1837" s="158" t="s">
        <v>0</v>
      </c>
      <c r="F1837" s="172">
        <v>42489.439583333333</v>
      </c>
      <c r="G1837" s="173">
        <f t="shared" si="90"/>
        <v>0.34166666666715173</v>
      </c>
      <c r="H1837" s="174" t="str">
        <f t="shared" si="91"/>
        <v>ACCEPTABLE</v>
      </c>
      <c r="I1837" s="138"/>
      <c r="J1837" s="139">
        <v>42490.109027777777</v>
      </c>
      <c r="K1837" s="139">
        <v>42490.104861111111</v>
      </c>
      <c r="L1837" s="130">
        <f t="shared" si="92"/>
        <v>-4.166666665696539E-3</v>
      </c>
      <c r="M1837" s="131" t="s">
        <v>0</v>
      </c>
      <c r="N1837" s="138" t="s">
        <v>1091</v>
      </c>
    </row>
    <row r="1838" spans="1:14" ht="27" customHeight="1" x14ac:dyDescent="0.35">
      <c r="A1838" s="157">
        <v>20120</v>
      </c>
      <c r="B1838" s="158">
        <v>1315</v>
      </c>
      <c r="C1838" s="125" t="s">
        <v>16</v>
      </c>
      <c r="D1838" s="159">
        <v>42489.819444444445</v>
      </c>
      <c r="E1838" s="158" t="s">
        <v>1</v>
      </c>
      <c r="F1838" s="172">
        <v>42489.439583333333</v>
      </c>
      <c r="G1838" s="173">
        <f t="shared" si="90"/>
        <v>0.37986111111240461</v>
      </c>
      <c r="H1838" s="174" t="str">
        <f t="shared" si="91"/>
        <v>ACCEPTABLE</v>
      </c>
      <c r="I1838" s="138"/>
      <c r="J1838" s="139">
        <v>42490.143750000003</v>
      </c>
      <c r="K1838" s="139">
        <v>42490.154861111114</v>
      </c>
      <c r="L1838" s="130">
        <f t="shared" si="92"/>
        <v>1.1111111110949423E-2</v>
      </c>
      <c r="M1838" s="131" t="s">
        <v>1</v>
      </c>
      <c r="N1838" s="138" t="s">
        <v>587</v>
      </c>
    </row>
    <row r="1839" spans="1:14" ht="27" customHeight="1" x14ac:dyDescent="0.35">
      <c r="A1839" s="157">
        <v>20120</v>
      </c>
      <c r="B1839" s="158">
        <v>1316</v>
      </c>
      <c r="C1839" s="125" t="s">
        <v>1115</v>
      </c>
      <c r="D1839" s="159">
        <v>42490.229166666664</v>
      </c>
      <c r="E1839" s="158" t="s">
        <v>0</v>
      </c>
      <c r="F1839" s="172">
        <v>42489.647916666669</v>
      </c>
      <c r="G1839" s="173">
        <f t="shared" si="90"/>
        <v>0.58124999999563443</v>
      </c>
      <c r="H1839" s="174" t="str">
        <f t="shared" si="91"/>
        <v>ACCEPTABLE</v>
      </c>
      <c r="I1839" s="138"/>
      <c r="J1839" s="139">
        <v>42490.229166666664</v>
      </c>
      <c r="K1839" s="139">
        <v>42490.23541666667</v>
      </c>
      <c r="L1839" s="130">
        <f t="shared" si="92"/>
        <v>6.2500000058207661E-3</v>
      </c>
      <c r="M1839" s="131" t="s">
        <v>0</v>
      </c>
      <c r="N1839" s="138" t="s">
        <v>1116</v>
      </c>
    </row>
    <row r="1840" spans="1:14" ht="27" customHeight="1" x14ac:dyDescent="0.35">
      <c r="A1840" s="157">
        <v>20120</v>
      </c>
      <c r="B1840" s="158">
        <v>1317</v>
      </c>
      <c r="C1840" s="125" t="s">
        <v>16</v>
      </c>
      <c r="D1840" s="159">
        <v>42490.263888888891</v>
      </c>
      <c r="E1840" s="158" t="s">
        <v>1</v>
      </c>
      <c r="F1840" s="172">
        <v>42489.647916666669</v>
      </c>
      <c r="G1840" s="173">
        <f t="shared" si="90"/>
        <v>0.61597222222189885</v>
      </c>
      <c r="H1840" s="174" t="str">
        <f t="shared" si="91"/>
        <v>ACCEPTABLE</v>
      </c>
      <c r="I1840" s="138"/>
      <c r="J1840" s="139">
        <v>42490.260416666664</v>
      </c>
      <c r="K1840" s="139">
        <v>42490.270833333336</v>
      </c>
      <c r="L1840" s="130">
        <f t="shared" si="92"/>
        <v>1.0416666671517305E-2</v>
      </c>
      <c r="M1840" s="131" t="s">
        <v>1</v>
      </c>
      <c r="N1840" s="138" t="s">
        <v>1117</v>
      </c>
    </row>
    <row r="1841" spans="1:14" ht="27" customHeight="1" x14ac:dyDescent="0.35">
      <c r="A1841" s="157">
        <v>20121</v>
      </c>
      <c r="B1841" s="158">
        <v>1318</v>
      </c>
      <c r="C1841" s="125" t="s">
        <v>4</v>
      </c>
      <c r="D1841" s="159">
        <v>42491.194444444445</v>
      </c>
      <c r="E1841" s="158" t="s">
        <v>0</v>
      </c>
      <c r="F1841" s="172">
        <v>42490.254861111112</v>
      </c>
      <c r="G1841" s="173">
        <f t="shared" si="90"/>
        <v>0.93958333333284827</v>
      </c>
      <c r="H1841" s="174" t="str">
        <f t="shared" si="91"/>
        <v>ACCEPTABLE</v>
      </c>
      <c r="I1841" s="138"/>
      <c r="J1841" s="139">
        <v>42490.694444444445</v>
      </c>
      <c r="K1841" s="139">
        <v>42490.706944444442</v>
      </c>
      <c r="L1841" s="130">
        <f t="shared" si="92"/>
        <v>1.2499999997089617E-2</v>
      </c>
      <c r="M1841" s="131" t="s">
        <v>0</v>
      </c>
      <c r="N1841" s="138" t="s">
        <v>587</v>
      </c>
    </row>
    <row r="1842" spans="1:14" ht="27" customHeight="1" x14ac:dyDescent="0.35">
      <c r="A1842" s="157">
        <v>20121</v>
      </c>
      <c r="B1842" s="158">
        <v>1319</v>
      </c>
      <c r="C1842" s="125" t="s">
        <v>3</v>
      </c>
      <c r="D1842" s="159">
        <v>42491.222222222219</v>
      </c>
      <c r="E1842" s="158" t="s">
        <v>1</v>
      </c>
      <c r="F1842" s="172">
        <v>42490.254861111112</v>
      </c>
      <c r="G1842" s="173">
        <f t="shared" si="90"/>
        <v>0.96736111110658385</v>
      </c>
      <c r="H1842" s="174" t="str">
        <f t="shared" si="91"/>
        <v>ACCEPTABLE</v>
      </c>
      <c r="I1842" s="138"/>
      <c r="J1842" s="139">
        <v>42490.743055555555</v>
      </c>
      <c r="K1842" s="139">
        <v>42490.749305555553</v>
      </c>
      <c r="L1842" s="130">
        <f t="shared" si="92"/>
        <v>6.2499999985448085E-3</v>
      </c>
      <c r="M1842" s="131" t="s">
        <v>0</v>
      </c>
      <c r="N1842" s="138" t="s">
        <v>1118</v>
      </c>
    </row>
    <row r="1843" spans="1:14" ht="27" customHeight="1" x14ac:dyDescent="0.35">
      <c r="A1843" s="157">
        <v>20121</v>
      </c>
      <c r="B1843" s="158">
        <v>1320</v>
      </c>
      <c r="C1843" s="125" t="s">
        <v>4</v>
      </c>
      <c r="D1843" s="159">
        <v>42491.236111111109</v>
      </c>
      <c r="E1843" s="158" t="s">
        <v>0</v>
      </c>
      <c r="F1843" s="172">
        <v>42490.595833333333</v>
      </c>
      <c r="G1843" s="173">
        <f t="shared" si="90"/>
        <v>0.64027777777664596</v>
      </c>
      <c r="H1843" s="174" t="str">
        <f t="shared" si="91"/>
        <v>ACCEPTABLE</v>
      </c>
      <c r="I1843" s="138"/>
      <c r="J1843" s="139">
        <v>42490.75</v>
      </c>
      <c r="K1843" s="139">
        <v>42490.763888888891</v>
      </c>
      <c r="L1843" s="130">
        <f t="shared" si="92"/>
        <v>1.3888888890505768E-2</v>
      </c>
      <c r="M1843" s="131" t="s">
        <v>1</v>
      </c>
      <c r="N1843" s="138" t="s">
        <v>1119</v>
      </c>
    </row>
    <row r="1844" spans="1:14" ht="27" customHeight="1" x14ac:dyDescent="0.35">
      <c r="A1844" s="157"/>
      <c r="B1844" s="158"/>
      <c r="C1844" s="125"/>
      <c r="D1844" s="159"/>
      <c r="E1844" s="158"/>
      <c r="F1844" s="172"/>
      <c r="G1844" s="173" t="str">
        <f t="shared" si="90"/>
        <v/>
      </c>
      <c r="H1844" s="174" t="str">
        <f t="shared" si="91"/>
        <v/>
      </c>
      <c r="I1844" s="138"/>
      <c r="J1844" s="139">
        <v>42490.763888888891</v>
      </c>
      <c r="K1844" s="139">
        <v>42490.777777777781</v>
      </c>
      <c r="L1844" s="130">
        <f t="shared" si="92"/>
        <v>1.3888888890505768E-2</v>
      </c>
      <c r="M1844" s="131" t="s">
        <v>0</v>
      </c>
      <c r="N1844" s="138" t="s">
        <v>587</v>
      </c>
    </row>
    <row r="1845" spans="1:14" ht="27" customHeight="1" x14ac:dyDescent="0.35">
      <c r="A1845" s="157"/>
      <c r="B1845" s="158"/>
      <c r="C1845" s="125"/>
      <c r="D1845" s="159"/>
      <c r="E1845" s="158"/>
      <c r="F1845" s="172"/>
      <c r="G1845" s="173" t="str">
        <f t="shared" si="90"/>
        <v/>
      </c>
      <c r="H1845" s="174" t="str">
        <f t="shared" si="91"/>
        <v/>
      </c>
      <c r="I1845" s="138"/>
      <c r="J1845" s="139">
        <v>42490.802083333336</v>
      </c>
      <c r="K1845" s="139">
        <v>42490.815972222219</v>
      </c>
      <c r="L1845" s="130">
        <f t="shared" si="92"/>
        <v>1.3888888883229811E-2</v>
      </c>
      <c r="M1845" s="131" t="s">
        <v>1</v>
      </c>
      <c r="N1845" s="138" t="s">
        <v>1188</v>
      </c>
    </row>
    <row r="1846" spans="1:14" ht="27" customHeight="1" x14ac:dyDescent="0.35">
      <c r="A1846" s="157">
        <v>20120</v>
      </c>
      <c r="B1846" s="158">
        <v>1321</v>
      </c>
      <c r="C1846" s="125" t="s">
        <v>16</v>
      </c>
      <c r="D1846" s="159">
        <v>42491.340277777781</v>
      </c>
      <c r="E1846" s="158" t="s">
        <v>0</v>
      </c>
      <c r="F1846" s="172">
        <v>42491.26666666667</v>
      </c>
      <c r="G1846" s="173">
        <f t="shared" si="90"/>
        <v>7.3611111110949423E-2</v>
      </c>
      <c r="H1846" s="174" t="str">
        <f t="shared" si="91"/>
        <v>ACCEPTABLE</v>
      </c>
      <c r="I1846" s="138"/>
      <c r="J1846" s="139">
        <v>42491.337500000001</v>
      </c>
      <c r="K1846" s="139">
        <v>42491.345138888886</v>
      </c>
      <c r="L1846" s="130">
        <f t="shared" si="92"/>
        <v>7.6388888846850023E-3</v>
      </c>
      <c r="M1846" s="131" t="s">
        <v>0</v>
      </c>
      <c r="N1846" s="138" t="s">
        <v>592</v>
      </c>
    </row>
    <row r="1847" spans="1:14" ht="27" customHeight="1" x14ac:dyDescent="0.35">
      <c r="A1847" s="157">
        <v>20120</v>
      </c>
      <c r="B1847" s="158">
        <v>1322</v>
      </c>
      <c r="C1847" s="125" t="s">
        <v>471</v>
      </c>
      <c r="D1847" s="159">
        <v>42491.368055555555</v>
      </c>
      <c r="E1847" s="158" t="s">
        <v>1</v>
      </c>
      <c r="F1847" s="172">
        <v>42491.26666666667</v>
      </c>
      <c r="G1847" s="173">
        <f t="shared" si="90"/>
        <v>0.101388888884685</v>
      </c>
      <c r="H1847" s="174" t="str">
        <f t="shared" si="91"/>
        <v>ACCEPTABLE</v>
      </c>
      <c r="I1847" s="138"/>
      <c r="J1847" s="139">
        <v>42491.361111111109</v>
      </c>
      <c r="K1847" s="139">
        <v>42491.374305555553</v>
      </c>
      <c r="L1847" s="130">
        <f t="shared" si="92"/>
        <v>1.3194444443797693E-2</v>
      </c>
      <c r="M1847" s="131" t="s">
        <v>1</v>
      </c>
      <c r="N1847" s="138" t="s">
        <v>1120</v>
      </c>
    </row>
    <row r="1848" spans="1:14" ht="27" customHeight="1" x14ac:dyDescent="0.35">
      <c r="A1848" s="157">
        <v>20123</v>
      </c>
      <c r="B1848" s="158">
        <v>1323</v>
      </c>
      <c r="C1848" s="125" t="s">
        <v>3</v>
      </c>
      <c r="D1848" s="159">
        <v>42491.395833333336</v>
      </c>
      <c r="E1848" s="158" t="s">
        <v>0</v>
      </c>
      <c r="F1848" s="172">
        <v>42491.26666666667</v>
      </c>
      <c r="G1848" s="173">
        <f t="shared" si="90"/>
        <v>0.12916666666569654</v>
      </c>
      <c r="H1848" s="174" t="str">
        <f t="shared" si="91"/>
        <v>ACCEPTABLE</v>
      </c>
      <c r="I1848" s="138"/>
      <c r="J1848" s="139">
        <v>42491.401388888888</v>
      </c>
      <c r="K1848" s="139">
        <v>42491.411805555559</v>
      </c>
      <c r="L1848" s="130">
        <f t="shared" si="92"/>
        <v>1.0416666671517305E-2</v>
      </c>
      <c r="M1848" s="131" t="s">
        <v>0</v>
      </c>
      <c r="N1848" s="138" t="s">
        <v>1121</v>
      </c>
    </row>
    <row r="1849" spans="1:14" ht="27" customHeight="1" x14ac:dyDescent="0.35">
      <c r="A1849" s="157">
        <v>20123</v>
      </c>
      <c r="B1849" s="158">
        <v>1324</v>
      </c>
      <c r="C1849" s="125" t="s">
        <v>3</v>
      </c>
      <c r="D1849" s="159">
        <v>42491.423611111109</v>
      </c>
      <c r="E1849" s="158" t="s">
        <v>1</v>
      </c>
      <c r="F1849" s="172">
        <v>42491.26666666667</v>
      </c>
      <c r="G1849" s="173">
        <f t="shared" si="90"/>
        <v>0.15694444443943212</v>
      </c>
      <c r="H1849" s="174" t="str">
        <f t="shared" si="91"/>
        <v>ACCEPTABLE</v>
      </c>
      <c r="I1849" s="138"/>
      <c r="J1849" s="139">
        <v>42491.420138888891</v>
      </c>
      <c r="K1849" s="139">
        <v>42491.433333333334</v>
      </c>
      <c r="L1849" s="130">
        <f t="shared" si="92"/>
        <v>1.3194444443797693E-2</v>
      </c>
      <c r="M1849" s="131" t="s">
        <v>1</v>
      </c>
      <c r="N1849" s="138" t="s">
        <v>1121</v>
      </c>
    </row>
    <row r="1850" spans="1:14" ht="27" customHeight="1" x14ac:dyDescent="0.35">
      <c r="A1850" s="157">
        <v>20124</v>
      </c>
      <c r="B1850" s="158">
        <v>1325</v>
      </c>
      <c r="C1850" s="125" t="s">
        <v>3</v>
      </c>
      <c r="D1850" s="159">
        <v>42492.4375</v>
      </c>
      <c r="E1850" s="158" t="s">
        <v>0</v>
      </c>
      <c r="F1850" s="172">
        <v>42492.279166666667</v>
      </c>
      <c r="G1850" s="173">
        <f t="shared" si="90"/>
        <v>0.15833333333284827</v>
      </c>
      <c r="H1850" s="174" t="str">
        <f t="shared" si="91"/>
        <v>ACCEPTABLE</v>
      </c>
      <c r="I1850" s="138"/>
      <c r="J1850" s="139">
        <v>42492.479166666664</v>
      </c>
      <c r="K1850" s="139">
        <v>42492.489583333336</v>
      </c>
      <c r="L1850" s="130">
        <f t="shared" si="92"/>
        <v>1.0416666671517305E-2</v>
      </c>
      <c r="M1850" s="131" t="s">
        <v>0</v>
      </c>
      <c r="N1850" s="138" t="s">
        <v>1122</v>
      </c>
    </row>
    <row r="1851" spans="1:14" ht="27" customHeight="1" x14ac:dyDescent="0.35">
      <c r="A1851" s="157">
        <v>20124</v>
      </c>
      <c r="B1851" s="158">
        <v>1326</v>
      </c>
      <c r="C1851" s="125" t="s">
        <v>4</v>
      </c>
      <c r="D1851" s="159">
        <v>42492.472222222219</v>
      </c>
      <c r="E1851" s="158" t="s">
        <v>1</v>
      </c>
      <c r="F1851" s="172">
        <v>42492.279166666667</v>
      </c>
      <c r="G1851" s="173">
        <f t="shared" si="90"/>
        <v>0.19305555555183673</v>
      </c>
      <c r="H1851" s="174" t="str">
        <f t="shared" si="91"/>
        <v>ACCEPTABLE</v>
      </c>
      <c r="I1851" s="138"/>
      <c r="J1851" s="139">
        <v>42492.513888888891</v>
      </c>
      <c r="K1851" s="139">
        <v>42492.529861111114</v>
      </c>
      <c r="L1851" s="130">
        <f t="shared" si="92"/>
        <v>1.5972222223354038E-2</v>
      </c>
      <c r="M1851" s="131" t="s">
        <v>1</v>
      </c>
      <c r="N1851" s="138" t="s">
        <v>587</v>
      </c>
    </row>
    <row r="1852" spans="1:14" ht="27" customHeight="1" x14ac:dyDescent="0.35">
      <c r="A1852" s="157"/>
      <c r="B1852" s="158">
        <v>1327</v>
      </c>
      <c r="C1852" s="125"/>
      <c r="D1852" s="159"/>
      <c r="E1852" s="158"/>
      <c r="F1852" s="172"/>
      <c r="G1852" s="173" t="str">
        <f t="shared" si="90"/>
        <v/>
      </c>
      <c r="H1852" s="174" t="str">
        <f t="shared" si="91"/>
        <v/>
      </c>
      <c r="I1852" s="138"/>
      <c r="J1852" s="139">
        <v>42492.78402777778</v>
      </c>
      <c r="K1852" s="139">
        <v>42492.791666666664</v>
      </c>
      <c r="L1852" s="130">
        <f t="shared" si="92"/>
        <v>7.6388888846850023E-3</v>
      </c>
      <c r="M1852" s="131" t="s">
        <v>0</v>
      </c>
      <c r="N1852" s="138" t="s">
        <v>587</v>
      </c>
    </row>
    <row r="1853" spans="1:14" ht="27" customHeight="1" x14ac:dyDescent="0.35">
      <c r="A1853" s="157"/>
      <c r="B1853" s="158">
        <v>1328</v>
      </c>
      <c r="C1853" s="125"/>
      <c r="D1853" s="159"/>
      <c r="E1853" s="158"/>
      <c r="F1853" s="172"/>
      <c r="G1853" s="173" t="str">
        <f t="shared" si="90"/>
        <v/>
      </c>
      <c r="H1853" s="174" t="str">
        <f t="shared" si="91"/>
        <v/>
      </c>
      <c r="I1853" s="138"/>
      <c r="J1853" s="139">
        <v>42492.798611111109</v>
      </c>
      <c r="K1853" s="139">
        <v>42492.809027777781</v>
      </c>
      <c r="L1853" s="130">
        <f t="shared" si="92"/>
        <v>1.0416666671517305E-2</v>
      </c>
      <c r="M1853" s="131" t="s">
        <v>1</v>
      </c>
      <c r="N1853" s="138" t="s">
        <v>1123</v>
      </c>
    </row>
    <row r="1854" spans="1:14" ht="27" customHeight="1" x14ac:dyDescent="0.35">
      <c r="A1854" s="157">
        <v>20125</v>
      </c>
      <c r="B1854" s="158">
        <v>1329</v>
      </c>
      <c r="C1854" s="125" t="s">
        <v>3</v>
      </c>
      <c r="D1854" s="159">
        <v>42494.576388888891</v>
      </c>
      <c r="E1854" s="158" t="s">
        <v>0</v>
      </c>
      <c r="F1854" s="172">
        <v>42494.522916666669</v>
      </c>
      <c r="G1854" s="173">
        <f t="shared" si="90"/>
        <v>5.3472222221898846E-2</v>
      </c>
      <c r="H1854" s="174" t="str">
        <f t="shared" si="91"/>
        <v>ACCEPTABLE</v>
      </c>
      <c r="I1854" s="138"/>
      <c r="J1854" s="139">
        <v>42494.597222222219</v>
      </c>
      <c r="K1854" s="139">
        <v>42494.612500000003</v>
      </c>
      <c r="L1854" s="130">
        <f t="shared" si="92"/>
        <v>1.527777778392192E-2</v>
      </c>
      <c r="M1854" s="131" t="s">
        <v>0</v>
      </c>
      <c r="N1854" s="138" t="s">
        <v>1124</v>
      </c>
    </row>
    <row r="1855" spans="1:14" ht="27" customHeight="1" x14ac:dyDescent="0.35">
      <c r="A1855" s="157">
        <v>20125</v>
      </c>
      <c r="B1855" s="158">
        <v>1330</v>
      </c>
      <c r="C1855" s="125" t="s">
        <v>4</v>
      </c>
      <c r="D1855" s="159">
        <v>42494.611111111109</v>
      </c>
      <c r="E1855" s="158" t="s">
        <v>1</v>
      </c>
      <c r="F1855" s="172">
        <v>42494.522916666669</v>
      </c>
      <c r="G1855" s="173">
        <f t="shared" si="90"/>
        <v>8.819444444088731E-2</v>
      </c>
      <c r="H1855" s="174" t="str">
        <f t="shared" si="91"/>
        <v>ACCEPTABLE</v>
      </c>
      <c r="I1855" s="138"/>
      <c r="J1855" s="139">
        <v>42494.635416666664</v>
      </c>
      <c r="K1855" s="139">
        <v>42494.645833333336</v>
      </c>
      <c r="L1855" s="130">
        <f t="shared" si="92"/>
        <v>1.0416666671517305E-2</v>
      </c>
      <c r="M1855" s="131" t="s">
        <v>1</v>
      </c>
      <c r="N1855" s="138" t="s">
        <v>9</v>
      </c>
    </row>
    <row r="1856" spans="1:14" ht="27" customHeight="1" x14ac:dyDescent="0.35">
      <c r="A1856" s="157">
        <v>20126</v>
      </c>
      <c r="B1856" s="158">
        <v>1331</v>
      </c>
      <c r="C1856" s="125" t="s">
        <v>3</v>
      </c>
      <c r="D1856" s="159">
        <v>42495.21875</v>
      </c>
      <c r="E1856" s="158" t="s">
        <v>0</v>
      </c>
      <c r="F1856" s="172">
        <v>42494.75277777778</v>
      </c>
      <c r="G1856" s="173">
        <f t="shared" si="90"/>
        <v>0.46597222222044365</v>
      </c>
      <c r="H1856" s="174" t="str">
        <f t="shared" si="91"/>
        <v>ACCEPTABLE</v>
      </c>
      <c r="I1856" s="138"/>
      <c r="J1856" s="139">
        <v>42495.25</v>
      </c>
      <c r="K1856" s="139">
        <v>42495.260416666664</v>
      </c>
      <c r="L1856" s="130">
        <f t="shared" si="92"/>
        <v>1.0416666664241347E-2</v>
      </c>
      <c r="M1856" s="131" t="s">
        <v>0</v>
      </c>
      <c r="N1856" s="138" t="s">
        <v>670</v>
      </c>
    </row>
    <row r="1857" spans="1:14" ht="27" customHeight="1" x14ac:dyDescent="0.35">
      <c r="A1857" s="157">
        <v>20126</v>
      </c>
      <c r="B1857" s="158">
        <v>1332</v>
      </c>
      <c r="C1857" s="125" t="s">
        <v>3</v>
      </c>
      <c r="D1857" s="159">
        <v>42495.246527777781</v>
      </c>
      <c r="E1857" s="158" t="s">
        <v>1</v>
      </c>
      <c r="F1857" s="172">
        <v>42494.75277777778</v>
      </c>
      <c r="G1857" s="173">
        <f t="shared" si="90"/>
        <v>0.49375000000145519</v>
      </c>
      <c r="H1857" s="174" t="str">
        <f t="shared" si="91"/>
        <v>ACCEPTABLE</v>
      </c>
      <c r="I1857" s="138"/>
      <c r="J1857" s="139">
        <v>42495.270833333336</v>
      </c>
      <c r="K1857" s="139">
        <v>42495.280555555553</v>
      </c>
      <c r="L1857" s="130">
        <f t="shared" si="92"/>
        <v>9.7222222175332718E-3</v>
      </c>
      <c r="M1857" s="131" t="s">
        <v>1</v>
      </c>
      <c r="N1857" s="138" t="s">
        <v>670</v>
      </c>
    </row>
    <row r="1858" spans="1:14" ht="27" customHeight="1" x14ac:dyDescent="0.35">
      <c r="A1858" s="157"/>
      <c r="B1858" s="158"/>
      <c r="C1858" s="125"/>
      <c r="D1858" s="159"/>
      <c r="E1858" s="158"/>
      <c r="F1858" s="172"/>
      <c r="G1858" s="173" t="str">
        <f t="shared" si="90"/>
        <v/>
      </c>
      <c r="H1858" s="174" t="str">
        <f t="shared" si="91"/>
        <v/>
      </c>
      <c r="I1858" s="138"/>
      <c r="J1858" s="139">
        <v>42495.423611111109</v>
      </c>
      <c r="K1858" s="139">
        <v>42495.432638888888</v>
      </c>
      <c r="L1858" s="130">
        <f t="shared" si="92"/>
        <v>9.0277777781011537E-3</v>
      </c>
      <c r="M1858" s="131" t="s">
        <v>0</v>
      </c>
      <c r="N1858" s="138" t="s">
        <v>9</v>
      </c>
    </row>
    <row r="1859" spans="1:14" ht="27" customHeight="1" x14ac:dyDescent="0.35">
      <c r="A1859" s="157">
        <v>20125</v>
      </c>
      <c r="B1859" s="158">
        <v>1333</v>
      </c>
      <c r="C1859" s="125" t="s">
        <v>4</v>
      </c>
      <c r="D1859" s="159">
        <v>42495.444444444445</v>
      </c>
      <c r="E1859" s="158" t="s">
        <v>0</v>
      </c>
      <c r="F1859" s="172">
        <v>42495.293055555558</v>
      </c>
      <c r="G1859" s="173">
        <f t="shared" si="90"/>
        <v>0.15138888888759539</v>
      </c>
      <c r="H1859" s="174" t="str">
        <f t="shared" si="91"/>
        <v>ACCEPTABLE</v>
      </c>
      <c r="I1859" s="138"/>
      <c r="J1859" s="139">
        <v>42495.4375</v>
      </c>
      <c r="K1859" s="139">
        <v>42495.444444444445</v>
      </c>
      <c r="L1859" s="130">
        <f t="shared" si="92"/>
        <v>6.9444444452528842E-3</v>
      </c>
      <c r="M1859" s="131" t="s">
        <v>0</v>
      </c>
      <c r="N1859" s="138" t="s">
        <v>91</v>
      </c>
    </row>
    <row r="1860" spans="1:14" ht="27" customHeight="1" x14ac:dyDescent="0.35">
      <c r="A1860" s="157">
        <v>20125</v>
      </c>
      <c r="B1860" s="158">
        <v>1334</v>
      </c>
      <c r="C1860" s="125" t="s">
        <v>3</v>
      </c>
      <c r="D1860" s="159">
        <v>42495.472222222219</v>
      </c>
      <c r="E1860" s="158" t="s">
        <v>1</v>
      </c>
      <c r="F1860" s="172">
        <v>42495.293055555558</v>
      </c>
      <c r="G1860" s="173">
        <f t="shared" si="90"/>
        <v>0.17916666666133096</v>
      </c>
      <c r="H1860" s="174" t="str">
        <f t="shared" si="91"/>
        <v>ACCEPTABLE</v>
      </c>
      <c r="I1860" s="138"/>
      <c r="J1860" s="139">
        <v>42495.472222222219</v>
      </c>
      <c r="K1860" s="139">
        <v>42495.484722222223</v>
      </c>
      <c r="L1860" s="130">
        <f t="shared" si="92"/>
        <v>1.2500000004365575E-2</v>
      </c>
      <c r="M1860" s="131" t="s">
        <v>1</v>
      </c>
      <c r="N1860" s="138" t="s">
        <v>1125</v>
      </c>
    </row>
    <row r="1861" spans="1:14" ht="27" customHeight="1" x14ac:dyDescent="0.35">
      <c r="A1861" s="157">
        <v>20126</v>
      </c>
      <c r="B1861" s="158">
        <v>1335</v>
      </c>
      <c r="C1861" s="125" t="s">
        <v>3</v>
      </c>
      <c r="D1861" s="159">
        <v>42496.114583333336</v>
      </c>
      <c r="E1861" s="158" t="s">
        <v>0</v>
      </c>
      <c r="F1861" s="172">
        <v>42495.847222222219</v>
      </c>
      <c r="G1861" s="173">
        <f t="shared" si="90"/>
        <v>0.26736111111677019</v>
      </c>
      <c r="H1861" s="174" t="str">
        <f t="shared" si="91"/>
        <v>ACCEPTABLE</v>
      </c>
      <c r="I1861" s="138"/>
      <c r="J1861" s="139">
        <v>42496.084722222222</v>
      </c>
      <c r="K1861" s="139">
        <v>42496.093055555553</v>
      </c>
      <c r="L1861" s="130">
        <f t="shared" si="92"/>
        <v>8.333333331393078E-3</v>
      </c>
      <c r="M1861" s="131" t="s">
        <v>0</v>
      </c>
      <c r="N1861" s="138" t="s">
        <v>1126</v>
      </c>
    </row>
    <row r="1862" spans="1:14" ht="27" customHeight="1" x14ac:dyDescent="0.35">
      <c r="A1862" s="157">
        <v>20126</v>
      </c>
      <c r="B1862" s="158">
        <v>1336</v>
      </c>
      <c r="C1862" s="125" t="s">
        <v>4</v>
      </c>
      <c r="D1862" s="159">
        <v>42496.15625</v>
      </c>
      <c r="E1862" s="158" t="s">
        <v>1</v>
      </c>
      <c r="F1862" s="172">
        <v>42495.847222222219</v>
      </c>
      <c r="G1862" s="173">
        <f t="shared" si="90"/>
        <v>0.30902777778101154</v>
      </c>
      <c r="H1862" s="174" t="str">
        <f t="shared" si="91"/>
        <v>ACCEPTABLE</v>
      </c>
      <c r="I1862" s="138"/>
      <c r="J1862" s="139">
        <v>42496.118055555555</v>
      </c>
      <c r="K1862" s="139">
        <v>42496.127083333333</v>
      </c>
      <c r="L1862" s="130">
        <f t="shared" si="92"/>
        <v>9.0277777781011537E-3</v>
      </c>
      <c r="M1862" s="131" t="s">
        <v>1</v>
      </c>
      <c r="N1862" s="138" t="s">
        <v>587</v>
      </c>
    </row>
    <row r="1863" spans="1:14" ht="27" customHeight="1" x14ac:dyDescent="0.35">
      <c r="A1863" s="157">
        <v>20126</v>
      </c>
      <c r="B1863" s="158">
        <v>1337</v>
      </c>
      <c r="C1863" s="125" t="s">
        <v>4</v>
      </c>
      <c r="D1863" s="159">
        <v>42496.527777777781</v>
      </c>
      <c r="E1863" s="158" t="s">
        <v>0</v>
      </c>
      <c r="F1863" s="172">
        <v>42496.352083333331</v>
      </c>
      <c r="G1863" s="173">
        <f t="shared" si="90"/>
        <v>0.17569444444961846</v>
      </c>
      <c r="H1863" s="174" t="str">
        <f t="shared" si="91"/>
        <v>ACCEPTABLE</v>
      </c>
      <c r="I1863" s="138"/>
      <c r="J1863" s="139">
        <v>42496.536111111112</v>
      </c>
      <c r="K1863" s="139">
        <v>42496.541666666664</v>
      </c>
      <c r="L1863" s="130">
        <f t="shared" si="92"/>
        <v>5.5555555518367328E-3</v>
      </c>
      <c r="M1863" s="131" t="s">
        <v>0</v>
      </c>
      <c r="N1863" s="138" t="s">
        <v>9</v>
      </c>
    </row>
    <row r="1864" spans="1:14" ht="27" customHeight="1" x14ac:dyDescent="0.35">
      <c r="A1864" s="157">
        <v>20126</v>
      </c>
      <c r="B1864" s="158">
        <v>1338</v>
      </c>
      <c r="C1864" s="125" t="s">
        <v>3</v>
      </c>
      <c r="D1864" s="159">
        <v>42496.555555555555</v>
      </c>
      <c r="E1864" s="158" t="s">
        <v>1</v>
      </c>
      <c r="F1864" s="172">
        <v>42496.352083333331</v>
      </c>
      <c r="G1864" s="173">
        <f t="shared" si="90"/>
        <v>0.20347222222335404</v>
      </c>
      <c r="H1864" s="174" t="str">
        <f t="shared" si="91"/>
        <v>ACCEPTABLE</v>
      </c>
      <c r="I1864" s="138"/>
      <c r="J1864" s="139">
        <v>42496.548611111109</v>
      </c>
      <c r="K1864" s="139">
        <v>42496.559027777781</v>
      </c>
      <c r="L1864" s="131">
        <f t="shared" si="92"/>
        <v>1.0416666671517305E-2</v>
      </c>
      <c r="M1864" s="131" t="s">
        <v>1</v>
      </c>
      <c r="N1864" s="138" t="s">
        <v>1127</v>
      </c>
    </row>
    <row r="1865" spans="1:14" ht="27" customHeight="1" x14ac:dyDescent="0.35">
      <c r="A1865" s="157">
        <v>20127</v>
      </c>
      <c r="B1865" s="158">
        <v>1339</v>
      </c>
      <c r="C1865" s="125" t="s">
        <v>3</v>
      </c>
      <c r="D1865" s="159">
        <v>42496.597222222219</v>
      </c>
      <c r="E1865" s="158" t="s">
        <v>0</v>
      </c>
      <c r="F1865" s="172">
        <v>42496.352083333331</v>
      </c>
      <c r="G1865" s="173">
        <f t="shared" si="90"/>
        <v>0.24513888888759539</v>
      </c>
      <c r="H1865" s="174" t="str">
        <f t="shared" si="91"/>
        <v>ACCEPTABLE</v>
      </c>
      <c r="I1865" s="138"/>
      <c r="J1865" s="139">
        <v>42496.59375</v>
      </c>
      <c r="K1865" s="139">
        <v>42496.611111111109</v>
      </c>
      <c r="L1865" s="131">
        <f t="shared" si="92"/>
        <v>1.7361111109494232E-2</v>
      </c>
      <c r="M1865" s="131" t="s">
        <v>0</v>
      </c>
      <c r="N1865" s="138" t="s">
        <v>1128</v>
      </c>
    </row>
    <row r="1866" spans="1:14" ht="27" customHeight="1" x14ac:dyDescent="0.35">
      <c r="A1866" s="157">
        <v>20127</v>
      </c>
      <c r="B1866" s="158">
        <v>1340</v>
      </c>
      <c r="C1866" s="125" t="s">
        <v>4</v>
      </c>
      <c r="D1866" s="159">
        <v>42496.631944444445</v>
      </c>
      <c r="E1866" s="158" t="s">
        <v>1</v>
      </c>
      <c r="F1866" s="172">
        <v>42496.352083333331</v>
      </c>
      <c r="G1866" s="173">
        <f t="shared" si="90"/>
        <v>0.27986111111385981</v>
      </c>
      <c r="H1866" s="174" t="str">
        <f t="shared" si="91"/>
        <v>ACCEPTABLE</v>
      </c>
      <c r="I1866" s="138"/>
      <c r="J1866" s="139">
        <v>42496.635416666664</v>
      </c>
      <c r="K1866" s="139">
        <v>42496.644444444442</v>
      </c>
      <c r="L1866" s="130">
        <f t="shared" si="92"/>
        <v>9.0277777781011537E-3</v>
      </c>
      <c r="M1866" s="131" t="s">
        <v>1</v>
      </c>
      <c r="N1866" s="138" t="s">
        <v>9</v>
      </c>
    </row>
    <row r="1867" spans="1:14" ht="27" customHeight="1" x14ac:dyDescent="0.35">
      <c r="A1867" s="157">
        <v>20127</v>
      </c>
      <c r="B1867" s="158">
        <v>1341</v>
      </c>
      <c r="C1867" s="125" t="s">
        <v>4</v>
      </c>
      <c r="D1867" s="159">
        <v>42496.729166666664</v>
      </c>
      <c r="E1867" s="158" t="s">
        <v>1</v>
      </c>
      <c r="F1867" s="172">
        <v>42496.678472222222</v>
      </c>
      <c r="G1867" s="173">
        <f t="shared" si="90"/>
        <v>5.0694444442342501E-2</v>
      </c>
      <c r="H1867" s="174" t="str">
        <f t="shared" si="91"/>
        <v>ACCEPTABLE</v>
      </c>
      <c r="I1867" s="138"/>
      <c r="J1867" s="139">
        <v>42496.732638888891</v>
      </c>
      <c r="K1867" s="139">
        <v>42496.741666666669</v>
      </c>
      <c r="L1867" s="130">
        <f t="shared" si="92"/>
        <v>9.0277777781011537E-3</v>
      </c>
      <c r="M1867" s="131" t="s">
        <v>1</v>
      </c>
      <c r="N1867" s="138" t="s">
        <v>259</v>
      </c>
    </row>
    <row r="1868" spans="1:14" ht="27" customHeight="1" x14ac:dyDescent="0.35">
      <c r="A1868" s="157">
        <v>20127</v>
      </c>
      <c r="B1868" s="158">
        <v>1342</v>
      </c>
      <c r="C1868" s="125" t="s">
        <v>4</v>
      </c>
      <c r="D1868" s="159">
        <v>42496.875</v>
      </c>
      <c r="E1868" s="158" t="s">
        <v>0</v>
      </c>
      <c r="F1868" s="172">
        <v>42496.678472222222</v>
      </c>
      <c r="G1868" s="173">
        <f t="shared" si="90"/>
        <v>0.19652777777810115</v>
      </c>
      <c r="H1868" s="174" t="str">
        <f t="shared" si="91"/>
        <v>ACCEPTABLE</v>
      </c>
      <c r="I1868" s="138"/>
      <c r="J1868" s="139">
        <v>42496.871527777781</v>
      </c>
      <c r="K1868" s="139">
        <v>42496.881944444445</v>
      </c>
      <c r="L1868" s="130">
        <f t="shared" si="92"/>
        <v>1.0416666664241347E-2</v>
      </c>
      <c r="M1868" s="131" t="s">
        <v>0</v>
      </c>
      <c r="N1868" s="138" t="s">
        <v>259</v>
      </c>
    </row>
    <row r="1869" spans="1:14" ht="27" customHeight="1" x14ac:dyDescent="0.35">
      <c r="A1869" s="157">
        <v>20127</v>
      </c>
      <c r="B1869" s="158">
        <v>1343</v>
      </c>
      <c r="C1869" s="125" t="s">
        <v>4</v>
      </c>
      <c r="D1869" s="159">
        <v>42497.277777777781</v>
      </c>
      <c r="E1869" s="158" t="s">
        <v>0</v>
      </c>
      <c r="F1869" s="172">
        <v>42496.917361111111</v>
      </c>
      <c r="G1869" s="173">
        <f t="shared" si="90"/>
        <v>0.36041666667006211</v>
      </c>
      <c r="H1869" s="174" t="str">
        <f t="shared" si="91"/>
        <v>ACCEPTABLE</v>
      </c>
      <c r="I1869" s="138"/>
      <c r="J1869" s="139">
        <v>42497.270833333336</v>
      </c>
      <c r="K1869" s="139">
        <v>42497.279861111114</v>
      </c>
      <c r="L1869" s="130">
        <f t="shared" si="92"/>
        <v>9.0277777781011537E-3</v>
      </c>
      <c r="M1869" s="131" t="s">
        <v>0</v>
      </c>
      <c r="N1869" s="138" t="s">
        <v>18</v>
      </c>
    </row>
    <row r="1870" spans="1:14" ht="27" customHeight="1" x14ac:dyDescent="0.35">
      <c r="A1870" s="157">
        <v>20127</v>
      </c>
      <c r="B1870" s="158">
        <v>1344</v>
      </c>
      <c r="C1870" s="125" t="s">
        <v>3</v>
      </c>
      <c r="D1870" s="159">
        <v>42497.305555555555</v>
      </c>
      <c r="E1870" s="158" t="s">
        <v>1</v>
      </c>
      <c r="F1870" s="172">
        <v>42496.917361111111</v>
      </c>
      <c r="G1870" s="173">
        <f t="shared" si="90"/>
        <v>0.38819444444379769</v>
      </c>
      <c r="H1870" s="174" t="str">
        <f t="shared" si="91"/>
        <v>ACCEPTABLE</v>
      </c>
      <c r="I1870" s="138"/>
      <c r="J1870" s="139">
        <v>42497.3125</v>
      </c>
      <c r="K1870" s="139">
        <v>42497.322222222225</v>
      </c>
      <c r="L1870" s="130">
        <f t="shared" si="92"/>
        <v>9.7222222248092294E-3</v>
      </c>
      <c r="M1870" s="131" t="s">
        <v>1</v>
      </c>
      <c r="N1870" s="138" t="s">
        <v>484</v>
      </c>
    </row>
    <row r="1871" spans="1:14" ht="27" customHeight="1" x14ac:dyDescent="0.35">
      <c r="A1871" s="157">
        <v>20128</v>
      </c>
      <c r="B1871" s="158">
        <v>1345</v>
      </c>
      <c r="C1871" s="125" t="s">
        <v>471</v>
      </c>
      <c r="D1871" s="159">
        <v>42497.40625</v>
      </c>
      <c r="E1871" s="158" t="s">
        <v>0</v>
      </c>
      <c r="F1871" s="172">
        <v>42497.287499999999</v>
      </c>
      <c r="G1871" s="173">
        <f t="shared" si="90"/>
        <v>0.11875000000145519</v>
      </c>
      <c r="H1871" s="174" t="str">
        <f t="shared" si="91"/>
        <v>ACCEPTABLE</v>
      </c>
      <c r="I1871" s="138"/>
      <c r="J1871" s="139">
        <v>42497.392361111109</v>
      </c>
      <c r="K1871" s="139">
        <v>42497.402777777781</v>
      </c>
      <c r="L1871" s="130">
        <f t="shared" si="92"/>
        <v>1.0416666671517305E-2</v>
      </c>
      <c r="M1871" s="131" t="s">
        <v>0</v>
      </c>
      <c r="N1871" s="138" t="s">
        <v>1129</v>
      </c>
    </row>
    <row r="1872" spans="1:14" ht="27" customHeight="1" x14ac:dyDescent="0.35">
      <c r="A1872" s="157">
        <v>20128</v>
      </c>
      <c r="B1872" s="158">
        <v>1346</v>
      </c>
      <c r="C1872" s="125" t="s">
        <v>16</v>
      </c>
      <c r="D1872" s="159">
        <v>42497.440972222219</v>
      </c>
      <c r="E1872" s="158" t="s">
        <v>1</v>
      </c>
      <c r="F1872" s="172">
        <v>42497.287499999999</v>
      </c>
      <c r="G1872" s="173">
        <f t="shared" si="90"/>
        <v>0.15347222222044365</v>
      </c>
      <c r="H1872" s="174" t="str">
        <f t="shared" si="91"/>
        <v>ACCEPTABLE</v>
      </c>
      <c r="I1872" s="138"/>
      <c r="J1872" s="139">
        <v>42497.420138888891</v>
      </c>
      <c r="K1872" s="139">
        <v>42497.423611111109</v>
      </c>
      <c r="L1872" s="130">
        <f t="shared" si="92"/>
        <v>3.4722222189884633E-3</v>
      </c>
      <c r="M1872" s="131" t="s">
        <v>0</v>
      </c>
      <c r="N1872" s="138" t="s">
        <v>1130</v>
      </c>
    </row>
    <row r="1873" spans="1:14" ht="27" customHeight="1" x14ac:dyDescent="0.35">
      <c r="A1873" s="157"/>
      <c r="B1873" s="158"/>
      <c r="C1873" s="125"/>
      <c r="D1873" s="159"/>
      <c r="E1873" s="158"/>
      <c r="F1873" s="172"/>
      <c r="G1873" s="173" t="str">
        <f t="shared" si="90"/>
        <v/>
      </c>
      <c r="H1873" s="174" t="str">
        <f t="shared" si="91"/>
        <v/>
      </c>
      <c r="I1873" s="138"/>
      <c r="J1873" s="139">
        <v>42497.433333333334</v>
      </c>
      <c r="K1873" s="139">
        <v>42497.449305555558</v>
      </c>
      <c r="L1873" s="130">
        <f t="shared" si="92"/>
        <v>1.5972222223354038E-2</v>
      </c>
      <c r="M1873" s="131" t="s">
        <v>1</v>
      </c>
      <c r="N1873" s="138" t="s">
        <v>1131</v>
      </c>
    </row>
    <row r="1874" spans="1:14" ht="27" customHeight="1" x14ac:dyDescent="0.35">
      <c r="A1874" s="157"/>
      <c r="B1874" s="158"/>
      <c r="C1874" s="125"/>
      <c r="D1874" s="159"/>
      <c r="E1874" s="158"/>
      <c r="F1874" s="172"/>
      <c r="G1874" s="173" t="str">
        <f t="shared" si="90"/>
        <v/>
      </c>
      <c r="H1874" s="174" t="str">
        <f t="shared" si="91"/>
        <v/>
      </c>
      <c r="I1874" s="138"/>
      <c r="J1874" s="139">
        <v>42497.684027777781</v>
      </c>
      <c r="K1874" s="139">
        <v>42497.694444444445</v>
      </c>
      <c r="L1874" s="130">
        <f t="shared" si="92"/>
        <v>1.0416666664241347E-2</v>
      </c>
      <c r="M1874" s="131"/>
      <c r="N1874" s="138" t="s">
        <v>91</v>
      </c>
    </row>
    <row r="1875" spans="1:14" ht="27" customHeight="1" x14ac:dyDescent="0.35">
      <c r="A1875" s="157"/>
      <c r="B1875" s="158"/>
      <c r="C1875" s="125"/>
      <c r="D1875" s="159"/>
      <c r="E1875" s="158"/>
      <c r="F1875" s="172"/>
      <c r="G1875" s="173" t="str">
        <f t="shared" si="90"/>
        <v/>
      </c>
      <c r="H1875" s="174" t="str">
        <f t="shared" si="91"/>
        <v/>
      </c>
      <c r="I1875" s="138"/>
      <c r="J1875" s="139">
        <v>42497.715277777781</v>
      </c>
      <c r="K1875" s="139">
        <v>42497.723611111112</v>
      </c>
      <c r="L1875" s="130">
        <f t="shared" si="92"/>
        <v>8.333333331393078E-3</v>
      </c>
      <c r="M1875" s="131"/>
      <c r="N1875" s="138" t="s">
        <v>1132</v>
      </c>
    </row>
    <row r="1876" spans="1:14" ht="27" customHeight="1" x14ac:dyDescent="0.35">
      <c r="A1876" s="157">
        <v>20128</v>
      </c>
      <c r="B1876" s="158">
        <v>1347</v>
      </c>
      <c r="C1876" s="125" t="s">
        <v>16</v>
      </c>
      <c r="D1876" s="159">
        <v>42498.215277777781</v>
      </c>
      <c r="E1876" s="158" t="s">
        <v>0</v>
      </c>
      <c r="F1876" s="172">
        <v>42497.788888888892</v>
      </c>
      <c r="G1876" s="173">
        <f t="shared" si="90"/>
        <v>0.42638888888905058</v>
      </c>
      <c r="H1876" s="174" t="str">
        <f t="shared" si="91"/>
        <v>ACCEPTABLE</v>
      </c>
      <c r="I1876" s="138"/>
      <c r="J1876" s="139">
        <v>42498.204861111109</v>
      </c>
      <c r="K1876" s="139">
        <v>42498.211805555555</v>
      </c>
      <c r="L1876" s="130">
        <f t="shared" si="92"/>
        <v>6.9444444452528842E-3</v>
      </c>
      <c r="M1876" s="131" t="s">
        <v>0</v>
      </c>
      <c r="N1876" s="138" t="s">
        <v>970</v>
      </c>
    </row>
    <row r="1877" spans="1:14" ht="27" customHeight="1" x14ac:dyDescent="0.35">
      <c r="A1877" s="157">
        <v>20128</v>
      </c>
      <c r="B1877" s="158">
        <v>1348</v>
      </c>
      <c r="C1877" s="125" t="s">
        <v>471</v>
      </c>
      <c r="D1877" s="159">
        <v>42498.243055555555</v>
      </c>
      <c r="E1877" s="158" t="s">
        <v>1</v>
      </c>
      <c r="F1877" s="172">
        <v>42497.788888888892</v>
      </c>
      <c r="G1877" s="173">
        <f t="shared" si="90"/>
        <v>0.45416666666278616</v>
      </c>
      <c r="H1877" s="174" t="str">
        <f t="shared" si="91"/>
        <v>ACCEPTABLE</v>
      </c>
      <c r="I1877" s="138"/>
      <c r="J1877" s="139">
        <v>42498.241666666669</v>
      </c>
      <c r="K1877" s="139">
        <v>42498.252083333333</v>
      </c>
      <c r="L1877" s="130">
        <f t="shared" si="92"/>
        <v>1.0416666664241347E-2</v>
      </c>
      <c r="M1877" s="131" t="s">
        <v>1</v>
      </c>
      <c r="N1877" s="138" t="s">
        <v>1133</v>
      </c>
    </row>
    <row r="1878" spans="1:14" ht="27" customHeight="1" x14ac:dyDescent="0.35">
      <c r="A1878" s="157">
        <v>20129</v>
      </c>
      <c r="B1878" s="158">
        <v>1349</v>
      </c>
      <c r="C1878" s="125" t="s">
        <v>3</v>
      </c>
      <c r="D1878" s="159">
        <v>42500.069444444445</v>
      </c>
      <c r="E1878" s="158" t="s">
        <v>0</v>
      </c>
      <c r="F1878" s="172">
        <v>42499.883333333331</v>
      </c>
      <c r="G1878" s="173">
        <f t="shared" si="90"/>
        <v>0.18611111111385981</v>
      </c>
      <c r="H1878" s="174" t="str">
        <f t="shared" si="91"/>
        <v>ACCEPTABLE</v>
      </c>
      <c r="I1878" s="138"/>
      <c r="J1878" s="139">
        <v>42500.072916666664</v>
      </c>
      <c r="K1878" s="139">
        <v>42500.086805555555</v>
      </c>
      <c r="L1878" s="130">
        <f t="shared" si="92"/>
        <v>1.3888888890505768E-2</v>
      </c>
      <c r="M1878" s="131" t="s">
        <v>0</v>
      </c>
      <c r="N1878" s="138" t="s">
        <v>607</v>
      </c>
    </row>
    <row r="1879" spans="1:14" ht="27" customHeight="1" x14ac:dyDescent="0.35">
      <c r="A1879" s="157">
        <v>20129</v>
      </c>
      <c r="B1879" s="158">
        <v>1350</v>
      </c>
      <c r="C1879" s="125" t="s">
        <v>4</v>
      </c>
      <c r="D1879" s="159">
        <v>42500.111111111109</v>
      </c>
      <c r="E1879" s="158" t="s">
        <v>1</v>
      </c>
      <c r="F1879" s="172">
        <v>42499.883333333331</v>
      </c>
      <c r="G1879" s="173">
        <f t="shared" si="90"/>
        <v>0.22777777777810115</v>
      </c>
      <c r="H1879" s="174" t="str">
        <f t="shared" si="91"/>
        <v>ACCEPTABLE</v>
      </c>
      <c r="I1879" s="138"/>
      <c r="J1879" s="139">
        <v>42500.107638888891</v>
      </c>
      <c r="K1879" s="139">
        <v>42500.118055555555</v>
      </c>
      <c r="L1879" s="130">
        <f t="shared" si="92"/>
        <v>1.0416666664241347E-2</v>
      </c>
      <c r="M1879" s="131" t="s">
        <v>1</v>
      </c>
      <c r="N1879" s="138" t="s">
        <v>587</v>
      </c>
    </row>
    <row r="1880" spans="1:14" ht="27" customHeight="1" x14ac:dyDescent="0.35">
      <c r="A1880" s="157"/>
      <c r="B1880" s="158"/>
      <c r="C1880" s="125"/>
      <c r="D1880" s="159"/>
      <c r="E1880" s="158"/>
      <c r="F1880" s="172"/>
      <c r="G1880" s="173" t="str">
        <f t="shared" si="90"/>
        <v/>
      </c>
      <c r="H1880" s="174" t="str">
        <f t="shared" si="91"/>
        <v/>
      </c>
      <c r="I1880" s="138"/>
      <c r="J1880" s="139">
        <v>42500.583333333336</v>
      </c>
      <c r="K1880" s="139">
        <v>42500.59375</v>
      </c>
      <c r="L1880" s="130">
        <f t="shared" si="92"/>
        <v>1.0416666664241347E-2</v>
      </c>
      <c r="M1880" s="131" t="s">
        <v>0</v>
      </c>
      <c r="N1880" s="138" t="s">
        <v>1134</v>
      </c>
    </row>
    <row r="1881" spans="1:14" ht="27" customHeight="1" x14ac:dyDescent="0.35">
      <c r="A1881" s="157"/>
      <c r="B1881" s="158"/>
      <c r="C1881" s="125"/>
      <c r="D1881" s="159"/>
      <c r="E1881" s="158"/>
      <c r="F1881" s="172"/>
      <c r="G1881" s="173" t="str">
        <f t="shared" si="90"/>
        <v/>
      </c>
      <c r="H1881" s="174" t="str">
        <f t="shared" si="91"/>
        <v/>
      </c>
      <c r="I1881" s="138"/>
      <c r="J1881" s="139">
        <v>42500.618055555555</v>
      </c>
      <c r="K1881" s="139">
        <v>42500.631944444445</v>
      </c>
      <c r="L1881" s="130">
        <f t="shared" si="92"/>
        <v>1.3888888890505768E-2</v>
      </c>
      <c r="M1881" s="131" t="s">
        <v>1</v>
      </c>
      <c r="N1881" s="138" t="s">
        <v>1134</v>
      </c>
    </row>
    <row r="1882" spans="1:14" ht="27" customHeight="1" x14ac:dyDescent="0.35">
      <c r="A1882" s="157">
        <v>20129</v>
      </c>
      <c r="B1882" s="158">
        <v>1351</v>
      </c>
      <c r="C1882" s="125" t="s">
        <v>4</v>
      </c>
      <c r="D1882" s="159">
        <v>42500.736111111109</v>
      </c>
      <c r="E1882" s="158" t="s">
        <v>0</v>
      </c>
      <c r="F1882" s="172">
        <v>42500.489583333336</v>
      </c>
      <c r="G1882" s="173">
        <f t="shared" si="90"/>
        <v>0.24652777777373558</v>
      </c>
      <c r="H1882" s="174" t="str">
        <f t="shared" si="91"/>
        <v>ACCEPTABLE</v>
      </c>
      <c r="I1882" s="138"/>
      <c r="J1882" s="139">
        <v>42500.732638888891</v>
      </c>
      <c r="K1882" s="139">
        <v>42500.743055555555</v>
      </c>
      <c r="L1882" s="130">
        <f t="shared" si="92"/>
        <v>1.0416666664241347E-2</v>
      </c>
      <c r="M1882" s="131" t="s">
        <v>0</v>
      </c>
      <c r="N1882" s="138" t="s">
        <v>9</v>
      </c>
    </row>
    <row r="1883" spans="1:14" ht="27" customHeight="1" x14ac:dyDescent="0.35">
      <c r="A1883" s="157">
        <v>20129</v>
      </c>
      <c r="B1883" s="158">
        <v>1352</v>
      </c>
      <c r="C1883" s="125" t="s">
        <v>3</v>
      </c>
      <c r="D1883" s="159">
        <v>42500.763888888891</v>
      </c>
      <c r="E1883" s="158" t="s">
        <v>1</v>
      </c>
      <c r="F1883" s="172">
        <v>42500.489583333336</v>
      </c>
      <c r="G1883" s="173">
        <f t="shared" si="90"/>
        <v>0.27430555555474712</v>
      </c>
      <c r="H1883" s="174" t="str">
        <f t="shared" si="91"/>
        <v>ACCEPTABLE</v>
      </c>
      <c r="I1883" s="138"/>
      <c r="J1883" s="139">
        <v>42500.770833333336</v>
      </c>
      <c r="K1883" s="139">
        <v>42500.777777777781</v>
      </c>
      <c r="L1883" s="130">
        <f t="shared" si="92"/>
        <v>6.9444444452528842E-3</v>
      </c>
      <c r="M1883" s="131" t="s">
        <v>1</v>
      </c>
      <c r="N1883" s="138" t="s">
        <v>670</v>
      </c>
    </row>
    <row r="1884" spans="1:14" ht="27" customHeight="1" x14ac:dyDescent="0.35">
      <c r="A1884" s="157">
        <v>20130</v>
      </c>
      <c r="B1884" s="158">
        <v>1353</v>
      </c>
      <c r="C1884" s="125" t="s">
        <v>3</v>
      </c>
      <c r="D1884" s="159">
        <v>42501.072916666664</v>
      </c>
      <c r="E1884" s="158" t="s">
        <v>0</v>
      </c>
      <c r="F1884" s="172">
        <v>42500.8125</v>
      </c>
      <c r="G1884" s="173">
        <f t="shared" si="90"/>
        <v>0.26041666666424135</v>
      </c>
      <c r="H1884" s="174" t="str">
        <f t="shared" si="91"/>
        <v>ACCEPTABLE</v>
      </c>
      <c r="I1884" s="138"/>
      <c r="J1884" s="139">
        <v>42501.0625</v>
      </c>
      <c r="K1884" s="139">
        <v>42501.072916666664</v>
      </c>
      <c r="L1884" s="130">
        <f t="shared" si="92"/>
        <v>1.0416666664241347E-2</v>
      </c>
      <c r="M1884" s="131" t="s">
        <v>0</v>
      </c>
      <c r="N1884" s="138" t="s">
        <v>598</v>
      </c>
    </row>
    <row r="1885" spans="1:14" ht="27" customHeight="1" x14ac:dyDescent="0.35">
      <c r="A1885" s="157">
        <v>20130</v>
      </c>
      <c r="B1885" s="158">
        <v>1354</v>
      </c>
      <c r="C1885" s="125" t="s">
        <v>4</v>
      </c>
      <c r="D1885" s="159">
        <v>42501.111111111109</v>
      </c>
      <c r="E1885" s="158" t="s">
        <v>1</v>
      </c>
      <c r="F1885" s="172">
        <v>42500.8125</v>
      </c>
      <c r="G1885" s="173">
        <f t="shared" si="90"/>
        <v>0.29861111110949423</v>
      </c>
      <c r="H1885" s="174" t="str">
        <f t="shared" si="91"/>
        <v>ACCEPTABLE</v>
      </c>
      <c r="I1885" s="138"/>
      <c r="J1885" s="139">
        <v>42501.097222222219</v>
      </c>
      <c r="K1885" s="139">
        <v>42501.107638888891</v>
      </c>
      <c r="L1885" s="130">
        <f t="shared" si="92"/>
        <v>1.0416666671517305E-2</v>
      </c>
      <c r="M1885" s="131" t="s">
        <v>1</v>
      </c>
      <c r="N1885" s="138" t="s">
        <v>587</v>
      </c>
    </row>
    <row r="1886" spans="1:14" ht="27" customHeight="1" x14ac:dyDescent="0.35">
      <c r="A1886" s="157"/>
      <c r="B1886" s="158"/>
      <c r="C1886" s="125"/>
      <c r="D1886" s="159"/>
      <c r="E1886" s="158"/>
      <c r="F1886" s="172"/>
      <c r="G1886" s="173" t="str">
        <f t="shared" si="90"/>
        <v/>
      </c>
      <c r="H1886" s="174" t="str">
        <f t="shared" si="91"/>
        <v/>
      </c>
      <c r="I1886" s="138"/>
      <c r="J1886" s="139">
        <v>42501.558333333334</v>
      </c>
      <c r="K1886" s="139">
        <v>42501.563888888886</v>
      </c>
      <c r="L1886" s="130">
        <f t="shared" si="92"/>
        <v>5.5555555518367328E-3</v>
      </c>
      <c r="M1886" s="131" t="s">
        <v>149</v>
      </c>
      <c r="N1886" s="138" t="s">
        <v>78</v>
      </c>
    </row>
    <row r="1887" spans="1:14" ht="27" customHeight="1" x14ac:dyDescent="0.35">
      <c r="A1887" s="157">
        <v>20130</v>
      </c>
      <c r="B1887" s="158">
        <v>1355</v>
      </c>
      <c r="C1887" s="125" t="s">
        <v>4</v>
      </c>
      <c r="D1887" s="159">
        <v>42502.048611111109</v>
      </c>
      <c r="E1887" s="158" t="s">
        <v>0</v>
      </c>
      <c r="F1887" s="172">
        <v>42501.811805555553</v>
      </c>
      <c r="G1887" s="173">
        <f t="shared" si="90"/>
        <v>0.23680555555620231</v>
      </c>
      <c r="H1887" s="174" t="str">
        <f t="shared" si="91"/>
        <v>ACCEPTABLE</v>
      </c>
      <c r="I1887" s="138"/>
      <c r="J1887" s="139">
        <v>42502.069444444445</v>
      </c>
      <c r="K1887" s="139">
        <v>42502.076388888891</v>
      </c>
      <c r="L1887" s="130">
        <f t="shared" si="92"/>
        <v>6.9444444452528842E-3</v>
      </c>
      <c r="M1887" s="131" t="s">
        <v>0</v>
      </c>
      <c r="N1887" s="138" t="s">
        <v>587</v>
      </c>
    </row>
    <row r="1888" spans="1:14" ht="27" customHeight="1" x14ac:dyDescent="0.35">
      <c r="A1888" s="157">
        <v>20130</v>
      </c>
      <c r="B1888" s="158">
        <v>1356</v>
      </c>
      <c r="C1888" s="125" t="s">
        <v>3</v>
      </c>
      <c r="D1888" s="159">
        <v>42502.076388888891</v>
      </c>
      <c r="E1888" s="158" t="s">
        <v>1</v>
      </c>
      <c r="F1888" s="172">
        <v>42501.811805555553</v>
      </c>
      <c r="G1888" s="173">
        <f t="shared" ref="G1888:G1951" si="93">IF(D1888="","",D1888-F1888)</f>
        <v>0.26458333333721384</v>
      </c>
      <c r="H1888" s="174" t="str">
        <f t="shared" ref="H1888:H1951" si="94">IF(D1888-F1888&lt;0,"TOO LATE",IF(G1888="","",IF(OR(DAY(D1888-F1888)&gt;1,AND(HOUR(D1888-F1888)&gt;HOUR("0:59"),(SIGN(D1888-F1888)=1))),"ACCEPTABLE","TOO LATE")))</f>
        <v>ACCEPTABLE</v>
      </c>
      <c r="I1888" s="138"/>
      <c r="J1888" s="139">
        <v>42502.097222222219</v>
      </c>
      <c r="K1888" s="139">
        <v>42502.107638888891</v>
      </c>
      <c r="L1888" s="130">
        <f t="shared" si="92"/>
        <v>1.0416666671517305E-2</v>
      </c>
      <c r="M1888" s="131" t="s">
        <v>1</v>
      </c>
      <c r="N1888" s="138" t="s">
        <v>598</v>
      </c>
    </row>
    <row r="1889" spans="1:14" ht="27" customHeight="1" x14ac:dyDescent="0.35">
      <c r="A1889" s="157">
        <v>20131</v>
      </c>
      <c r="B1889" s="158">
        <v>1357</v>
      </c>
      <c r="C1889" s="125" t="s">
        <v>3</v>
      </c>
      <c r="D1889" s="159">
        <v>42502.322916666664</v>
      </c>
      <c r="E1889" s="158" t="s">
        <v>0</v>
      </c>
      <c r="F1889" s="172">
        <v>42502.190972222219</v>
      </c>
      <c r="G1889" s="173">
        <f t="shared" si="93"/>
        <v>0.13194444444525288</v>
      </c>
      <c r="H1889" s="174" t="str">
        <f t="shared" si="94"/>
        <v>ACCEPTABLE</v>
      </c>
      <c r="I1889" s="138"/>
      <c r="J1889" s="139">
        <v>42502.315972222219</v>
      </c>
      <c r="K1889" s="139">
        <v>42502.328472222223</v>
      </c>
      <c r="L1889" s="130">
        <f t="shared" si="92"/>
        <v>1.2500000004365575E-2</v>
      </c>
      <c r="M1889" s="131" t="s">
        <v>0</v>
      </c>
      <c r="N1889" s="138" t="s">
        <v>1135</v>
      </c>
    </row>
    <row r="1890" spans="1:14" ht="27" customHeight="1" x14ac:dyDescent="0.35">
      <c r="A1890" s="157">
        <v>20131</v>
      </c>
      <c r="B1890" s="158">
        <v>1358</v>
      </c>
      <c r="C1890" s="125" t="s">
        <v>4</v>
      </c>
      <c r="D1890" s="159">
        <v>42502.364583333336</v>
      </c>
      <c r="E1890" s="158" t="s">
        <v>1</v>
      </c>
      <c r="F1890" s="172">
        <v>42502.190972222219</v>
      </c>
      <c r="G1890" s="173">
        <f t="shared" si="93"/>
        <v>0.17361111111677019</v>
      </c>
      <c r="H1890" s="174" t="str">
        <f t="shared" si="94"/>
        <v>ACCEPTABLE</v>
      </c>
      <c r="I1890" s="138"/>
      <c r="J1890" s="139">
        <v>42502.364583333336</v>
      </c>
      <c r="K1890" s="139">
        <v>42502.372916666667</v>
      </c>
      <c r="L1890" s="130">
        <f t="shared" si="92"/>
        <v>8.333333331393078E-3</v>
      </c>
      <c r="M1890" s="131" t="s">
        <v>1</v>
      </c>
      <c r="N1890" s="138" t="s">
        <v>587</v>
      </c>
    </row>
    <row r="1891" spans="1:14" ht="27" customHeight="1" x14ac:dyDescent="0.35">
      <c r="A1891" s="157">
        <v>20131</v>
      </c>
      <c r="B1891" s="158">
        <v>1359</v>
      </c>
      <c r="C1891" s="125" t="s">
        <v>4</v>
      </c>
      <c r="D1891" s="159">
        <v>42502.861111111109</v>
      </c>
      <c r="E1891" s="158" t="s">
        <v>0</v>
      </c>
      <c r="F1891" s="172">
        <v>42501.806944444441</v>
      </c>
      <c r="G1891" s="173">
        <f t="shared" si="93"/>
        <v>1.0541666666686069</v>
      </c>
      <c r="H1891" s="174" t="str">
        <f t="shared" si="94"/>
        <v>ACCEPTABLE</v>
      </c>
      <c r="I1891" s="138"/>
      <c r="J1891" s="139">
        <v>42502.84375</v>
      </c>
      <c r="K1891" s="139">
        <v>42502.854166666664</v>
      </c>
      <c r="L1891" s="130">
        <f t="shared" si="92"/>
        <v>1.0416666664241347E-2</v>
      </c>
      <c r="M1891" s="131" t="s">
        <v>0</v>
      </c>
      <c r="N1891" s="138" t="s">
        <v>587</v>
      </c>
    </row>
    <row r="1892" spans="1:14" ht="27" customHeight="1" x14ac:dyDescent="0.35">
      <c r="A1892" s="157">
        <v>20131</v>
      </c>
      <c r="B1892" s="158">
        <v>1360</v>
      </c>
      <c r="C1892" s="125" t="s">
        <v>4</v>
      </c>
      <c r="D1892" s="159">
        <v>42502.902777777781</v>
      </c>
      <c r="E1892" s="158" t="s">
        <v>1</v>
      </c>
      <c r="F1892" s="172">
        <v>42501.806944444441</v>
      </c>
      <c r="G1892" s="173">
        <f t="shared" si="93"/>
        <v>1.0958333333401242</v>
      </c>
      <c r="H1892" s="174" t="str">
        <f t="shared" si="94"/>
        <v>ACCEPTABLE</v>
      </c>
      <c r="I1892" s="138"/>
      <c r="J1892" s="139">
        <v>42502.913194444445</v>
      </c>
      <c r="K1892" s="139">
        <v>42502.923611111109</v>
      </c>
      <c r="L1892" s="130">
        <f t="shared" ref="L1892:L1955" si="95">IF(OR(K1892="",J1892=""), "Incomplete Data", K1892-J1892)</f>
        <v>1.0416666664241347E-2</v>
      </c>
      <c r="M1892" s="131" t="s">
        <v>1</v>
      </c>
      <c r="N1892" s="138" t="s">
        <v>587</v>
      </c>
    </row>
    <row r="1893" spans="1:14" ht="27" customHeight="1" x14ac:dyDescent="0.35">
      <c r="A1893" s="157">
        <v>20132</v>
      </c>
      <c r="B1893" s="158">
        <v>1361</v>
      </c>
      <c r="C1893" s="125" t="s">
        <v>471</v>
      </c>
      <c r="D1893" s="159">
        <v>42503.229166666664</v>
      </c>
      <c r="E1893" s="158" t="s">
        <v>0</v>
      </c>
      <c r="F1893" s="172">
        <v>42501.806944444441</v>
      </c>
      <c r="G1893" s="173">
        <f t="shared" si="93"/>
        <v>1.422222222223354</v>
      </c>
      <c r="H1893" s="174" t="str">
        <f t="shared" si="94"/>
        <v>ACCEPTABLE</v>
      </c>
      <c r="I1893" s="138"/>
      <c r="J1893" s="139">
        <v>42503.229166666664</v>
      </c>
      <c r="K1893" s="139">
        <v>42503.243055555555</v>
      </c>
      <c r="L1893" s="130">
        <f t="shared" si="95"/>
        <v>1.3888888890505768E-2</v>
      </c>
      <c r="M1893" s="131" t="s">
        <v>0</v>
      </c>
      <c r="N1893" s="138" t="s">
        <v>1054</v>
      </c>
    </row>
    <row r="1894" spans="1:14" ht="27" customHeight="1" x14ac:dyDescent="0.35">
      <c r="A1894" s="157">
        <v>20132</v>
      </c>
      <c r="B1894" s="158">
        <v>1362</v>
      </c>
      <c r="C1894" s="125" t="s">
        <v>16</v>
      </c>
      <c r="D1894" s="159">
        <v>42503.263888888891</v>
      </c>
      <c r="E1894" s="158" t="s">
        <v>1</v>
      </c>
      <c r="F1894" s="172">
        <v>42501.806944444441</v>
      </c>
      <c r="G1894" s="173">
        <f t="shared" si="93"/>
        <v>1.4569444444496185</v>
      </c>
      <c r="H1894" s="174" t="str">
        <f t="shared" si="94"/>
        <v>ACCEPTABLE</v>
      </c>
      <c r="I1894" s="138"/>
      <c r="J1894" s="139">
        <v>42503.263888888891</v>
      </c>
      <c r="K1894" s="139">
        <v>42503.277777777781</v>
      </c>
      <c r="L1894" s="130">
        <f t="shared" si="95"/>
        <v>1.3888888890505768E-2</v>
      </c>
      <c r="M1894" s="131" t="s">
        <v>1</v>
      </c>
      <c r="N1894" s="138" t="s">
        <v>1136</v>
      </c>
    </row>
    <row r="1895" spans="1:14" ht="27" customHeight="1" x14ac:dyDescent="0.35">
      <c r="A1895" s="157"/>
      <c r="B1895" s="158">
        <v>1363</v>
      </c>
      <c r="C1895" s="125"/>
      <c r="D1895" s="159"/>
      <c r="E1895" s="158"/>
      <c r="F1895" s="172"/>
      <c r="G1895" s="173" t="str">
        <f t="shared" si="93"/>
        <v/>
      </c>
      <c r="H1895" s="174" t="str">
        <f t="shared" si="94"/>
        <v/>
      </c>
      <c r="I1895" s="138"/>
      <c r="J1895" s="139">
        <v>42503.512499999997</v>
      </c>
      <c r="K1895" s="139">
        <v>42503.518055555556</v>
      </c>
      <c r="L1895" s="130">
        <f t="shared" si="95"/>
        <v>5.5555555591126904E-3</v>
      </c>
      <c r="M1895" s="131" t="s">
        <v>0</v>
      </c>
      <c r="N1895" s="138" t="s">
        <v>1137</v>
      </c>
    </row>
    <row r="1896" spans="1:14" ht="27" customHeight="1" x14ac:dyDescent="0.35">
      <c r="A1896" s="157"/>
      <c r="B1896" s="158">
        <v>1364</v>
      </c>
      <c r="C1896" s="125"/>
      <c r="D1896" s="159"/>
      <c r="E1896" s="158"/>
      <c r="F1896" s="172"/>
      <c r="G1896" s="173" t="str">
        <f t="shared" si="93"/>
        <v/>
      </c>
      <c r="H1896" s="174" t="str">
        <f t="shared" si="94"/>
        <v/>
      </c>
      <c r="I1896" s="138"/>
      <c r="J1896" s="139">
        <v>42503.532638888886</v>
      </c>
      <c r="K1896" s="139">
        <v>42503.538194444445</v>
      </c>
      <c r="L1896" s="130">
        <f t="shared" si="95"/>
        <v>5.5555555591126904E-3</v>
      </c>
      <c r="M1896" s="131" t="s">
        <v>1</v>
      </c>
      <c r="N1896" s="138" t="s">
        <v>1137</v>
      </c>
    </row>
    <row r="1897" spans="1:14" ht="27" customHeight="1" x14ac:dyDescent="0.35">
      <c r="A1897" s="157">
        <v>20132</v>
      </c>
      <c r="B1897" s="158">
        <v>1365</v>
      </c>
      <c r="C1897" s="125" t="s">
        <v>16</v>
      </c>
      <c r="D1897" s="159">
        <v>42504.267361111109</v>
      </c>
      <c r="E1897" s="158" t="s">
        <v>0</v>
      </c>
      <c r="F1897" s="172">
        <v>42503.6875</v>
      </c>
      <c r="G1897" s="173">
        <f t="shared" si="93"/>
        <v>0.57986111110949423</v>
      </c>
      <c r="H1897" s="174" t="str">
        <f t="shared" si="94"/>
        <v>ACCEPTABLE</v>
      </c>
      <c r="I1897" s="138"/>
      <c r="J1897" s="139">
        <v>42504.270833333336</v>
      </c>
      <c r="K1897" s="139">
        <v>42504.281944444447</v>
      </c>
      <c r="L1897" s="130">
        <f t="shared" si="95"/>
        <v>1.1111111110949423E-2</v>
      </c>
      <c r="M1897" s="131" t="s">
        <v>0</v>
      </c>
      <c r="N1897" s="138" t="s">
        <v>645</v>
      </c>
    </row>
    <row r="1898" spans="1:14" ht="27" customHeight="1" x14ac:dyDescent="0.35">
      <c r="A1898" s="157">
        <v>20132</v>
      </c>
      <c r="B1898" s="158">
        <v>1366</v>
      </c>
      <c r="C1898" s="125" t="s">
        <v>471</v>
      </c>
      <c r="D1898" s="159">
        <v>42504.295138888891</v>
      </c>
      <c r="E1898" s="158" t="s">
        <v>1</v>
      </c>
      <c r="F1898" s="172">
        <v>42503.6875</v>
      </c>
      <c r="G1898" s="173">
        <f t="shared" si="93"/>
        <v>0.60763888889050577</v>
      </c>
      <c r="H1898" s="174" t="str">
        <f t="shared" si="94"/>
        <v>ACCEPTABLE</v>
      </c>
      <c r="I1898" s="138"/>
      <c r="J1898" s="139">
        <v>42504.302083333336</v>
      </c>
      <c r="K1898" s="139">
        <v>42504.3125</v>
      </c>
      <c r="L1898" s="130">
        <f t="shared" si="95"/>
        <v>1.0416666664241347E-2</v>
      </c>
      <c r="M1898" s="131" t="s">
        <v>1</v>
      </c>
      <c r="N1898" s="138" t="s">
        <v>1138</v>
      </c>
    </row>
    <row r="1899" spans="1:14" ht="27" customHeight="1" x14ac:dyDescent="0.35">
      <c r="A1899" s="157">
        <v>20133</v>
      </c>
      <c r="B1899" s="158">
        <v>1367</v>
      </c>
      <c r="C1899" s="125" t="s">
        <v>471</v>
      </c>
      <c r="D1899" s="159">
        <v>42506.75</v>
      </c>
      <c r="E1899" s="158" t="s">
        <v>0</v>
      </c>
      <c r="F1899" s="172">
        <v>42506.466666666667</v>
      </c>
      <c r="G1899" s="173">
        <f t="shared" si="93"/>
        <v>0.28333333333284827</v>
      </c>
      <c r="H1899" s="174" t="str">
        <f t="shared" si="94"/>
        <v>ACCEPTABLE</v>
      </c>
      <c r="I1899" s="138"/>
      <c r="J1899" s="139">
        <v>42506.75</v>
      </c>
      <c r="K1899" s="139">
        <v>42506.761111111111</v>
      </c>
      <c r="L1899" s="130">
        <f t="shared" si="95"/>
        <v>1.1111111110949423E-2</v>
      </c>
      <c r="M1899" s="131" t="s">
        <v>0</v>
      </c>
      <c r="N1899" s="138" t="s">
        <v>1139</v>
      </c>
    </row>
    <row r="1900" spans="1:14" ht="27" customHeight="1" x14ac:dyDescent="0.35">
      <c r="A1900" s="157">
        <v>20133</v>
      </c>
      <c r="B1900" s="158">
        <v>1368</v>
      </c>
      <c r="C1900" s="125" t="s">
        <v>16</v>
      </c>
      <c r="D1900" s="159">
        <v>42506.78125</v>
      </c>
      <c r="E1900" s="158" t="s">
        <v>1</v>
      </c>
      <c r="F1900" s="172">
        <v>42506.466666666667</v>
      </c>
      <c r="G1900" s="173">
        <f t="shared" si="93"/>
        <v>0.31458333333284827</v>
      </c>
      <c r="H1900" s="174" t="str">
        <f t="shared" si="94"/>
        <v>ACCEPTABLE</v>
      </c>
      <c r="I1900" s="138"/>
      <c r="J1900" s="139">
        <v>42506.777777777781</v>
      </c>
      <c r="K1900" s="139">
        <v>42506.788194444445</v>
      </c>
      <c r="L1900" s="130">
        <f t="shared" si="95"/>
        <v>1.0416666664241347E-2</v>
      </c>
      <c r="M1900" s="131" t="s">
        <v>1</v>
      </c>
      <c r="N1900" s="138" t="s">
        <v>610</v>
      </c>
    </row>
    <row r="1901" spans="1:14" ht="27" customHeight="1" x14ac:dyDescent="0.35">
      <c r="A1901" s="157">
        <v>20134</v>
      </c>
      <c r="B1901" s="158">
        <v>1369</v>
      </c>
      <c r="C1901" s="125" t="s">
        <v>3</v>
      </c>
      <c r="D1901" s="159">
        <v>42506.833333333336</v>
      </c>
      <c r="E1901" s="158" t="s">
        <v>0</v>
      </c>
      <c r="F1901" s="172">
        <v>42506.466666666667</v>
      </c>
      <c r="G1901" s="173">
        <f t="shared" si="93"/>
        <v>0.36666666666860692</v>
      </c>
      <c r="H1901" s="174" t="str">
        <f t="shared" si="94"/>
        <v>ACCEPTABLE</v>
      </c>
      <c r="I1901" s="138"/>
      <c r="J1901" s="139">
        <v>42506.81527777778</v>
      </c>
      <c r="K1901" s="139">
        <v>42506.824305555558</v>
      </c>
      <c r="L1901" s="130">
        <f t="shared" si="95"/>
        <v>9.0277777781011537E-3</v>
      </c>
      <c r="M1901" s="131" t="s">
        <v>0</v>
      </c>
      <c r="N1901" s="138" t="s">
        <v>1140</v>
      </c>
    </row>
    <row r="1902" spans="1:14" ht="27" customHeight="1" x14ac:dyDescent="0.35">
      <c r="A1902" s="157">
        <v>20134</v>
      </c>
      <c r="B1902" s="158">
        <v>1370</v>
      </c>
      <c r="C1902" s="125" t="s">
        <v>4</v>
      </c>
      <c r="D1902" s="159">
        <v>42506.868055555555</v>
      </c>
      <c r="E1902" s="158" t="s">
        <v>1</v>
      </c>
      <c r="F1902" s="172">
        <v>42506.466666666667</v>
      </c>
      <c r="G1902" s="173">
        <f t="shared" si="93"/>
        <v>0.40138888888759539</v>
      </c>
      <c r="H1902" s="174" t="str">
        <f t="shared" si="94"/>
        <v>ACCEPTABLE</v>
      </c>
      <c r="I1902" s="138"/>
      <c r="J1902" s="139">
        <v>42506.84375</v>
      </c>
      <c r="K1902" s="139">
        <v>42506.856249999997</v>
      </c>
      <c r="L1902" s="130">
        <f t="shared" si="95"/>
        <v>1.2499999997089617E-2</v>
      </c>
      <c r="M1902" s="131" t="s">
        <v>1</v>
      </c>
      <c r="N1902" s="138" t="s">
        <v>587</v>
      </c>
    </row>
    <row r="1903" spans="1:14" ht="27" customHeight="1" x14ac:dyDescent="0.35">
      <c r="A1903" s="157">
        <v>20135</v>
      </c>
      <c r="B1903" s="158">
        <v>1371</v>
      </c>
      <c r="C1903" s="125" t="s">
        <v>3</v>
      </c>
      <c r="D1903" s="159">
        <v>42507.135416666664</v>
      </c>
      <c r="E1903" s="158" t="s">
        <v>0</v>
      </c>
      <c r="F1903" s="172">
        <v>42506.466666666667</v>
      </c>
      <c r="G1903" s="173">
        <f t="shared" si="93"/>
        <v>0.66874999999708962</v>
      </c>
      <c r="H1903" s="174" t="str">
        <f t="shared" si="94"/>
        <v>ACCEPTABLE</v>
      </c>
      <c r="I1903" s="138"/>
      <c r="J1903" s="139"/>
      <c r="K1903" s="139"/>
      <c r="L1903" s="130" t="str">
        <f t="shared" si="95"/>
        <v>Incomplete Data</v>
      </c>
      <c r="M1903" s="131"/>
      <c r="N1903" s="138"/>
    </row>
    <row r="1904" spans="1:14" ht="27" customHeight="1" x14ac:dyDescent="0.35">
      <c r="A1904" s="157">
        <v>20135</v>
      </c>
      <c r="B1904" s="158">
        <v>1372</v>
      </c>
      <c r="C1904" s="125" t="s">
        <v>3</v>
      </c>
      <c r="D1904" s="159">
        <v>42507.163194444445</v>
      </c>
      <c r="E1904" s="158" t="s">
        <v>1</v>
      </c>
      <c r="F1904" s="172">
        <v>42506.466666666667</v>
      </c>
      <c r="G1904" s="173">
        <f t="shared" si="93"/>
        <v>0.69652777777810115</v>
      </c>
      <c r="H1904" s="174" t="str">
        <f t="shared" si="94"/>
        <v>ACCEPTABLE</v>
      </c>
      <c r="I1904" s="138"/>
      <c r="J1904" s="139"/>
      <c r="K1904" s="139"/>
      <c r="L1904" s="130" t="str">
        <f t="shared" si="95"/>
        <v>Incomplete Data</v>
      </c>
      <c r="M1904" s="131"/>
      <c r="N1904" s="138"/>
    </row>
    <row r="1905" spans="1:14" ht="27" customHeight="1" x14ac:dyDescent="0.35">
      <c r="A1905" s="157">
        <v>20134</v>
      </c>
      <c r="B1905" s="158">
        <v>1373</v>
      </c>
      <c r="C1905" s="125" t="s">
        <v>4</v>
      </c>
      <c r="D1905" s="159">
        <v>42507.642361111109</v>
      </c>
      <c r="E1905" s="158" t="s">
        <v>0</v>
      </c>
      <c r="F1905" s="172">
        <v>42507.427777777775</v>
      </c>
      <c r="G1905" s="173">
        <f t="shared" si="93"/>
        <v>0.21458333333430346</v>
      </c>
      <c r="H1905" s="174" t="str">
        <f t="shared" si="94"/>
        <v>ACCEPTABLE</v>
      </c>
      <c r="I1905" s="138"/>
      <c r="J1905" s="139">
        <v>42507.647916666669</v>
      </c>
      <c r="K1905" s="139">
        <v>42507.65347222222</v>
      </c>
      <c r="L1905" s="130">
        <f t="shared" si="95"/>
        <v>5.5555555518367328E-3</v>
      </c>
      <c r="M1905" s="131" t="s">
        <v>0</v>
      </c>
      <c r="N1905" s="138" t="s">
        <v>587</v>
      </c>
    </row>
    <row r="1906" spans="1:14" ht="27" customHeight="1" x14ac:dyDescent="0.35">
      <c r="A1906" s="157">
        <v>20134</v>
      </c>
      <c r="B1906" s="158">
        <v>1374</v>
      </c>
      <c r="C1906" s="125" t="s">
        <v>3</v>
      </c>
      <c r="D1906" s="159">
        <v>42507.670138888891</v>
      </c>
      <c r="E1906" s="158" t="s">
        <v>1</v>
      </c>
      <c r="F1906" s="172">
        <v>42507.427777777775</v>
      </c>
      <c r="G1906" s="173">
        <f t="shared" si="93"/>
        <v>0.242361111115315</v>
      </c>
      <c r="H1906" s="174" t="str">
        <f t="shared" si="94"/>
        <v>ACCEPTABLE</v>
      </c>
      <c r="I1906" s="138"/>
      <c r="J1906" s="139">
        <v>42507.678472222222</v>
      </c>
      <c r="K1906" s="139">
        <v>42507.686111111114</v>
      </c>
      <c r="L1906" s="130">
        <f t="shared" si="95"/>
        <v>7.6388888919609599E-3</v>
      </c>
      <c r="M1906" s="131" t="s">
        <v>0</v>
      </c>
      <c r="N1906" s="138" t="s">
        <v>9</v>
      </c>
    </row>
    <row r="1907" spans="1:14" ht="27" customHeight="1" x14ac:dyDescent="0.35">
      <c r="A1907" s="157">
        <v>20133</v>
      </c>
      <c r="B1907" s="158">
        <v>1375</v>
      </c>
      <c r="C1907" s="125" t="s">
        <v>19</v>
      </c>
      <c r="D1907" s="159">
        <v>42507.6875</v>
      </c>
      <c r="E1907" s="158" t="s">
        <v>0</v>
      </c>
      <c r="F1907" s="172">
        <v>42507.427777777775</v>
      </c>
      <c r="G1907" s="173">
        <f t="shared" si="93"/>
        <v>0.25972222222480923</v>
      </c>
      <c r="H1907" s="174" t="str">
        <f t="shared" si="94"/>
        <v>ACCEPTABLE</v>
      </c>
      <c r="I1907" s="138"/>
      <c r="J1907" s="139">
        <v>42507.701388888891</v>
      </c>
      <c r="K1907" s="139">
        <v>42507.715277777781</v>
      </c>
      <c r="L1907" s="130">
        <f t="shared" si="95"/>
        <v>1.3888888890505768E-2</v>
      </c>
      <c r="M1907" s="131" t="s">
        <v>1</v>
      </c>
      <c r="N1907" s="138" t="s">
        <v>1035</v>
      </c>
    </row>
    <row r="1908" spans="1:14" ht="27" customHeight="1" x14ac:dyDescent="0.35">
      <c r="A1908" s="157">
        <v>20133</v>
      </c>
      <c r="B1908" s="158">
        <v>1376</v>
      </c>
      <c r="C1908" s="125" t="s">
        <v>19</v>
      </c>
      <c r="D1908" s="159">
        <v>42507.739583333336</v>
      </c>
      <c r="E1908" s="158" t="s">
        <v>1</v>
      </c>
      <c r="F1908" s="172">
        <v>42507.427777777775</v>
      </c>
      <c r="G1908" s="173">
        <f t="shared" si="93"/>
        <v>0.31180555556056788</v>
      </c>
      <c r="H1908" s="174" t="str">
        <f t="shared" si="94"/>
        <v>ACCEPTABLE</v>
      </c>
      <c r="I1908" s="138"/>
      <c r="J1908" s="139">
        <v>42507.729166666664</v>
      </c>
      <c r="K1908" s="139">
        <v>42507.736111111109</v>
      </c>
      <c r="L1908" s="130">
        <f t="shared" si="95"/>
        <v>6.9444444452528842E-3</v>
      </c>
      <c r="M1908" s="131" t="s">
        <v>0</v>
      </c>
      <c r="N1908" s="138" t="s">
        <v>587</v>
      </c>
    </row>
    <row r="1909" spans="1:14" ht="27" customHeight="1" x14ac:dyDescent="0.35">
      <c r="A1909" s="157"/>
      <c r="B1909" s="158"/>
      <c r="C1909" s="125"/>
      <c r="D1909" s="159"/>
      <c r="E1909" s="158"/>
      <c r="F1909" s="172"/>
      <c r="G1909" s="173" t="str">
        <f t="shared" si="93"/>
        <v/>
      </c>
      <c r="H1909" s="174" t="str">
        <f t="shared" si="94"/>
        <v/>
      </c>
      <c r="I1909" s="138"/>
      <c r="J1909" s="139">
        <v>42507.75277777778</v>
      </c>
      <c r="K1909" s="139">
        <v>42507.759722222225</v>
      </c>
      <c r="L1909" s="130">
        <f t="shared" si="95"/>
        <v>6.9444444452528842E-3</v>
      </c>
      <c r="M1909" s="131" t="s">
        <v>1</v>
      </c>
      <c r="N1909" s="138" t="s">
        <v>867</v>
      </c>
    </row>
    <row r="1910" spans="1:14" ht="27" customHeight="1" x14ac:dyDescent="0.35">
      <c r="A1910" s="157">
        <v>20133</v>
      </c>
      <c r="B1910" s="158">
        <v>1377</v>
      </c>
      <c r="C1910" s="125" t="s">
        <v>16</v>
      </c>
      <c r="D1910" s="159">
        <v>42508.590277777781</v>
      </c>
      <c r="E1910" s="158" t="s">
        <v>0</v>
      </c>
      <c r="F1910" s="172">
        <v>42508.294444444444</v>
      </c>
      <c r="G1910" s="173">
        <f t="shared" si="93"/>
        <v>0.29583333333721384</v>
      </c>
      <c r="H1910" s="174" t="str">
        <f t="shared" si="94"/>
        <v>ACCEPTABLE</v>
      </c>
      <c r="I1910" s="138"/>
      <c r="J1910" s="139">
        <v>42508.493055555555</v>
      </c>
      <c r="K1910" s="139">
        <v>42508.508333333331</v>
      </c>
      <c r="L1910" s="130">
        <f t="shared" si="95"/>
        <v>1.5277777776645962E-2</v>
      </c>
      <c r="M1910" s="131" t="s">
        <v>0</v>
      </c>
      <c r="N1910" s="138" t="s">
        <v>1141</v>
      </c>
    </row>
    <row r="1911" spans="1:14" ht="27" customHeight="1" x14ac:dyDescent="0.35">
      <c r="A1911" s="157">
        <v>20133</v>
      </c>
      <c r="B1911" s="158">
        <v>1378</v>
      </c>
      <c r="C1911" s="125" t="s">
        <v>471</v>
      </c>
      <c r="D1911" s="159">
        <v>42508.618055555555</v>
      </c>
      <c r="E1911" s="158" t="s">
        <v>1</v>
      </c>
      <c r="F1911" s="172">
        <v>42508.294444444444</v>
      </c>
      <c r="G1911" s="173">
        <f t="shared" si="93"/>
        <v>0.32361111111094942</v>
      </c>
      <c r="H1911" s="174" t="str">
        <f t="shared" si="94"/>
        <v>ACCEPTABLE</v>
      </c>
      <c r="I1911" s="138"/>
      <c r="J1911" s="139">
        <v>42508.526388888888</v>
      </c>
      <c r="K1911" s="139">
        <v>42508.536111111112</v>
      </c>
      <c r="L1911" s="130">
        <f t="shared" si="95"/>
        <v>9.7222222248092294E-3</v>
      </c>
      <c r="M1911" s="131" t="s">
        <v>1</v>
      </c>
      <c r="N1911" s="138" t="s">
        <v>1142</v>
      </c>
    </row>
    <row r="1912" spans="1:14" ht="27" customHeight="1" x14ac:dyDescent="0.35">
      <c r="A1912" s="157">
        <v>20136</v>
      </c>
      <c r="B1912" s="158">
        <v>1379</v>
      </c>
      <c r="C1912" s="125" t="s">
        <v>471</v>
      </c>
      <c r="D1912" s="159">
        <v>42510.364583333336</v>
      </c>
      <c r="E1912" s="158" t="s">
        <v>0</v>
      </c>
      <c r="F1912" s="172">
        <v>42510.27847222222</v>
      </c>
      <c r="G1912" s="173">
        <f t="shared" si="93"/>
        <v>8.6111111115314998E-2</v>
      </c>
      <c r="H1912" s="174" t="str">
        <f t="shared" si="94"/>
        <v>ACCEPTABLE</v>
      </c>
      <c r="I1912" s="138"/>
      <c r="J1912" s="139">
        <v>42510.375</v>
      </c>
      <c r="K1912" s="139">
        <v>42510.385416666664</v>
      </c>
      <c r="L1912" s="130">
        <f t="shared" si="95"/>
        <v>1.0416666664241347E-2</v>
      </c>
      <c r="M1912" s="131" t="s">
        <v>0</v>
      </c>
      <c r="N1912" s="138" t="s">
        <v>1143</v>
      </c>
    </row>
    <row r="1913" spans="1:14" ht="27" customHeight="1" x14ac:dyDescent="0.35">
      <c r="A1913" s="157">
        <v>20136</v>
      </c>
      <c r="B1913" s="158">
        <v>1380</v>
      </c>
      <c r="C1913" s="125" t="s">
        <v>16</v>
      </c>
      <c r="D1913" s="159">
        <v>42510.399305555555</v>
      </c>
      <c r="E1913" s="158" t="s">
        <v>1</v>
      </c>
      <c r="F1913" s="172">
        <v>42510.27847222222</v>
      </c>
      <c r="G1913" s="173">
        <f t="shared" si="93"/>
        <v>0.12083333333430346</v>
      </c>
      <c r="H1913" s="174" t="str">
        <f t="shared" si="94"/>
        <v>ACCEPTABLE</v>
      </c>
      <c r="I1913" s="138"/>
      <c r="J1913" s="139">
        <v>42510.402777777781</v>
      </c>
      <c r="K1913" s="139">
        <v>42510.413888888892</v>
      </c>
      <c r="L1913" s="130">
        <f t="shared" si="95"/>
        <v>1.1111111110949423E-2</v>
      </c>
      <c r="M1913" s="131" t="s">
        <v>1</v>
      </c>
      <c r="N1913" s="138" t="s">
        <v>892</v>
      </c>
    </row>
    <row r="1914" spans="1:14" ht="27" customHeight="1" x14ac:dyDescent="0.35">
      <c r="A1914" s="157"/>
      <c r="B1914" s="158"/>
      <c r="C1914" s="125"/>
      <c r="D1914" s="159"/>
      <c r="E1914" s="158"/>
      <c r="F1914" s="172"/>
      <c r="G1914" s="173" t="str">
        <f t="shared" si="93"/>
        <v/>
      </c>
      <c r="H1914" s="174" t="str">
        <f t="shared" si="94"/>
        <v/>
      </c>
      <c r="I1914" s="138"/>
      <c r="J1914" s="139"/>
      <c r="K1914" s="139"/>
      <c r="L1914" s="130" t="str">
        <f t="shared" si="95"/>
        <v>Incomplete Data</v>
      </c>
      <c r="M1914" s="131"/>
      <c r="N1914" s="138"/>
    </row>
    <row r="1915" spans="1:14" ht="27" customHeight="1" x14ac:dyDescent="0.35">
      <c r="A1915" s="157">
        <v>20136</v>
      </c>
      <c r="B1915" s="158">
        <v>1381</v>
      </c>
      <c r="C1915" s="125" t="s">
        <v>19</v>
      </c>
      <c r="D1915" s="159">
        <v>42510.927083333336</v>
      </c>
      <c r="E1915" s="158" t="s">
        <v>0</v>
      </c>
      <c r="F1915" s="172">
        <v>42510.855555555558</v>
      </c>
      <c r="G1915" s="173">
        <f t="shared" si="93"/>
        <v>7.1527777778101154E-2</v>
      </c>
      <c r="H1915" s="174" t="str">
        <f t="shared" si="94"/>
        <v>ACCEPTABLE</v>
      </c>
      <c r="I1915" s="138"/>
      <c r="J1915" s="139">
        <v>42510.930555555555</v>
      </c>
      <c r="K1915" s="139">
        <v>42510.940972222219</v>
      </c>
      <c r="L1915" s="130">
        <f t="shared" si="95"/>
        <v>1.0416666664241347E-2</v>
      </c>
      <c r="M1915" s="131" t="s">
        <v>0</v>
      </c>
      <c r="N1915" s="138" t="s">
        <v>867</v>
      </c>
    </row>
    <row r="1916" spans="1:14" ht="27" customHeight="1" x14ac:dyDescent="0.35">
      <c r="A1916" s="157">
        <v>20136</v>
      </c>
      <c r="B1916" s="158">
        <v>1382</v>
      </c>
      <c r="C1916" s="125" t="s">
        <v>19</v>
      </c>
      <c r="D1916" s="159">
        <v>42510.979166666664</v>
      </c>
      <c r="E1916" s="158" t="s">
        <v>1</v>
      </c>
      <c r="F1916" s="172">
        <v>42510.855555555558</v>
      </c>
      <c r="G1916" s="173">
        <f t="shared" si="93"/>
        <v>0.12361111110658385</v>
      </c>
      <c r="H1916" s="174" t="str">
        <f t="shared" si="94"/>
        <v>ACCEPTABLE</v>
      </c>
      <c r="I1916" s="138"/>
      <c r="J1916" s="139">
        <v>42510.984027777777</v>
      </c>
      <c r="K1916" s="139">
        <v>42510.994444444441</v>
      </c>
      <c r="L1916" s="130">
        <f t="shared" si="95"/>
        <v>1.0416666664241347E-2</v>
      </c>
      <c r="M1916" s="131" t="s">
        <v>1</v>
      </c>
      <c r="N1916" s="138" t="s">
        <v>867</v>
      </c>
    </row>
    <row r="1917" spans="1:14" ht="27" customHeight="1" x14ac:dyDescent="0.35">
      <c r="A1917" s="157">
        <v>20137</v>
      </c>
      <c r="B1917" s="158">
        <v>1383</v>
      </c>
      <c r="C1917" s="125" t="s">
        <v>3</v>
      </c>
      <c r="D1917" s="159">
        <v>42511.114583333336</v>
      </c>
      <c r="E1917" s="158" t="s">
        <v>0</v>
      </c>
      <c r="F1917" s="172">
        <v>42510.855555555558</v>
      </c>
      <c r="G1917" s="173">
        <f t="shared" si="93"/>
        <v>0.25902777777810115</v>
      </c>
      <c r="H1917" s="174" t="str">
        <f t="shared" si="94"/>
        <v>ACCEPTABLE</v>
      </c>
      <c r="I1917" s="138"/>
      <c r="J1917" s="139">
        <v>42511.118055555555</v>
      </c>
      <c r="K1917" s="139">
        <v>42511.131944444445</v>
      </c>
      <c r="L1917" s="130">
        <f t="shared" si="95"/>
        <v>1.3888888890505768E-2</v>
      </c>
      <c r="M1917" s="131" t="s">
        <v>0</v>
      </c>
      <c r="N1917" s="138" t="s">
        <v>1144</v>
      </c>
    </row>
    <row r="1918" spans="1:14" ht="27" customHeight="1" x14ac:dyDescent="0.35">
      <c r="A1918" s="157">
        <v>20137</v>
      </c>
      <c r="B1918" s="158">
        <v>1384</v>
      </c>
      <c r="C1918" s="125" t="s">
        <v>4</v>
      </c>
      <c r="D1918" s="159">
        <v>42511.15625</v>
      </c>
      <c r="E1918" s="158" t="s">
        <v>1</v>
      </c>
      <c r="F1918" s="172">
        <v>42510.855555555558</v>
      </c>
      <c r="G1918" s="173">
        <f t="shared" si="93"/>
        <v>0.3006944444423425</v>
      </c>
      <c r="H1918" s="174" t="str">
        <f t="shared" si="94"/>
        <v>ACCEPTABLE</v>
      </c>
      <c r="I1918" s="138"/>
      <c r="J1918" s="139">
        <v>42511.166666666664</v>
      </c>
      <c r="K1918" s="139">
        <v>42511.17291666667</v>
      </c>
      <c r="L1918" s="130">
        <f t="shared" si="95"/>
        <v>6.2500000058207661E-3</v>
      </c>
      <c r="M1918" s="131" t="s">
        <v>1</v>
      </c>
      <c r="N1918" s="138" t="s">
        <v>9</v>
      </c>
    </row>
    <row r="1919" spans="1:14" ht="27" customHeight="1" x14ac:dyDescent="0.35">
      <c r="A1919" s="157">
        <v>20136</v>
      </c>
      <c r="B1919" s="158">
        <v>1385</v>
      </c>
      <c r="C1919" s="125" t="s">
        <v>16</v>
      </c>
      <c r="D1919" s="159">
        <v>42511.486111111109</v>
      </c>
      <c r="E1919" s="158" t="s">
        <v>0</v>
      </c>
      <c r="F1919" s="172">
        <v>42511.188888888886</v>
      </c>
      <c r="G1919" s="173">
        <f t="shared" si="93"/>
        <v>0.29722222222335404</v>
      </c>
      <c r="H1919" s="174" t="str">
        <f t="shared" si="94"/>
        <v>ACCEPTABLE</v>
      </c>
      <c r="I1919" s="138"/>
      <c r="J1919" s="139">
        <v>42511.48333333333</v>
      </c>
      <c r="K1919" s="139">
        <v>42511.490972222222</v>
      </c>
      <c r="L1919" s="130">
        <f t="shared" si="95"/>
        <v>7.6388888919609599E-3</v>
      </c>
      <c r="M1919" s="131" t="s">
        <v>0</v>
      </c>
      <c r="N1919" s="138" t="s">
        <v>592</v>
      </c>
    </row>
    <row r="1920" spans="1:14" ht="27" customHeight="1" x14ac:dyDescent="0.35">
      <c r="A1920" s="157">
        <v>20136</v>
      </c>
      <c r="B1920" s="158">
        <v>1386</v>
      </c>
      <c r="C1920" s="125" t="s">
        <v>471</v>
      </c>
      <c r="D1920" s="159">
        <v>42511.513888888891</v>
      </c>
      <c r="E1920" s="158" t="s">
        <v>1</v>
      </c>
      <c r="F1920" s="172">
        <v>42511.188888888886</v>
      </c>
      <c r="G1920" s="173">
        <f t="shared" si="93"/>
        <v>0.32500000000436557</v>
      </c>
      <c r="H1920" s="174" t="str">
        <f t="shared" si="94"/>
        <v>ACCEPTABLE</v>
      </c>
      <c r="I1920" s="138"/>
      <c r="J1920" s="139">
        <v>42511.50277777778</v>
      </c>
      <c r="K1920" s="139">
        <v>42511.518055555556</v>
      </c>
      <c r="L1920" s="130">
        <f t="shared" si="95"/>
        <v>1.5277777776645962E-2</v>
      </c>
      <c r="M1920" s="131" t="s">
        <v>1</v>
      </c>
      <c r="N1920" s="138" t="s">
        <v>1145</v>
      </c>
    </row>
    <row r="1921" spans="1:14" ht="27" customHeight="1" x14ac:dyDescent="0.35">
      <c r="A1921" s="157">
        <v>20137</v>
      </c>
      <c r="B1921" s="158">
        <v>1387</v>
      </c>
      <c r="C1921" s="125" t="s">
        <v>4</v>
      </c>
      <c r="D1921" s="159">
        <v>42511.798611111109</v>
      </c>
      <c r="E1921" s="158" t="s">
        <v>0</v>
      </c>
      <c r="F1921" s="172">
        <v>42511.745833333334</v>
      </c>
      <c r="G1921" s="173">
        <f t="shared" si="93"/>
        <v>5.2777777775190771E-2</v>
      </c>
      <c r="H1921" s="174" t="str">
        <f t="shared" si="94"/>
        <v>ACCEPTABLE</v>
      </c>
      <c r="I1921" s="138"/>
      <c r="J1921" s="139">
        <v>42511.854166666664</v>
      </c>
      <c r="K1921" s="139">
        <v>42511.864583333336</v>
      </c>
      <c r="L1921" s="130">
        <f t="shared" si="95"/>
        <v>1.0416666671517305E-2</v>
      </c>
      <c r="M1921" s="131" t="s">
        <v>0</v>
      </c>
      <c r="N1921" s="138" t="s">
        <v>587</v>
      </c>
    </row>
    <row r="1922" spans="1:14" ht="27" customHeight="1" x14ac:dyDescent="0.35">
      <c r="A1922" s="157">
        <v>20137</v>
      </c>
      <c r="B1922" s="158">
        <v>1388</v>
      </c>
      <c r="C1922" s="125" t="s">
        <v>3</v>
      </c>
      <c r="D1922" s="159">
        <v>42511.826388888891</v>
      </c>
      <c r="E1922" s="158" t="s">
        <v>1</v>
      </c>
      <c r="F1922" s="172">
        <v>42511.745833333334</v>
      </c>
      <c r="G1922" s="173">
        <f t="shared" si="93"/>
        <v>8.0555555556202307E-2</v>
      </c>
      <c r="H1922" s="174" t="str">
        <f t="shared" si="94"/>
        <v>ACCEPTABLE</v>
      </c>
      <c r="I1922" s="138"/>
      <c r="J1922" s="139">
        <v>42511.929166666669</v>
      </c>
      <c r="K1922" s="139">
        <v>42511.94027777778</v>
      </c>
      <c r="L1922" s="130">
        <f t="shared" si="95"/>
        <v>1.1111111110949423E-2</v>
      </c>
      <c r="M1922" s="131" t="s">
        <v>1</v>
      </c>
      <c r="N1922" s="138" t="s">
        <v>671</v>
      </c>
    </row>
    <row r="1923" spans="1:14" ht="27" customHeight="1" x14ac:dyDescent="0.35">
      <c r="A1923" s="157">
        <v>20138</v>
      </c>
      <c r="B1923" s="158">
        <v>1389</v>
      </c>
      <c r="C1923" s="125" t="s">
        <v>3</v>
      </c>
      <c r="D1923" s="159">
        <v>42512.03125</v>
      </c>
      <c r="E1923" s="158" t="s">
        <v>0</v>
      </c>
      <c r="F1923" s="172">
        <v>42511.745833333334</v>
      </c>
      <c r="G1923" s="173">
        <f t="shared" si="93"/>
        <v>0.28541666666569654</v>
      </c>
      <c r="H1923" s="174" t="str">
        <f t="shared" si="94"/>
        <v>ACCEPTABLE</v>
      </c>
      <c r="I1923" s="138"/>
      <c r="J1923" s="139">
        <v>42512.013194444444</v>
      </c>
      <c r="K1923" s="139">
        <v>42512.023611111108</v>
      </c>
      <c r="L1923" s="130">
        <f t="shared" si="95"/>
        <v>1.0416666664241347E-2</v>
      </c>
      <c r="M1923" s="131" t="s">
        <v>0</v>
      </c>
      <c r="N1923" s="138" t="s">
        <v>1094</v>
      </c>
    </row>
    <row r="1924" spans="1:14" ht="27" customHeight="1" x14ac:dyDescent="0.35">
      <c r="A1924" s="157">
        <v>20138</v>
      </c>
      <c r="B1924" s="158">
        <v>1390</v>
      </c>
      <c r="C1924" s="125" t="s">
        <v>4</v>
      </c>
      <c r="D1924" s="159">
        <v>42512.072916666664</v>
      </c>
      <c r="E1924" s="158" t="s">
        <v>1</v>
      </c>
      <c r="F1924" s="172">
        <v>42511.745833333334</v>
      </c>
      <c r="G1924" s="173">
        <f t="shared" si="93"/>
        <v>0.32708333332993789</v>
      </c>
      <c r="H1924" s="174" t="str">
        <f t="shared" si="94"/>
        <v>ACCEPTABLE</v>
      </c>
      <c r="I1924" s="138"/>
      <c r="J1924" s="139">
        <v>42512.052083333336</v>
      </c>
      <c r="K1924" s="139">
        <v>42512.05972222222</v>
      </c>
      <c r="L1924" s="130">
        <f t="shared" si="95"/>
        <v>7.6388888846850023E-3</v>
      </c>
      <c r="M1924" s="131" t="s">
        <v>1</v>
      </c>
      <c r="N1924" s="138" t="s">
        <v>587</v>
      </c>
    </row>
    <row r="1925" spans="1:14" ht="27" customHeight="1" x14ac:dyDescent="0.35">
      <c r="A1925" s="157">
        <v>20139</v>
      </c>
      <c r="B1925" s="158">
        <v>1391</v>
      </c>
      <c r="C1925" s="125" t="s">
        <v>471</v>
      </c>
      <c r="D1925" s="159">
        <v>42512.416666666664</v>
      </c>
      <c r="E1925" s="158" t="s">
        <v>0</v>
      </c>
      <c r="F1925" s="172">
        <v>42512.299305555556</v>
      </c>
      <c r="G1925" s="173">
        <f t="shared" si="93"/>
        <v>0.11736111110803904</v>
      </c>
      <c r="H1925" s="174" t="str">
        <f t="shared" si="94"/>
        <v>ACCEPTABLE</v>
      </c>
      <c r="I1925" s="138"/>
      <c r="J1925" s="139">
        <v>42512.428472222222</v>
      </c>
      <c r="K1925" s="139">
        <v>42512.4375</v>
      </c>
      <c r="L1925" s="130">
        <f t="shared" si="95"/>
        <v>9.0277777781011537E-3</v>
      </c>
      <c r="M1925" s="131" t="s">
        <v>0</v>
      </c>
      <c r="N1925" s="138" t="s">
        <v>1146</v>
      </c>
    </row>
    <row r="1926" spans="1:14" ht="27" customHeight="1" x14ac:dyDescent="0.35">
      <c r="A1926" s="157">
        <v>20139</v>
      </c>
      <c r="B1926" s="158">
        <v>1392</v>
      </c>
      <c r="C1926" s="125" t="s">
        <v>16</v>
      </c>
      <c r="D1926" s="159">
        <v>42512.451388888891</v>
      </c>
      <c r="E1926" s="158" t="s">
        <v>1</v>
      </c>
      <c r="F1926" s="172">
        <v>42512.299305555556</v>
      </c>
      <c r="G1926" s="173">
        <f t="shared" si="93"/>
        <v>0.15208333333430346</v>
      </c>
      <c r="H1926" s="174" t="str">
        <f t="shared" si="94"/>
        <v>ACCEPTABLE</v>
      </c>
      <c r="I1926" s="138"/>
      <c r="J1926" s="139">
        <v>42512.463194444441</v>
      </c>
      <c r="K1926" s="139">
        <v>42512.470138888886</v>
      </c>
      <c r="L1926" s="130">
        <f t="shared" si="95"/>
        <v>6.9444444452528842E-3</v>
      </c>
      <c r="M1926" s="131" t="s">
        <v>1</v>
      </c>
      <c r="N1926" s="138" t="s">
        <v>1073</v>
      </c>
    </row>
    <row r="1927" spans="1:14" ht="27" customHeight="1" x14ac:dyDescent="0.35">
      <c r="A1927" s="157">
        <v>20138</v>
      </c>
      <c r="B1927" s="158">
        <v>1393</v>
      </c>
      <c r="C1927" s="125" t="s">
        <v>4</v>
      </c>
      <c r="D1927" s="159">
        <v>42512.548611111109</v>
      </c>
      <c r="E1927" s="158" t="s">
        <v>0</v>
      </c>
      <c r="F1927" s="172">
        <v>42512.486111111109</v>
      </c>
      <c r="G1927" s="173">
        <f t="shared" si="93"/>
        <v>6.25E-2</v>
      </c>
      <c r="H1927" s="174" t="str">
        <f t="shared" si="94"/>
        <v>ACCEPTABLE</v>
      </c>
      <c r="I1927" s="138"/>
      <c r="J1927" s="139">
        <v>42512.555555555555</v>
      </c>
      <c r="K1927" s="139">
        <v>42512.5625</v>
      </c>
      <c r="L1927" s="130">
        <f t="shared" si="95"/>
        <v>6.9444444452528842E-3</v>
      </c>
      <c r="M1927" s="131" t="s">
        <v>0</v>
      </c>
      <c r="N1927" s="138" t="s">
        <v>587</v>
      </c>
    </row>
    <row r="1928" spans="1:14" ht="27" customHeight="1" x14ac:dyDescent="0.35">
      <c r="A1928" s="157">
        <v>20138</v>
      </c>
      <c r="B1928" s="158">
        <v>1394</v>
      </c>
      <c r="C1928" s="125" t="s">
        <v>3</v>
      </c>
      <c r="D1928" s="159">
        <v>42512.576388888891</v>
      </c>
      <c r="E1928" s="158" t="s">
        <v>1</v>
      </c>
      <c r="F1928" s="172">
        <v>42512.486111111109</v>
      </c>
      <c r="G1928" s="173">
        <f t="shared" si="93"/>
        <v>9.0277777781011537E-2</v>
      </c>
      <c r="H1928" s="174" t="str">
        <f t="shared" si="94"/>
        <v>ACCEPTABLE</v>
      </c>
      <c r="I1928" s="138"/>
      <c r="J1928" s="139">
        <v>42512.579861111109</v>
      </c>
      <c r="K1928" s="139">
        <v>42512.590277777781</v>
      </c>
      <c r="L1928" s="130">
        <f t="shared" si="95"/>
        <v>1.0416666671517305E-2</v>
      </c>
      <c r="M1928" s="131" t="s">
        <v>1</v>
      </c>
      <c r="N1928" s="138" t="s">
        <v>1094</v>
      </c>
    </row>
    <row r="1929" spans="1:14" ht="27" customHeight="1" x14ac:dyDescent="0.35">
      <c r="A1929" s="157">
        <v>20140</v>
      </c>
      <c r="B1929" s="158">
        <v>1395</v>
      </c>
      <c r="C1929" s="125" t="s">
        <v>3</v>
      </c>
      <c r="D1929" s="159">
        <v>42513.03125</v>
      </c>
      <c r="E1929" s="158" t="s">
        <v>0</v>
      </c>
      <c r="F1929" s="172">
        <v>42512.722916666666</v>
      </c>
      <c r="G1929" s="173">
        <f t="shared" si="93"/>
        <v>0.30833333333430346</v>
      </c>
      <c r="H1929" s="174" t="str">
        <f t="shared" si="94"/>
        <v>ACCEPTABLE</v>
      </c>
      <c r="I1929" s="138"/>
      <c r="J1929" s="139">
        <v>42512.996527777781</v>
      </c>
      <c r="K1929" s="139">
        <v>42513.007638888892</v>
      </c>
      <c r="L1929" s="130">
        <f t="shared" si="95"/>
        <v>1.1111111110949423E-2</v>
      </c>
      <c r="M1929" s="131" t="s">
        <v>0</v>
      </c>
      <c r="N1929" s="138" t="s">
        <v>1147</v>
      </c>
    </row>
    <row r="1930" spans="1:14" ht="27" customHeight="1" x14ac:dyDescent="0.35">
      <c r="A1930" s="157">
        <v>20140</v>
      </c>
      <c r="B1930" s="158">
        <v>1396</v>
      </c>
      <c r="C1930" s="125" t="s">
        <v>19</v>
      </c>
      <c r="D1930" s="159">
        <v>42513.072916666664</v>
      </c>
      <c r="E1930" s="158" t="s">
        <v>1</v>
      </c>
      <c r="F1930" s="172">
        <v>42512.722916666666</v>
      </c>
      <c r="G1930" s="173">
        <f t="shared" si="93"/>
        <v>0.34999999999854481</v>
      </c>
      <c r="H1930" s="174" t="str">
        <f t="shared" si="94"/>
        <v>ACCEPTABLE</v>
      </c>
      <c r="I1930" s="138"/>
      <c r="J1930" s="139">
        <v>42513.031944444447</v>
      </c>
      <c r="K1930" s="139">
        <v>42513.041666666664</v>
      </c>
      <c r="L1930" s="130">
        <f t="shared" si="95"/>
        <v>9.7222222175332718E-3</v>
      </c>
      <c r="M1930" s="131" t="s">
        <v>1</v>
      </c>
      <c r="N1930" s="138" t="s">
        <v>1148</v>
      </c>
    </row>
    <row r="1931" spans="1:14" ht="27" customHeight="1" x14ac:dyDescent="0.35">
      <c r="A1931" s="157">
        <v>20140</v>
      </c>
      <c r="B1931" s="158">
        <v>1397</v>
      </c>
      <c r="C1931" s="125" t="s">
        <v>4</v>
      </c>
      <c r="D1931" s="159">
        <v>42513.21875</v>
      </c>
      <c r="E1931" s="158" t="s">
        <v>0</v>
      </c>
      <c r="F1931" s="172">
        <v>42512.722916666666</v>
      </c>
      <c r="G1931" s="173">
        <f t="shared" si="93"/>
        <v>0.49583333333430346</v>
      </c>
      <c r="H1931" s="174" t="str">
        <f t="shared" si="94"/>
        <v>ACCEPTABLE</v>
      </c>
      <c r="I1931" s="138"/>
      <c r="J1931" s="139">
        <v>42513.213888888888</v>
      </c>
      <c r="K1931" s="139">
        <v>42513.222916666666</v>
      </c>
      <c r="L1931" s="130">
        <f t="shared" si="95"/>
        <v>9.0277777781011537E-3</v>
      </c>
      <c r="M1931" s="131" t="s">
        <v>0</v>
      </c>
      <c r="N1931" s="138" t="s">
        <v>1149</v>
      </c>
    </row>
    <row r="1932" spans="1:14" ht="27" customHeight="1" x14ac:dyDescent="0.35">
      <c r="A1932" s="157">
        <v>20139</v>
      </c>
      <c r="B1932" s="158">
        <v>1398</v>
      </c>
      <c r="C1932" s="125" t="s">
        <v>19</v>
      </c>
      <c r="D1932" s="159">
        <v>42513.298611111109</v>
      </c>
      <c r="E1932" s="158" t="s">
        <v>0</v>
      </c>
      <c r="F1932" s="172">
        <v>42512.722916666666</v>
      </c>
      <c r="G1932" s="173">
        <f t="shared" si="93"/>
        <v>0.57569444444379769</v>
      </c>
      <c r="H1932" s="174" t="str">
        <f t="shared" si="94"/>
        <v>ACCEPTABLE</v>
      </c>
      <c r="I1932" s="138"/>
      <c r="J1932" s="139">
        <v>42513.305555555555</v>
      </c>
      <c r="K1932" s="139">
        <v>42513.314583333333</v>
      </c>
      <c r="L1932" s="130">
        <f t="shared" si="95"/>
        <v>9.0277777781011537E-3</v>
      </c>
      <c r="M1932" s="131" t="s">
        <v>0</v>
      </c>
      <c r="N1932" s="138" t="s">
        <v>765</v>
      </c>
    </row>
    <row r="1933" spans="1:14" ht="27" customHeight="1" x14ac:dyDescent="0.35">
      <c r="A1933" s="157">
        <v>20139</v>
      </c>
      <c r="B1933" s="158">
        <v>1399</v>
      </c>
      <c r="C1933" s="125" t="s">
        <v>4</v>
      </c>
      <c r="D1933" s="159">
        <v>42513.354166666664</v>
      </c>
      <c r="E1933" s="158" t="s">
        <v>1</v>
      </c>
      <c r="F1933" s="172">
        <v>42513.271527777775</v>
      </c>
      <c r="G1933" s="173">
        <f t="shared" si="93"/>
        <v>8.2638888889050577E-2</v>
      </c>
      <c r="H1933" s="174" t="str">
        <f t="shared" si="94"/>
        <v>ACCEPTABLE</v>
      </c>
      <c r="I1933" s="138"/>
      <c r="J1933" s="139">
        <v>42513.348611111112</v>
      </c>
      <c r="K1933" s="139">
        <v>42513.357638888891</v>
      </c>
      <c r="L1933" s="130">
        <f t="shared" si="95"/>
        <v>9.0277777781011537E-3</v>
      </c>
      <c r="M1933" s="131" t="s">
        <v>1</v>
      </c>
      <c r="N1933" s="138" t="s">
        <v>765</v>
      </c>
    </row>
    <row r="1934" spans="1:14" ht="27" customHeight="1" x14ac:dyDescent="0.35">
      <c r="A1934" s="157">
        <v>20140</v>
      </c>
      <c r="B1934" s="158">
        <v>1400</v>
      </c>
      <c r="C1934" s="125" t="s">
        <v>3</v>
      </c>
      <c r="D1934" s="159">
        <v>42513.388888888891</v>
      </c>
      <c r="E1934" s="158" t="s">
        <v>1</v>
      </c>
      <c r="F1934" s="172">
        <v>42513.271527777775</v>
      </c>
      <c r="G1934" s="173">
        <f t="shared" si="93"/>
        <v>0.117361111115315</v>
      </c>
      <c r="H1934" s="174" t="str">
        <f t="shared" si="94"/>
        <v>ACCEPTABLE</v>
      </c>
      <c r="I1934" s="138"/>
      <c r="J1934" s="139">
        <v>42513.384722222225</v>
      </c>
      <c r="K1934" s="139">
        <v>42513.395833333336</v>
      </c>
      <c r="L1934" s="130">
        <f t="shared" si="95"/>
        <v>1.1111111110949423E-2</v>
      </c>
      <c r="M1934" s="131" t="s">
        <v>0</v>
      </c>
      <c r="N1934" s="138" t="s">
        <v>18</v>
      </c>
    </row>
    <row r="1935" spans="1:14" ht="27" customHeight="1" x14ac:dyDescent="0.35">
      <c r="A1935" s="157"/>
      <c r="B1935" s="158"/>
      <c r="C1935" s="125"/>
      <c r="D1935" s="159"/>
      <c r="E1935" s="158"/>
      <c r="F1935" s="172"/>
      <c r="G1935" s="173" t="str">
        <f t="shared" si="93"/>
        <v/>
      </c>
      <c r="H1935" s="174" t="str">
        <f t="shared" si="94"/>
        <v/>
      </c>
      <c r="I1935" s="138"/>
      <c r="J1935" s="139">
        <v>42513.40625</v>
      </c>
      <c r="K1935" s="139">
        <v>42513.418749999997</v>
      </c>
      <c r="L1935" s="130">
        <f t="shared" si="95"/>
        <v>1.2499999997089617E-2</v>
      </c>
      <c r="M1935" s="131" t="s">
        <v>1</v>
      </c>
      <c r="N1935" s="138" t="s">
        <v>1150</v>
      </c>
    </row>
    <row r="1936" spans="1:14" ht="27" customHeight="1" x14ac:dyDescent="0.35">
      <c r="A1936" s="157">
        <v>20139</v>
      </c>
      <c r="B1936" s="158">
        <v>1401</v>
      </c>
      <c r="C1936" s="125" t="s">
        <v>16</v>
      </c>
      <c r="D1936" s="159">
        <v>42514.194444444445</v>
      </c>
      <c r="E1936" s="158" t="s">
        <v>0</v>
      </c>
      <c r="F1936" s="172">
        <v>42513.868750000001</v>
      </c>
      <c r="G1936" s="173">
        <f t="shared" si="93"/>
        <v>0.32569444444379769</v>
      </c>
      <c r="H1936" s="174" t="str">
        <f t="shared" si="94"/>
        <v>ACCEPTABLE</v>
      </c>
      <c r="I1936" s="138"/>
      <c r="J1936" s="139">
        <v>42514.232638888891</v>
      </c>
      <c r="K1936" s="139">
        <v>42514.239583333336</v>
      </c>
      <c r="L1936" s="130">
        <f t="shared" si="95"/>
        <v>6.9444444452528842E-3</v>
      </c>
      <c r="M1936" s="131" t="s">
        <v>0</v>
      </c>
      <c r="N1936" s="138" t="s">
        <v>592</v>
      </c>
    </row>
    <row r="1937" spans="1:14" ht="27" customHeight="1" x14ac:dyDescent="0.35">
      <c r="A1937" s="157">
        <v>20139</v>
      </c>
      <c r="B1937" s="158">
        <v>1402</v>
      </c>
      <c r="C1937" s="125" t="s">
        <v>471</v>
      </c>
      <c r="D1937" s="159">
        <v>42514.222222222219</v>
      </c>
      <c r="E1937" s="158" t="s">
        <v>1</v>
      </c>
      <c r="F1937" s="172">
        <v>42513.868750000001</v>
      </c>
      <c r="G1937" s="173">
        <f t="shared" si="93"/>
        <v>0.35347222221753327</v>
      </c>
      <c r="H1937" s="174" t="str">
        <f t="shared" si="94"/>
        <v>ACCEPTABLE</v>
      </c>
      <c r="I1937" s="138"/>
      <c r="J1937" s="139">
        <v>42514.255555555559</v>
      </c>
      <c r="K1937" s="139">
        <v>42514.263888888891</v>
      </c>
      <c r="L1937" s="130">
        <f t="shared" si="95"/>
        <v>8.333333331393078E-3</v>
      </c>
      <c r="M1937" s="131" t="s">
        <v>1</v>
      </c>
      <c r="N1937" s="138" t="s">
        <v>1151</v>
      </c>
    </row>
    <row r="1938" spans="1:14" ht="27" customHeight="1" x14ac:dyDescent="0.35">
      <c r="A1938" s="157">
        <v>20141</v>
      </c>
      <c r="B1938" s="158">
        <v>1403</v>
      </c>
      <c r="C1938" s="125" t="s">
        <v>471</v>
      </c>
      <c r="D1938" s="159">
        <v>42514.395833333336</v>
      </c>
      <c r="E1938" s="158" t="s">
        <v>0</v>
      </c>
      <c r="F1938" s="172">
        <v>42513.868750000001</v>
      </c>
      <c r="G1938" s="173">
        <f t="shared" si="93"/>
        <v>0.52708333333430346</v>
      </c>
      <c r="H1938" s="174" t="str">
        <f t="shared" si="94"/>
        <v>ACCEPTABLE</v>
      </c>
      <c r="I1938" s="138"/>
      <c r="J1938" s="139">
        <v>42514.395833333336</v>
      </c>
      <c r="K1938" s="139">
        <v>42514.40625</v>
      </c>
      <c r="L1938" s="130">
        <f t="shared" si="95"/>
        <v>1.0416666664241347E-2</v>
      </c>
      <c r="M1938" s="131" t="s">
        <v>0</v>
      </c>
      <c r="N1938" s="138" t="s">
        <v>1152</v>
      </c>
    </row>
    <row r="1939" spans="1:14" ht="27" customHeight="1" x14ac:dyDescent="0.35">
      <c r="A1939" s="157">
        <v>20141</v>
      </c>
      <c r="B1939" s="158">
        <v>1404</v>
      </c>
      <c r="C1939" s="125" t="s">
        <v>16</v>
      </c>
      <c r="D1939" s="159">
        <v>42514.430555555555</v>
      </c>
      <c r="E1939" s="158" t="s">
        <v>1</v>
      </c>
      <c r="F1939" s="172">
        <v>42513.868750000001</v>
      </c>
      <c r="G1939" s="173">
        <f t="shared" si="93"/>
        <v>0.56180555555329192</v>
      </c>
      <c r="H1939" s="174" t="str">
        <f t="shared" si="94"/>
        <v>ACCEPTABLE</v>
      </c>
      <c r="I1939" s="138"/>
      <c r="J1939" s="139">
        <v>42514.430555555555</v>
      </c>
      <c r="K1939" s="139">
        <v>42514.435416666667</v>
      </c>
      <c r="L1939" s="130">
        <f t="shared" si="95"/>
        <v>4.8611111124046147E-3</v>
      </c>
      <c r="M1939" s="131" t="s">
        <v>1</v>
      </c>
      <c r="N1939" s="138" t="s">
        <v>637</v>
      </c>
    </row>
    <row r="1940" spans="1:14" ht="27" customHeight="1" x14ac:dyDescent="0.35">
      <c r="A1940" s="157">
        <v>20141</v>
      </c>
      <c r="B1940" s="158">
        <v>1405</v>
      </c>
      <c r="C1940" s="125" t="s">
        <v>16</v>
      </c>
      <c r="D1940" s="159">
        <v>42515.194444444445</v>
      </c>
      <c r="E1940" s="158" t="s">
        <v>0</v>
      </c>
      <c r="F1940" s="172">
        <v>42514.603472222225</v>
      </c>
      <c r="G1940" s="173">
        <f t="shared" si="93"/>
        <v>0.59097222222044365</v>
      </c>
      <c r="H1940" s="174" t="str">
        <f t="shared" si="94"/>
        <v>ACCEPTABLE</v>
      </c>
      <c r="I1940" s="138"/>
      <c r="J1940" s="139">
        <v>42515.201388888891</v>
      </c>
      <c r="K1940" s="139">
        <v>42515.208333333336</v>
      </c>
      <c r="L1940" s="130">
        <f t="shared" si="95"/>
        <v>6.9444444452528842E-3</v>
      </c>
      <c r="M1940" s="131" t="s">
        <v>0</v>
      </c>
      <c r="N1940" s="138" t="s">
        <v>1153</v>
      </c>
    </row>
    <row r="1941" spans="1:14" ht="27" customHeight="1" x14ac:dyDescent="0.35">
      <c r="A1941" s="157">
        <v>20141</v>
      </c>
      <c r="B1941" s="158">
        <v>1406</v>
      </c>
      <c r="C1941" s="125" t="s">
        <v>471</v>
      </c>
      <c r="D1941" s="159">
        <v>42515.222222222219</v>
      </c>
      <c r="E1941" s="158" t="s">
        <v>1</v>
      </c>
      <c r="F1941" s="172">
        <v>42514.603472222225</v>
      </c>
      <c r="G1941" s="173">
        <f t="shared" si="93"/>
        <v>0.61874999999417923</v>
      </c>
      <c r="H1941" s="174" t="str">
        <f t="shared" si="94"/>
        <v>ACCEPTABLE</v>
      </c>
      <c r="I1941" s="138"/>
      <c r="J1941" s="139">
        <v>42515.23541666667</v>
      </c>
      <c r="K1941" s="139">
        <v>42515.245833333334</v>
      </c>
      <c r="L1941" s="130">
        <f t="shared" si="95"/>
        <v>1.0416666664241347E-2</v>
      </c>
      <c r="M1941" s="131" t="s">
        <v>1</v>
      </c>
      <c r="N1941" s="138" t="s">
        <v>1154</v>
      </c>
    </row>
    <row r="1942" spans="1:14" ht="27" customHeight="1" x14ac:dyDescent="0.35">
      <c r="A1942" s="157"/>
      <c r="B1942" s="158"/>
      <c r="C1942" s="125"/>
      <c r="D1942" s="159"/>
      <c r="E1942" s="158"/>
      <c r="F1942" s="172"/>
      <c r="G1942" s="173" t="str">
        <f t="shared" si="93"/>
        <v/>
      </c>
      <c r="H1942" s="174" t="str">
        <f t="shared" si="94"/>
        <v/>
      </c>
      <c r="I1942" s="138"/>
      <c r="J1942" s="139">
        <v>42516.416666666664</v>
      </c>
      <c r="K1942" s="139">
        <v>42516.420138888891</v>
      </c>
      <c r="L1942" s="130">
        <f t="shared" si="95"/>
        <v>3.4722222262644209E-3</v>
      </c>
      <c r="M1942" s="131" t="s">
        <v>149</v>
      </c>
      <c r="N1942" s="138" t="s">
        <v>78</v>
      </c>
    </row>
    <row r="1943" spans="1:14" ht="27" customHeight="1" x14ac:dyDescent="0.35">
      <c r="A1943" s="157">
        <v>20142</v>
      </c>
      <c r="B1943" s="158">
        <v>1407</v>
      </c>
      <c r="C1943" s="125" t="s">
        <v>3</v>
      </c>
      <c r="D1943" s="159">
        <v>42519.322916666664</v>
      </c>
      <c r="E1943" s="158" t="s">
        <v>0</v>
      </c>
      <c r="F1943" s="172">
        <v>42518.912499999999</v>
      </c>
      <c r="G1943" s="173">
        <f t="shared" si="93"/>
        <v>0.41041666666569654</v>
      </c>
      <c r="H1943" s="174" t="str">
        <f t="shared" si="94"/>
        <v>ACCEPTABLE</v>
      </c>
      <c r="I1943" s="138"/>
      <c r="J1943" s="139">
        <v>42519.318055555559</v>
      </c>
      <c r="K1943" s="139">
        <v>42519.329861111109</v>
      </c>
      <c r="L1943" s="130">
        <f t="shared" si="95"/>
        <v>1.1805555550381541E-2</v>
      </c>
      <c r="M1943" s="131" t="s">
        <v>0</v>
      </c>
      <c r="N1943" s="138" t="s">
        <v>1035</v>
      </c>
    </row>
    <row r="1944" spans="1:14" ht="27" customHeight="1" x14ac:dyDescent="0.35">
      <c r="A1944" s="157">
        <v>20142</v>
      </c>
      <c r="B1944" s="158">
        <v>1408</v>
      </c>
      <c r="C1944" s="125" t="s">
        <v>4</v>
      </c>
      <c r="D1944" s="159">
        <v>42519.357638888891</v>
      </c>
      <c r="E1944" s="158" t="s">
        <v>1</v>
      </c>
      <c r="F1944" s="172">
        <v>42518.912499999999</v>
      </c>
      <c r="G1944" s="173">
        <f t="shared" si="93"/>
        <v>0.44513888889196096</v>
      </c>
      <c r="H1944" s="174" t="str">
        <f t="shared" si="94"/>
        <v>ACCEPTABLE</v>
      </c>
      <c r="I1944" s="138"/>
      <c r="J1944" s="139">
        <v>42519.352083333331</v>
      </c>
      <c r="K1944" s="139">
        <v>42519.361805555556</v>
      </c>
      <c r="L1944" s="130">
        <f t="shared" si="95"/>
        <v>9.7222222248092294E-3</v>
      </c>
      <c r="M1944" s="131" t="s">
        <v>1</v>
      </c>
      <c r="N1944" s="138" t="s">
        <v>587</v>
      </c>
    </row>
    <row r="1945" spans="1:14" ht="27" customHeight="1" x14ac:dyDescent="0.35">
      <c r="A1945" s="157">
        <v>20142</v>
      </c>
      <c r="B1945" s="158">
        <v>1409</v>
      </c>
      <c r="C1945" s="125" t="s">
        <v>4</v>
      </c>
      <c r="D1945" s="159">
        <v>42519.5</v>
      </c>
      <c r="E1945" s="158" t="s">
        <v>0</v>
      </c>
      <c r="F1945" s="172">
        <v>42519.443749999999</v>
      </c>
      <c r="G1945" s="173">
        <f t="shared" si="93"/>
        <v>5.6250000001455192E-2</v>
      </c>
      <c r="H1945" s="174" t="str">
        <f t="shared" si="94"/>
        <v>ACCEPTABLE</v>
      </c>
      <c r="I1945" s="138"/>
      <c r="J1945" s="139">
        <v>42519.502083333333</v>
      </c>
      <c r="K1945" s="139">
        <v>42519.508333333331</v>
      </c>
      <c r="L1945" s="130">
        <f t="shared" si="95"/>
        <v>6.2499999985448085E-3</v>
      </c>
      <c r="M1945" s="131" t="s">
        <v>1</v>
      </c>
      <c r="N1945" s="138" t="s">
        <v>259</v>
      </c>
    </row>
    <row r="1946" spans="1:14" ht="27" customHeight="1" x14ac:dyDescent="0.35">
      <c r="A1946" s="157">
        <v>20142</v>
      </c>
      <c r="B1946" s="158">
        <v>1410</v>
      </c>
      <c r="C1946" s="125" t="s">
        <v>4</v>
      </c>
      <c r="D1946" s="159">
        <v>42519.791666666664</v>
      </c>
      <c r="E1946" s="158" t="s">
        <v>1</v>
      </c>
      <c r="F1946" s="172">
        <v>42519.443749999999</v>
      </c>
      <c r="G1946" s="173">
        <f t="shared" si="93"/>
        <v>0.34791666666569654</v>
      </c>
      <c r="H1946" s="174" t="str">
        <f t="shared" si="94"/>
        <v>ACCEPTABLE</v>
      </c>
      <c r="I1946" s="138"/>
      <c r="J1946" s="139">
        <v>42519.8125</v>
      </c>
      <c r="K1946" s="139">
        <v>42519.822916666664</v>
      </c>
      <c r="L1946" s="130">
        <f t="shared" si="95"/>
        <v>1.0416666664241347E-2</v>
      </c>
      <c r="M1946" s="131" t="s">
        <v>0</v>
      </c>
      <c r="N1946" s="138" t="s">
        <v>259</v>
      </c>
    </row>
    <row r="1947" spans="1:14" ht="27" customHeight="1" x14ac:dyDescent="0.35">
      <c r="A1947" s="157">
        <v>20142</v>
      </c>
      <c r="B1947" s="158">
        <v>1411</v>
      </c>
      <c r="C1947" s="125" t="s">
        <v>4</v>
      </c>
      <c r="D1947" s="159">
        <v>42519.944444444445</v>
      </c>
      <c r="E1947" s="158" t="s">
        <v>0</v>
      </c>
      <c r="F1947" s="172">
        <v>42519.698611111111</v>
      </c>
      <c r="G1947" s="173">
        <f t="shared" si="93"/>
        <v>0.24583333333430346</v>
      </c>
      <c r="H1947" s="174" t="str">
        <f t="shared" si="94"/>
        <v>ACCEPTABLE</v>
      </c>
      <c r="I1947" s="138"/>
      <c r="J1947" s="139">
        <v>42519.947222222225</v>
      </c>
      <c r="K1947" s="139">
        <v>42519.956250000003</v>
      </c>
      <c r="L1947" s="130">
        <f t="shared" si="95"/>
        <v>9.0277777781011537E-3</v>
      </c>
      <c r="M1947" s="131" t="s">
        <v>0</v>
      </c>
      <c r="N1947" s="138" t="s">
        <v>587</v>
      </c>
    </row>
    <row r="1948" spans="1:14" ht="27" customHeight="1" x14ac:dyDescent="0.35">
      <c r="A1948" s="157">
        <v>20142</v>
      </c>
      <c r="B1948" s="158">
        <v>1412</v>
      </c>
      <c r="C1948" s="125" t="s">
        <v>3</v>
      </c>
      <c r="D1948" s="159">
        <v>42519.972222222219</v>
      </c>
      <c r="E1948" s="158" t="s">
        <v>1</v>
      </c>
      <c r="F1948" s="172">
        <v>42519.698611111111</v>
      </c>
      <c r="G1948" s="173">
        <f t="shared" si="93"/>
        <v>0.27361111110803904</v>
      </c>
      <c r="H1948" s="174" t="str">
        <f t="shared" si="94"/>
        <v>ACCEPTABLE</v>
      </c>
      <c r="I1948" s="138"/>
      <c r="J1948" s="139">
        <v>42519.982638888891</v>
      </c>
      <c r="K1948" s="139">
        <v>42519.991666666669</v>
      </c>
      <c r="L1948" s="130">
        <f t="shared" si="95"/>
        <v>9.0277777781011537E-3</v>
      </c>
      <c r="M1948" s="131" t="s">
        <v>1</v>
      </c>
      <c r="N1948" s="138" t="s">
        <v>1035</v>
      </c>
    </row>
    <row r="1949" spans="1:14" ht="27" customHeight="1" x14ac:dyDescent="0.35">
      <c r="A1949" s="157">
        <v>20143</v>
      </c>
      <c r="B1949" s="158">
        <v>1413</v>
      </c>
      <c r="C1949" s="125" t="s">
        <v>3</v>
      </c>
      <c r="D1949" s="159">
        <v>42520.197916666664</v>
      </c>
      <c r="E1949" s="158" t="s">
        <v>0</v>
      </c>
      <c r="F1949" s="172">
        <v>42520.004166666666</v>
      </c>
      <c r="G1949" s="173">
        <f t="shared" si="93"/>
        <v>0.19374999999854481</v>
      </c>
      <c r="H1949" s="174" t="str">
        <f t="shared" si="94"/>
        <v>ACCEPTABLE</v>
      </c>
      <c r="I1949" s="138"/>
      <c r="J1949" s="139">
        <v>42520.204861111109</v>
      </c>
      <c r="K1949" s="139">
        <v>42520.213194444441</v>
      </c>
      <c r="L1949" s="130">
        <f t="shared" si="95"/>
        <v>8.333333331393078E-3</v>
      </c>
      <c r="M1949" s="131" t="s">
        <v>0</v>
      </c>
      <c r="N1949" s="138" t="s">
        <v>1155</v>
      </c>
    </row>
    <row r="1950" spans="1:14" ht="27" customHeight="1" x14ac:dyDescent="0.35">
      <c r="A1950" s="157">
        <v>20143</v>
      </c>
      <c r="B1950" s="158">
        <v>1414</v>
      </c>
      <c r="C1950" s="125" t="s">
        <v>4</v>
      </c>
      <c r="D1950" s="159">
        <v>42520.229166666664</v>
      </c>
      <c r="E1950" s="158" t="s">
        <v>1</v>
      </c>
      <c r="F1950" s="172">
        <v>42520.004166666666</v>
      </c>
      <c r="G1950" s="173">
        <f t="shared" si="93"/>
        <v>0.22499999999854481</v>
      </c>
      <c r="H1950" s="174" t="str">
        <f t="shared" si="94"/>
        <v>ACCEPTABLE</v>
      </c>
      <c r="I1950" s="138"/>
      <c r="J1950" s="139">
        <v>42520.234027777777</v>
      </c>
      <c r="K1950" s="139">
        <v>42520.238888888889</v>
      </c>
      <c r="L1950" s="130">
        <f t="shared" si="95"/>
        <v>4.8611111124046147E-3</v>
      </c>
      <c r="M1950" s="131" t="s">
        <v>1</v>
      </c>
      <c r="N1950" s="138" t="s">
        <v>587</v>
      </c>
    </row>
    <row r="1951" spans="1:14" ht="27" customHeight="1" x14ac:dyDescent="0.35">
      <c r="A1951" s="157">
        <v>20143</v>
      </c>
      <c r="B1951" s="158">
        <v>1415</v>
      </c>
      <c r="C1951" s="125" t="s">
        <v>4</v>
      </c>
      <c r="D1951" s="159">
        <v>42520.631944444445</v>
      </c>
      <c r="E1951" s="158" t="s">
        <v>0</v>
      </c>
      <c r="F1951" s="172">
        <v>42520.527777777781</v>
      </c>
      <c r="G1951" s="173">
        <f t="shared" si="93"/>
        <v>0.10416666666424135</v>
      </c>
      <c r="H1951" s="174" t="str">
        <f t="shared" si="94"/>
        <v>ACCEPTABLE</v>
      </c>
      <c r="I1951" s="138"/>
      <c r="J1951" s="139">
        <v>42520.631944444445</v>
      </c>
      <c r="K1951" s="139">
        <v>42520.642361111109</v>
      </c>
      <c r="L1951" s="130">
        <f t="shared" si="95"/>
        <v>1.0416666664241347E-2</v>
      </c>
      <c r="M1951" s="131" t="s">
        <v>0</v>
      </c>
      <c r="N1951" s="138" t="s">
        <v>587</v>
      </c>
    </row>
    <row r="1952" spans="1:14" ht="27" customHeight="1" x14ac:dyDescent="0.35">
      <c r="A1952" s="157">
        <v>20143</v>
      </c>
      <c r="B1952" s="158">
        <v>1416</v>
      </c>
      <c r="C1952" s="125" t="s">
        <v>3</v>
      </c>
      <c r="D1952" s="159">
        <v>42520.659722222219</v>
      </c>
      <c r="E1952" s="158" t="s">
        <v>1</v>
      </c>
      <c r="F1952" s="172">
        <v>42520.527777777781</v>
      </c>
      <c r="G1952" s="173">
        <f t="shared" ref="G1952:G2013" si="96">IF(D1952="","",D1952-F1952)</f>
        <v>0.13194444443797693</v>
      </c>
      <c r="H1952" s="174" t="str">
        <f t="shared" ref="H1952:H2013" si="97">IF(D1952-F1952&lt;0,"TOO LATE",IF(G1952="","",IF(OR(DAY(D1952-F1952)&gt;1,AND(HOUR(D1952-F1952)&gt;HOUR("0:59"),(SIGN(D1952-F1952)=1))),"ACCEPTABLE","TOO LATE")))</f>
        <v>ACCEPTABLE</v>
      </c>
      <c r="I1952" s="138"/>
      <c r="J1952" s="139">
        <v>42520.675000000003</v>
      </c>
      <c r="K1952" s="139">
        <v>42520.686111111114</v>
      </c>
      <c r="L1952" s="130">
        <f t="shared" si="95"/>
        <v>1.1111111110949423E-2</v>
      </c>
      <c r="M1952" s="131" t="s">
        <v>1</v>
      </c>
      <c r="N1952" s="138" t="s">
        <v>1156</v>
      </c>
    </row>
    <row r="1953" spans="1:14" ht="27" customHeight="1" x14ac:dyDescent="0.35">
      <c r="A1953" s="157">
        <v>20144</v>
      </c>
      <c r="B1953" s="158">
        <v>1417</v>
      </c>
      <c r="C1953" s="125" t="s">
        <v>3</v>
      </c>
      <c r="D1953" s="159">
        <v>42520.6875</v>
      </c>
      <c r="E1953" s="158" t="s">
        <v>0</v>
      </c>
      <c r="F1953" s="172">
        <v>42520.527777777781</v>
      </c>
      <c r="G1953" s="173">
        <f t="shared" si="96"/>
        <v>0.15972222221898846</v>
      </c>
      <c r="H1953" s="174" t="str">
        <f t="shared" si="97"/>
        <v>ACCEPTABLE</v>
      </c>
      <c r="I1953" s="138"/>
      <c r="J1953" s="139">
        <v>42520.713888888888</v>
      </c>
      <c r="K1953" s="139">
        <v>42520.724999999999</v>
      </c>
      <c r="L1953" s="130">
        <f t="shared" si="95"/>
        <v>1.1111111110949423E-2</v>
      </c>
      <c r="M1953" s="131" t="s">
        <v>0</v>
      </c>
      <c r="N1953" s="138" t="s">
        <v>1157</v>
      </c>
    </row>
    <row r="1954" spans="1:14" ht="27" customHeight="1" x14ac:dyDescent="0.35">
      <c r="A1954" s="157">
        <v>20144</v>
      </c>
      <c r="B1954" s="158">
        <v>1418</v>
      </c>
      <c r="C1954" s="125" t="s">
        <v>4</v>
      </c>
      <c r="D1954" s="159">
        <v>42520.722222222219</v>
      </c>
      <c r="E1954" s="158" t="s">
        <v>1</v>
      </c>
      <c r="F1954" s="172">
        <v>42520.527777777781</v>
      </c>
      <c r="G1954" s="173">
        <f t="shared" si="96"/>
        <v>0.19444444443797693</v>
      </c>
      <c r="H1954" s="174" t="str">
        <f t="shared" si="97"/>
        <v>ACCEPTABLE</v>
      </c>
      <c r="I1954" s="138"/>
      <c r="J1954" s="139">
        <v>42520.745138888888</v>
      </c>
      <c r="K1954" s="139">
        <v>42520.754166666666</v>
      </c>
      <c r="L1954" s="130">
        <f t="shared" si="95"/>
        <v>9.0277777781011537E-3</v>
      </c>
      <c r="M1954" s="131" t="s">
        <v>1</v>
      </c>
      <c r="N1954" s="138" t="s">
        <v>18</v>
      </c>
    </row>
    <row r="1955" spans="1:14" ht="27" customHeight="1" x14ac:dyDescent="0.35">
      <c r="A1955" s="157">
        <v>20145</v>
      </c>
      <c r="B1955" s="158">
        <v>1419</v>
      </c>
      <c r="C1955" s="125" t="s">
        <v>3</v>
      </c>
      <c r="D1955" s="159">
        <v>42520.826388888891</v>
      </c>
      <c r="E1955" s="158" t="s">
        <v>0</v>
      </c>
      <c r="F1955" s="172">
        <v>42520.527777777781</v>
      </c>
      <c r="G1955" s="173">
        <f t="shared" si="96"/>
        <v>0.29861111110949423</v>
      </c>
      <c r="H1955" s="174" t="str">
        <f t="shared" si="97"/>
        <v>ACCEPTABLE</v>
      </c>
      <c r="I1955" s="138"/>
      <c r="J1955" s="139">
        <v>42520.822916666664</v>
      </c>
      <c r="K1955" s="139">
        <v>42520.837500000001</v>
      </c>
      <c r="L1955" s="130">
        <f t="shared" si="95"/>
        <v>1.4583333337213844E-2</v>
      </c>
      <c r="M1955" s="131" t="s">
        <v>0</v>
      </c>
      <c r="N1955" s="138" t="s">
        <v>1158</v>
      </c>
    </row>
    <row r="1956" spans="1:14" ht="27" customHeight="1" x14ac:dyDescent="0.35">
      <c r="A1956" s="157">
        <v>20145</v>
      </c>
      <c r="B1956" s="158">
        <v>1420</v>
      </c>
      <c r="C1956" s="125" t="s">
        <v>3</v>
      </c>
      <c r="D1956" s="159">
        <v>42520.854166666664</v>
      </c>
      <c r="E1956" s="158" t="s">
        <v>1</v>
      </c>
      <c r="F1956" s="172">
        <v>42520.527777777781</v>
      </c>
      <c r="G1956" s="173">
        <f t="shared" si="96"/>
        <v>0.32638888888322981</v>
      </c>
      <c r="H1956" s="174" t="str">
        <f t="shared" si="97"/>
        <v>ACCEPTABLE</v>
      </c>
      <c r="I1956" s="138"/>
      <c r="J1956" s="139">
        <v>42520.844444444447</v>
      </c>
      <c r="K1956" s="139">
        <v>42520.856249999997</v>
      </c>
      <c r="L1956" s="130">
        <f t="shared" ref="L1956:L2017" si="98">IF(OR(K1956="",J1956=""), "Incomplete Data", K1956-J1956)</f>
        <v>1.1805555550381541E-2</v>
      </c>
      <c r="M1956" s="131" t="s">
        <v>1</v>
      </c>
      <c r="N1956" s="138" t="s">
        <v>1159</v>
      </c>
    </row>
    <row r="1957" spans="1:14" ht="27" customHeight="1" x14ac:dyDescent="0.35">
      <c r="A1957" s="157">
        <v>20144</v>
      </c>
      <c r="B1957" s="158">
        <v>1421</v>
      </c>
      <c r="C1957" s="125" t="s">
        <v>4</v>
      </c>
      <c r="D1957" s="159">
        <v>42521.152777777781</v>
      </c>
      <c r="E1957" s="158" t="s">
        <v>0</v>
      </c>
      <c r="F1957" s="172">
        <v>42520.914583333331</v>
      </c>
      <c r="G1957" s="173">
        <f t="shared" si="96"/>
        <v>0.23819444444961846</v>
      </c>
      <c r="H1957" s="174" t="str">
        <f t="shared" si="97"/>
        <v>ACCEPTABLE</v>
      </c>
      <c r="I1957" s="138"/>
      <c r="J1957" s="139">
        <v>42521.297222222223</v>
      </c>
      <c r="K1957" s="139">
        <v>42521.306250000001</v>
      </c>
      <c r="L1957" s="130">
        <f t="shared" si="98"/>
        <v>9.0277777781011537E-3</v>
      </c>
      <c r="M1957" s="131" t="s">
        <v>0</v>
      </c>
      <c r="N1957" s="138" t="s">
        <v>18</v>
      </c>
    </row>
    <row r="1958" spans="1:14" ht="27" customHeight="1" x14ac:dyDescent="0.35">
      <c r="A1958" s="157">
        <v>20144</v>
      </c>
      <c r="B1958" s="158">
        <v>1422</v>
      </c>
      <c r="C1958" s="125" t="s">
        <v>3</v>
      </c>
      <c r="D1958" s="159">
        <v>42521.180555555555</v>
      </c>
      <c r="E1958" s="158" t="s">
        <v>1</v>
      </c>
      <c r="F1958" s="172">
        <v>42520.914583333331</v>
      </c>
      <c r="G1958" s="173">
        <f t="shared" si="96"/>
        <v>0.26597222222335404</v>
      </c>
      <c r="H1958" s="174" t="str">
        <f t="shared" si="97"/>
        <v>ACCEPTABLE</v>
      </c>
      <c r="I1958" s="138"/>
      <c r="J1958" s="139">
        <v>42521.322916666664</v>
      </c>
      <c r="K1958" s="139">
        <v>42521.337500000001</v>
      </c>
      <c r="L1958" s="130">
        <f t="shared" si="98"/>
        <v>1.4583333337213844E-2</v>
      </c>
      <c r="M1958" s="131" t="s">
        <v>1</v>
      </c>
      <c r="N1958" s="138" t="s">
        <v>1157</v>
      </c>
    </row>
    <row r="1959" spans="1:14" ht="27" customHeight="1" x14ac:dyDescent="0.35">
      <c r="A1959" s="157"/>
      <c r="B1959" s="158"/>
      <c r="C1959" s="125"/>
      <c r="D1959" s="159"/>
      <c r="E1959" s="158"/>
      <c r="F1959" s="172"/>
      <c r="G1959" s="173" t="str">
        <f t="shared" si="96"/>
        <v/>
      </c>
      <c r="H1959" s="174" t="str">
        <f t="shared" si="97"/>
        <v/>
      </c>
      <c r="I1959" s="138"/>
      <c r="J1959" s="139">
        <v>42523.798611111109</v>
      </c>
      <c r="K1959" s="139">
        <v>42523.809027777781</v>
      </c>
      <c r="L1959" s="130">
        <f t="shared" si="98"/>
        <v>1.0416666671517305E-2</v>
      </c>
      <c r="M1959" s="131" t="s">
        <v>0</v>
      </c>
      <c r="N1959" s="138" t="s">
        <v>1192</v>
      </c>
    </row>
    <row r="1960" spans="1:14" ht="27" customHeight="1" x14ac:dyDescent="0.35">
      <c r="A1960" s="157">
        <v>20146</v>
      </c>
      <c r="B1960" s="158">
        <v>1423</v>
      </c>
      <c r="C1960" s="125" t="s">
        <v>471</v>
      </c>
      <c r="D1960" s="159">
        <v>42523.8125</v>
      </c>
      <c r="E1960" s="158" t="s">
        <v>0</v>
      </c>
      <c r="F1960" s="172">
        <v>42523.67083333333</v>
      </c>
      <c r="G1960" s="173">
        <f t="shared" si="96"/>
        <v>0.14166666667006211</v>
      </c>
      <c r="H1960" s="174" t="str">
        <f t="shared" si="97"/>
        <v>ACCEPTABLE</v>
      </c>
      <c r="I1960" s="138"/>
      <c r="J1960" s="139">
        <v>42523.850694444445</v>
      </c>
      <c r="K1960" s="139">
        <v>42523.868055555555</v>
      </c>
      <c r="L1960" s="130">
        <f t="shared" si="98"/>
        <v>1.7361111109494232E-2</v>
      </c>
      <c r="M1960" s="131" t="s">
        <v>0</v>
      </c>
      <c r="N1960" s="138" t="s">
        <v>587</v>
      </c>
    </row>
    <row r="1961" spans="1:14" ht="27" customHeight="1" x14ac:dyDescent="0.35">
      <c r="A1961" s="157">
        <v>20146</v>
      </c>
      <c r="B1961" s="158">
        <v>1424</v>
      </c>
      <c r="C1961" s="125" t="s">
        <v>16</v>
      </c>
      <c r="D1961" s="159">
        <v>42523.847222222219</v>
      </c>
      <c r="E1961" s="158" t="s">
        <v>1</v>
      </c>
      <c r="F1961" s="172">
        <v>42523.67083333333</v>
      </c>
      <c r="G1961" s="173">
        <f t="shared" si="96"/>
        <v>0.17638888888905058</v>
      </c>
      <c r="H1961" s="174" t="str">
        <f t="shared" si="97"/>
        <v>ACCEPTABLE</v>
      </c>
      <c r="I1961" s="138"/>
      <c r="J1961" s="139">
        <v>42523.885416666664</v>
      </c>
      <c r="K1961" s="139">
        <v>42523.895833333336</v>
      </c>
      <c r="L1961" s="130">
        <f t="shared" si="98"/>
        <v>1.0416666671517305E-2</v>
      </c>
      <c r="M1961" s="131" t="s">
        <v>1</v>
      </c>
      <c r="N1961" s="138" t="s">
        <v>765</v>
      </c>
    </row>
    <row r="1962" spans="1:14" ht="27" customHeight="1" x14ac:dyDescent="0.35">
      <c r="A1962" s="157">
        <v>20147</v>
      </c>
      <c r="B1962" s="158">
        <v>1425</v>
      </c>
      <c r="C1962" s="125" t="s">
        <v>3</v>
      </c>
      <c r="D1962" s="159">
        <v>42524.40625</v>
      </c>
      <c r="E1962" s="158" t="s">
        <v>0</v>
      </c>
      <c r="F1962" s="172">
        <v>42524.286805555559</v>
      </c>
      <c r="G1962" s="173">
        <f t="shared" si="96"/>
        <v>0.11944444444088731</v>
      </c>
      <c r="H1962" s="174" t="str">
        <f t="shared" si="97"/>
        <v>ACCEPTABLE</v>
      </c>
      <c r="I1962" s="138"/>
      <c r="J1962" s="139">
        <v>42524.409722222219</v>
      </c>
      <c r="K1962" s="139">
        <v>42524.420138888891</v>
      </c>
      <c r="L1962" s="130">
        <f t="shared" si="98"/>
        <v>1.0416666671517305E-2</v>
      </c>
      <c r="M1962" s="131" t="s">
        <v>0</v>
      </c>
      <c r="N1962" s="138" t="s">
        <v>1193</v>
      </c>
    </row>
    <row r="1963" spans="1:14" ht="27" customHeight="1" x14ac:dyDescent="0.35">
      <c r="A1963" s="157">
        <v>20147</v>
      </c>
      <c r="B1963" s="158">
        <v>1426</v>
      </c>
      <c r="C1963" s="125" t="s">
        <v>3</v>
      </c>
      <c r="D1963" s="159">
        <v>42524.434027777781</v>
      </c>
      <c r="E1963" s="158" t="s">
        <v>1</v>
      </c>
      <c r="F1963" s="172">
        <v>42524.286805555559</v>
      </c>
      <c r="G1963" s="173">
        <f t="shared" si="96"/>
        <v>0.14722222222189885</v>
      </c>
      <c r="H1963" s="174" t="str">
        <f t="shared" si="97"/>
        <v>ACCEPTABLE</v>
      </c>
      <c r="I1963" s="138"/>
      <c r="J1963" s="139">
        <v>42524.4375</v>
      </c>
      <c r="K1963" s="139">
        <v>42524.448611111111</v>
      </c>
      <c r="L1963" s="130">
        <f t="shared" si="98"/>
        <v>1.1111111110949423E-2</v>
      </c>
      <c r="M1963" s="131" t="s">
        <v>1</v>
      </c>
      <c r="N1963" s="138" t="s">
        <v>1193</v>
      </c>
    </row>
    <row r="1964" spans="1:14" ht="27" customHeight="1" x14ac:dyDescent="0.35">
      <c r="A1964" s="157">
        <v>20146</v>
      </c>
      <c r="B1964" s="158">
        <v>1427</v>
      </c>
      <c r="C1964" s="125" t="s">
        <v>16</v>
      </c>
      <c r="D1964" s="159">
        <v>42525.194444444445</v>
      </c>
      <c r="E1964" s="158" t="s">
        <v>0</v>
      </c>
      <c r="F1964" s="172">
        <v>42524.885416666664</v>
      </c>
      <c r="G1964" s="173">
        <f t="shared" si="96"/>
        <v>0.30902777778101154</v>
      </c>
      <c r="H1964" s="174" t="str">
        <f t="shared" si="97"/>
        <v>ACCEPTABLE</v>
      </c>
      <c r="I1964" s="138"/>
      <c r="J1964" s="139">
        <v>42525.195138888892</v>
      </c>
      <c r="K1964" s="139">
        <v>42525.20416666667</v>
      </c>
      <c r="L1964" s="130">
        <f t="shared" si="98"/>
        <v>9.0277777781011537E-3</v>
      </c>
      <c r="M1964" s="131" t="s">
        <v>0</v>
      </c>
      <c r="N1964" s="138" t="s">
        <v>1028</v>
      </c>
    </row>
    <row r="1965" spans="1:14" ht="27" customHeight="1" x14ac:dyDescent="0.35">
      <c r="A1965" s="157">
        <v>20146</v>
      </c>
      <c r="B1965" s="158">
        <v>1428</v>
      </c>
      <c r="C1965" s="125" t="s">
        <v>471</v>
      </c>
      <c r="D1965" s="159">
        <v>42525.222222222219</v>
      </c>
      <c r="E1965" s="158" t="s">
        <v>1</v>
      </c>
      <c r="F1965" s="172">
        <v>42524.885416666664</v>
      </c>
      <c r="G1965" s="173">
        <f t="shared" si="96"/>
        <v>0.33680555555474712</v>
      </c>
      <c r="H1965" s="174" t="str">
        <f t="shared" si="97"/>
        <v>ACCEPTABLE</v>
      </c>
      <c r="I1965" s="138"/>
      <c r="J1965" s="139">
        <v>42525.222222222219</v>
      </c>
      <c r="K1965" s="139">
        <v>42525.236805555556</v>
      </c>
      <c r="L1965" s="130">
        <f t="shared" si="98"/>
        <v>1.4583333337213844E-2</v>
      </c>
      <c r="M1965" s="131" t="s">
        <v>1</v>
      </c>
      <c r="N1965" s="138" t="s">
        <v>1029</v>
      </c>
    </row>
    <row r="1966" spans="1:14" ht="27" customHeight="1" x14ac:dyDescent="0.35">
      <c r="A1966" s="157">
        <v>20148</v>
      </c>
      <c r="B1966" s="158">
        <v>1429</v>
      </c>
      <c r="C1966" s="125" t="s">
        <v>3</v>
      </c>
      <c r="D1966" s="159">
        <v>42525.270833333336</v>
      </c>
      <c r="E1966" s="158" t="s">
        <v>0</v>
      </c>
      <c r="F1966" s="172">
        <v>42524.885416666664</v>
      </c>
      <c r="G1966" s="173">
        <f t="shared" si="96"/>
        <v>0.38541666667151731</v>
      </c>
      <c r="H1966" s="174" t="str">
        <f t="shared" si="97"/>
        <v>ACCEPTABLE</v>
      </c>
      <c r="I1966" s="138"/>
      <c r="J1966" s="139">
        <v>42525.261111111111</v>
      </c>
      <c r="K1966" s="139">
        <v>42525.275694444441</v>
      </c>
      <c r="L1966" s="130">
        <f t="shared" si="98"/>
        <v>1.4583333329937886E-2</v>
      </c>
      <c r="M1966" s="131" t="s">
        <v>0</v>
      </c>
      <c r="N1966" s="138" t="s">
        <v>670</v>
      </c>
    </row>
    <row r="1967" spans="1:14" ht="27" customHeight="1" x14ac:dyDescent="0.35">
      <c r="A1967" s="157">
        <v>20148</v>
      </c>
      <c r="B1967" s="158">
        <v>1430</v>
      </c>
      <c r="C1967" s="125" t="s">
        <v>4</v>
      </c>
      <c r="D1967" s="159">
        <v>42525.305555555555</v>
      </c>
      <c r="E1967" s="158" t="s">
        <v>1</v>
      </c>
      <c r="F1967" s="172">
        <v>42524.885416666664</v>
      </c>
      <c r="G1967" s="173">
        <f t="shared" si="96"/>
        <v>0.42013888889050577</v>
      </c>
      <c r="H1967" s="174" t="str">
        <f t="shared" si="97"/>
        <v>ACCEPTABLE</v>
      </c>
      <c r="I1967" s="138"/>
      <c r="J1967" s="139">
        <v>42525.304166666669</v>
      </c>
      <c r="K1967" s="139">
        <v>42525.311111111114</v>
      </c>
      <c r="L1967" s="130">
        <f t="shared" si="98"/>
        <v>6.9444444452528842E-3</v>
      </c>
      <c r="M1967" s="131" t="s">
        <v>1</v>
      </c>
      <c r="N1967" s="138" t="s">
        <v>18</v>
      </c>
    </row>
    <row r="1968" spans="1:14" ht="27" customHeight="1" x14ac:dyDescent="0.35">
      <c r="A1968" s="157">
        <v>20148</v>
      </c>
      <c r="B1968" s="158">
        <v>1431</v>
      </c>
      <c r="C1968" s="125" t="s">
        <v>4</v>
      </c>
      <c r="D1968" s="159">
        <v>42525.902777777781</v>
      </c>
      <c r="E1968" s="158" t="s">
        <v>0</v>
      </c>
      <c r="F1968" s="172">
        <v>42525.777777777781</v>
      </c>
      <c r="G1968" s="173">
        <f t="shared" si="96"/>
        <v>0.125</v>
      </c>
      <c r="H1968" s="174" t="str">
        <f t="shared" si="97"/>
        <v>ACCEPTABLE</v>
      </c>
      <c r="I1968" s="138"/>
      <c r="J1968" s="139">
        <v>42525.902083333334</v>
      </c>
      <c r="K1968" s="139">
        <v>42525.90625</v>
      </c>
      <c r="L1968" s="130">
        <f t="shared" si="98"/>
        <v>4.166666665696539E-3</v>
      </c>
      <c r="M1968" s="131" t="s">
        <v>0</v>
      </c>
      <c r="N1968" s="138" t="s">
        <v>587</v>
      </c>
    </row>
    <row r="1969" spans="1:14" ht="27" customHeight="1" x14ac:dyDescent="0.35">
      <c r="A1969" s="157">
        <v>20148</v>
      </c>
      <c r="B1969" s="158">
        <v>1432</v>
      </c>
      <c r="C1969" s="125" t="s">
        <v>3</v>
      </c>
      <c r="D1969" s="159">
        <v>42525.930555555555</v>
      </c>
      <c r="E1969" s="158" t="s">
        <v>1</v>
      </c>
      <c r="F1969" s="172">
        <v>42525.777777777781</v>
      </c>
      <c r="G1969" s="173">
        <f t="shared" si="96"/>
        <v>0.15277777777373558</v>
      </c>
      <c r="H1969" s="174" t="str">
        <f t="shared" si="97"/>
        <v>ACCEPTABLE</v>
      </c>
      <c r="I1969" s="138"/>
      <c r="J1969" s="139">
        <v>42525.925694444442</v>
      </c>
      <c r="K1969" s="139">
        <v>42525.9375</v>
      </c>
      <c r="L1969" s="130">
        <f t="shared" si="98"/>
        <v>1.1805555557657499E-2</v>
      </c>
      <c r="M1969" s="131" t="s">
        <v>1</v>
      </c>
      <c r="N1969" s="138" t="s">
        <v>671</v>
      </c>
    </row>
    <row r="1970" spans="1:14" ht="27" customHeight="1" x14ac:dyDescent="0.35">
      <c r="A1970" s="157">
        <v>20149</v>
      </c>
      <c r="B1970" s="158">
        <v>1433</v>
      </c>
      <c r="C1970" s="125" t="s">
        <v>471</v>
      </c>
      <c r="D1970" s="159">
        <v>42526.416666666664</v>
      </c>
      <c r="E1970" s="158" t="s">
        <v>0</v>
      </c>
      <c r="F1970" s="172">
        <v>42525.777777777781</v>
      </c>
      <c r="G1970" s="173">
        <f t="shared" si="96"/>
        <v>0.63888888888322981</v>
      </c>
      <c r="H1970" s="174" t="str">
        <f t="shared" si="97"/>
        <v>ACCEPTABLE</v>
      </c>
      <c r="I1970" s="138"/>
      <c r="J1970" s="139">
        <v>42526.40902777778</v>
      </c>
      <c r="K1970" s="139">
        <v>42526.418055555558</v>
      </c>
      <c r="L1970" s="130">
        <f t="shared" si="98"/>
        <v>9.0277777781011537E-3</v>
      </c>
      <c r="M1970" s="131" t="s">
        <v>0</v>
      </c>
      <c r="N1970" s="138" t="s">
        <v>1194</v>
      </c>
    </row>
    <row r="1971" spans="1:14" ht="27" customHeight="1" x14ac:dyDescent="0.35">
      <c r="A1971" s="157">
        <v>20149</v>
      </c>
      <c r="B1971" s="158">
        <v>1434</v>
      </c>
      <c r="C1971" s="125" t="s">
        <v>16</v>
      </c>
      <c r="D1971" s="159">
        <v>42526.451388888891</v>
      </c>
      <c r="E1971" s="158" t="s">
        <v>1</v>
      </c>
      <c r="F1971" s="172">
        <v>42525.777777777781</v>
      </c>
      <c r="G1971" s="173">
        <f t="shared" si="96"/>
        <v>0.67361111110949423</v>
      </c>
      <c r="H1971" s="174" t="str">
        <f t="shared" si="97"/>
        <v>ACCEPTABLE</v>
      </c>
      <c r="I1971" s="138"/>
      <c r="J1971" s="139">
        <v>42526.44027777778</v>
      </c>
      <c r="K1971" s="139">
        <v>42526.447916666664</v>
      </c>
      <c r="L1971" s="130">
        <f t="shared" si="98"/>
        <v>7.6388888846850023E-3</v>
      </c>
      <c r="M1971" s="131" t="s">
        <v>1</v>
      </c>
      <c r="N1971" s="138" t="s">
        <v>1024</v>
      </c>
    </row>
    <row r="1972" spans="1:14" ht="27" customHeight="1" x14ac:dyDescent="0.35">
      <c r="A1972" s="157">
        <v>20149</v>
      </c>
      <c r="B1972" s="158">
        <v>1435</v>
      </c>
      <c r="C1972" s="125" t="s">
        <v>16</v>
      </c>
      <c r="D1972" s="159">
        <v>42527.277777777781</v>
      </c>
      <c r="E1972" s="158" t="s">
        <v>0</v>
      </c>
      <c r="F1972" s="172">
        <v>42527.070833333331</v>
      </c>
      <c r="G1972" s="173">
        <f t="shared" si="96"/>
        <v>0.20694444444961846</v>
      </c>
      <c r="H1972" s="174" t="str">
        <f t="shared" si="97"/>
        <v>ACCEPTABLE</v>
      </c>
      <c r="I1972" s="138"/>
      <c r="J1972" s="139">
        <v>42527.275694444441</v>
      </c>
      <c r="K1972" s="139">
        <v>42527.286111111112</v>
      </c>
      <c r="L1972" s="130">
        <f t="shared" si="98"/>
        <v>1.0416666671517305E-2</v>
      </c>
      <c r="M1972" s="131" t="s">
        <v>0</v>
      </c>
      <c r="N1972" s="138" t="s">
        <v>695</v>
      </c>
    </row>
    <row r="1973" spans="1:14" ht="27" customHeight="1" x14ac:dyDescent="0.35">
      <c r="A1973" s="157">
        <v>20149</v>
      </c>
      <c r="B1973" s="158">
        <v>1436</v>
      </c>
      <c r="C1973" s="125" t="s">
        <v>471</v>
      </c>
      <c r="D1973" s="159">
        <v>42527.305555555555</v>
      </c>
      <c r="E1973" s="158" t="s">
        <v>1</v>
      </c>
      <c r="F1973" s="172">
        <v>42527.070833333331</v>
      </c>
      <c r="G1973" s="173">
        <f t="shared" si="96"/>
        <v>0.23472222222335404</v>
      </c>
      <c r="H1973" s="174" t="str">
        <f t="shared" si="97"/>
        <v>ACCEPTABLE</v>
      </c>
      <c r="I1973" s="138"/>
      <c r="J1973" s="139">
        <v>42527.304166666669</v>
      </c>
      <c r="K1973" s="139"/>
      <c r="L1973" s="130" t="str">
        <f t="shared" si="98"/>
        <v>Incomplete Data</v>
      </c>
      <c r="M1973" s="131" t="s">
        <v>1</v>
      </c>
      <c r="N1973" s="138" t="s">
        <v>1195</v>
      </c>
    </row>
    <row r="1974" spans="1:14" ht="27" customHeight="1" x14ac:dyDescent="0.35">
      <c r="A1974" s="157">
        <v>20150</v>
      </c>
      <c r="B1974" s="158">
        <v>1437</v>
      </c>
      <c r="C1974" s="125" t="s">
        <v>3</v>
      </c>
      <c r="D1974" s="159">
        <v>42528.368055555555</v>
      </c>
      <c r="E1974" s="158" t="s">
        <v>0</v>
      </c>
      <c r="F1974" s="172">
        <v>42528.209722222222</v>
      </c>
      <c r="G1974" s="173">
        <f t="shared" si="96"/>
        <v>0.15833333333284827</v>
      </c>
      <c r="H1974" s="174" t="str">
        <f t="shared" si="97"/>
        <v>ACCEPTABLE</v>
      </c>
      <c r="I1974" s="138"/>
      <c r="J1974" s="139">
        <v>42528.343055555553</v>
      </c>
      <c r="K1974" s="139">
        <v>42528.355555555558</v>
      </c>
      <c r="L1974" s="130">
        <f t="shared" si="98"/>
        <v>1.2500000004365575E-2</v>
      </c>
      <c r="M1974" s="131" t="s">
        <v>0</v>
      </c>
      <c r="N1974" s="138" t="s">
        <v>1196</v>
      </c>
    </row>
    <row r="1975" spans="1:14" ht="27" customHeight="1" x14ac:dyDescent="0.35">
      <c r="A1975" s="157">
        <v>20150</v>
      </c>
      <c r="B1975" s="158">
        <v>1438</v>
      </c>
      <c r="C1975" s="125" t="s">
        <v>4</v>
      </c>
      <c r="D1975" s="159">
        <v>42528.402777777781</v>
      </c>
      <c r="E1975" s="158" t="s">
        <v>1</v>
      </c>
      <c r="F1975" s="172">
        <v>42528.209722222222</v>
      </c>
      <c r="G1975" s="173">
        <f t="shared" si="96"/>
        <v>0.19305555555911269</v>
      </c>
      <c r="H1975" s="174" t="str">
        <f t="shared" si="97"/>
        <v>ACCEPTABLE</v>
      </c>
      <c r="I1975" s="138"/>
      <c r="J1975" s="139">
        <v>42528.365972222222</v>
      </c>
      <c r="K1975" s="139">
        <v>42528.375</v>
      </c>
      <c r="L1975" s="130">
        <f t="shared" si="98"/>
        <v>9.0277777781011537E-3</v>
      </c>
      <c r="M1975" s="131" t="s">
        <v>1</v>
      </c>
      <c r="N1975" s="138" t="s">
        <v>1197</v>
      </c>
    </row>
    <row r="1976" spans="1:14" ht="27" customHeight="1" x14ac:dyDescent="0.35">
      <c r="A1976" s="157">
        <v>20150</v>
      </c>
      <c r="B1976" s="158">
        <v>1439</v>
      </c>
      <c r="C1976" s="125" t="s">
        <v>4</v>
      </c>
      <c r="D1976" s="159">
        <v>42528.715277777781</v>
      </c>
      <c r="E1976" s="158" t="s">
        <v>0</v>
      </c>
      <c r="F1976" s="172">
        <v>42528.637499999997</v>
      </c>
      <c r="G1976" s="173">
        <f t="shared" si="96"/>
        <v>7.777777778392192E-2</v>
      </c>
      <c r="H1976" s="174" t="str">
        <f t="shared" si="97"/>
        <v>ACCEPTABLE</v>
      </c>
      <c r="I1976" s="138"/>
      <c r="J1976" s="139">
        <v>42528.725694444445</v>
      </c>
      <c r="K1976" s="139">
        <v>42528.736111111109</v>
      </c>
      <c r="L1976" s="130">
        <f t="shared" si="98"/>
        <v>1.0416666664241347E-2</v>
      </c>
      <c r="M1976" s="131" t="s">
        <v>0</v>
      </c>
      <c r="N1976" s="138" t="s">
        <v>587</v>
      </c>
    </row>
    <row r="1977" spans="1:14" ht="27" customHeight="1" x14ac:dyDescent="0.35">
      <c r="A1977" s="157">
        <v>20150</v>
      </c>
      <c r="B1977" s="158">
        <v>1440</v>
      </c>
      <c r="C1977" s="125" t="s">
        <v>3</v>
      </c>
      <c r="D1977" s="159">
        <v>42528.743055555555</v>
      </c>
      <c r="E1977" s="158" t="s">
        <v>1</v>
      </c>
      <c r="F1977" s="172">
        <v>42528.637499999997</v>
      </c>
      <c r="G1977" s="173">
        <f t="shared" si="96"/>
        <v>0.1055555555576575</v>
      </c>
      <c r="H1977" s="174" t="str">
        <f t="shared" si="97"/>
        <v>ACCEPTABLE</v>
      </c>
      <c r="I1977" s="138"/>
      <c r="J1977" s="139">
        <v>42528.756944444445</v>
      </c>
      <c r="K1977" s="139">
        <v>42528.767361111109</v>
      </c>
      <c r="L1977" s="130">
        <f t="shared" si="98"/>
        <v>1.0416666664241347E-2</v>
      </c>
      <c r="M1977" s="131" t="s">
        <v>1</v>
      </c>
      <c r="N1977" s="138" t="s">
        <v>1198</v>
      </c>
    </row>
    <row r="1978" spans="1:14" ht="27" customHeight="1" x14ac:dyDescent="0.35">
      <c r="A1978" s="157">
        <v>20151</v>
      </c>
      <c r="B1978" s="158">
        <v>1441</v>
      </c>
      <c r="C1978" s="125" t="s">
        <v>3</v>
      </c>
      <c r="D1978" s="159">
        <v>42528.802083333336</v>
      </c>
      <c r="E1978" s="158" t="s">
        <v>0</v>
      </c>
      <c r="F1978" s="172">
        <v>42528.637499999997</v>
      </c>
      <c r="G1978" s="173">
        <f t="shared" si="96"/>
        <v>0.16458333333866904</v>
      </c>
      <c r="H1978" s="174" t="str">
        <f t="shared" si="97"/>
        <v>ACCEPTABLE</v>
      </c>
      <c r="I1978" s="138"/>
      <c r="J1978" s="139">
        <v>42528.822916666664</v>
      </c>
      <c r="K1978" s="139">
        <v>42528.833333333336</v>
      </c>
      <c r="L1978" s="130">
        <f t="shared" si="98"/>
        <v>1.0416666671517305E-2</v>
      </c>
      <c r="M1978" s="131" t="s">
        <v>0</v>
      </c>
      <c r="N1978" s="138" t="s">
        <v>1199</v>
      </c>
    </row>
    <row r="1979" spans="1:14" ht="27" customHeight="1" x14ac:dyDescent="0.35">
      <c r="A1979" s="157">
        <v>20151</v>
      </c>
      <c r="B1979" s="158">
        <v>1442</v>
      </c>
      <c r="C1979" s="125" t="s">
        <v>4</v>
      </c>
      <c r="D1979" s="159">
        <v>42528.836805555555</v>
      </c>
      <c r="E1979" s="158" t="s">
        <v>1</v>
      </c>
      <c r="F1979" s="172">
        <v>42528.637499999997</v>
      </c>
      <c r="G1979" s="173">
        <f t="shared" si="96"/>
        <v>0.1993055555576575</v>
      </c>
      <c r="H1979" s="174" t="str">
        <f t="shared" si="97"/>
        <v>ACCEPTABLE</v>
      </c>
      <c r="I1979" s="138"/>
      <c r="J1979" s="139">
        <v>42528.861111111109</v>
      </c>
      <c r="K1979" s="139"/>
      <c r="L1979" s="130" t="str">
        <f t="shared" si="98"/>
        <v>Incomplete Data</v>
      </c>
      <c r="M1979" s="131" t="s">
        <v>1</v>
      </c>
      <c r="N1979" s="138" t="s">
        <v>587</v>
      </c>
    </row>
    <row r="1980" spans="1:14" ht="27" customHeight="1" x14ac:dyDescent="0.35">
      <c r="A1980" s="157">
        <v>20151</v>
      </c>
      <c r="B1980" s="158">
        <v>1443</v>
      </c>
      <c r="C1980" s="125" t="s">
        <v>4</v>
      </c>
      <c r="D1980" s="159">
        <v>42529.256944444445</v>
      </c>
      <c r="E1980" s="158" t="s">
        <v>0</v>
      </c>
      <c r="F1980" s="172">
        <v>42529.04791666667</v>
      </c>
      <c r="G1980" s="173">
        <f t="shared" si="96"/>
        <v>0.20902777777519077</v>
      </c>
      <c r="H1980" s="174" t="str">
        <f t="shared" si="97"/>
        <v>ACCEPTABLE</v>
      </c>
      <c r="I1980" s="138"/>
      <c r="J1980" s="139">
        <v>42529.259722222225</v>
      </c>
      <c r="K1980" s="139">
        <v>42529.269444444442</v>
      </c>
      <c r="L1980" s="130">
        <f t="shared" si="98"/>
        <v>9.7222222175332718E-3</v>
      </c>
      <c r="M1980" s="131" t="s">
        <v>0</v>
      </c>
      <c r="N1980" s="138" t="s">
        <v>587</v>
      </c>
    </row>
    <row r="1981" spans="1:14" ht="27" customHeight="1" x14ac:dyDescent="0.35">
      <c r="A1981" s="157">
        <v>20151</v>
      </c>
      <c r="B1981" s="158">
        <v>1444</v>
      </c>
      <c r="C1981" s="125" t="s">
        <v>3</v>
      </c>
      <c r="D1981" s="159">
        <v>42529.284722222219</v>
      </c>
      <c r="E1981" s="158" t="s">
        <v>1</v>
      </c>
      <c r="F1981" s="172">
        <v>42529.04791666667</v>
      </c>
      <c r="G1981" s="173">
        <f t="shared" si="96"/>
        <v>0.23680555554892635</v>
      </c>
      <c r="H1981" s="174" t="str">
        <f t="shared" si="97"/>
        <v>ACCEPTABLE</v>
      </c>
      <c r="I1981" s="138"/>
      <c r="J1981" s="139">
        <v>42529.270833333336</v>
      </c>
      <c r="K1981" s="139">
        <v>42529.286805555559</v>
      </c>
      <c r="L1981" s="130">
        <f t="shared" si="98"/>
        <v>1.5972222223354038E-2</v>
      </c>
      <c r="M1981" s="131" t="s">
        <v>1</v>
      </c>
      <c r="N1981" s="138" t="s">
        <v>1199</v>
      </c>
    </row>
    <row r="1982" spans="1:14" ht="27" customHeight="1" x14ac:dyDescent="0.35">
      <c r="A1982" s="157">
        <v>20153</v>
      </c>
      <c r="B1982" s="158">
        <v>1445</v>
      </c>
      <c r="C1982" s="125" t="s">
        <v>3</v>
      </c>
      <c r="D1982" s="159">
        <v>42531.055555555555</v>
      </c>
      <c r="E1982" s="158" t="s">
        <v>0</v>
      </c>
      <c r="F1982" s="172">
        <v>42530.913194444445</v>
      </c>
      <c r="G1982" s="173">
        <f t="shared" si="96"/>
        <v>0.14236111110949423</v>
      </c>
      <c r="H1982" s="174" t="str">
        <f t="shared" si="97"/>
        <v>ACCEPTABLE</v>
      </c>
      <c r="I1982" s="138"/>
      <c r="J1982" s="139">
        <v>42531.057638888888</v>
      </c>
      <c r="K1982" s="139">
        <v>42531.069444444445</v>
      </c>
      <c r="L1982" s="130">
        <f t="shared" si="98"/>
        <v>1.1805555557657499E-2</v>
      </c>
      <c r="M1982" s="131" t="s">
        <v>0</v>
      </c>
      <c r="N1982" s="138" t="s">
        <v>1200</v>
      </c>
    </row>
    <row r="1983" spans="1:14" ht="27" customHeight="1" x14ac:dyDescent="0.35">
      <c r="A1983" s="157">
        <v>20153</v>
      </c>
      <c r="B1983" s="158">
        <v>1446</v>
      </c>
      <c r="C1983" s="125" t="s">
        <v>4</v>
      </c>
      <c r="D1983" s="159">
        <v>42531.090277777781</v>
      </c>
      <c r="E1983" s="158" t="s">
        <v>1</v>
      </c>
      <c r="F1983" s="172">
        <v>42530.913194444445</v>
      </c>
      <c r="G1983" s="173">
        <f t="shared" si="96"/>
        <v>0.17708333333575865</v>
      </c>
      <c r="H1983" s="174" t="str">
        <f t="shared" si="97"/>
        <v>ACCEPTABLE</v>
      </c>
      <c r="I1983" s="138"/>
      <c r="J1983" s="139">
        <v>42531.085416666669</v>
      </c>
      <c r="K1983" s="139">
        <v>42531.091666666667</v>
      </c>
      <c r="L1983" s="130">
        <f t="shared" si="98"/>
        <v>6.2499999985448085E-3</v>
      </c>
      <c r="M1983" s="131" t="s">
        <v>1</v>
      </c>
      <c r="N1983" s="138" t="s">
        <v>587</v>
      </c>
    </row>
    <row r="1984" spans="1:14" ht="27" customHeight="1" x14ac:dyDescent="0.35">
      <c r="A1984" s="157">
        <v>20152</v>
      </c>
      <c r="B1984" s="158">
        <v>1447</v>
      </c>
      <c r="C1984" s="125" t="s">
        <v>471</v>
      </c>
      <c r="D1984" s="159">
        <v>42531.5</v>
      </c>
      <c r="E1984" s="158" t="s">
        <v>0</v>
      </c>
      <c r="F1984" s="172">
        <v>42531.265277777777</v>
      </c>
      <c r="G1984" s="173">
        <f t="shared" si="96"/>
        <v>0.23472222222335404</v>
      </c>
      <c r="H1984" s="174" t="str">
        <f t="shared" si="97"/>
        <v>ACCEPTABLE</v>
      </c>
      <c r="I1984" s="138"/>
      <c r="J1984" s="139">
        <v>42531.495833333334</v>
      </c>
      <c r="K1984" s="139">
        <v>42531.509722222225</v>
      </c>
      <c r="L1984" s="130">
        <f t="shared" si="98"/>
        <v>1.3888888890505768E-2</v>
      </c>
      <c r="M1984" s="131" t="s">
        <v>0</v>
      </c>
      <c r="N1984" s="138" t="s">
        <v>1201</v>
      </c>
    </row>
    <row r="1985" spans="1:14" ht="27" customHeight="1" x14ac:dyDescent="0.35">
      <c r="A1985" s="157">
        <v>20152</v>
      </c>
      <c r="B1985" s="158">
        <v>1448</v>
      </c>
      <c r="C1985" s="125" t="s">
        <v>16</v>
      </c>
      <c r="D1985" s="159">
        <v>42531.534722222219</v>
      </c>
      <c r="E1985" s="158" t="s">
        <v>1</v>
      </c>
      <c r="F1985" s="172">
        <v>42531.265277777777</v>
      </c>
      <c r="G1985" s="173">
        <f t="shared" si="96"/>
        <v>0.2694444444423425</v>
      </c>
      <c r="H1985" s="174" t="str">
        <f t="shared" si="97"/>
        <v>ACCEPTABLE</v>
      </c>
      <c r="I1985" s="138"/>
      <c r="J1985" s="139">
        <v>42531.534722222219</v>
      </c>
      <c r="K1985" s="139">
        <v>42531.543749999997</v>
      </c>
      <c r="L1985" s="130">
        <f t="shared" si="98"/>
        <v>9.0277777781011537E-3</v>
      </c>
      <c r="M1985" s="131" t="s">
        <v>1</v>
      </c>
      <c r="N1985" s="138" t="s">
        <v>610</v>
      </c>
    </row>
    <row r="1986" spans="1:14" ht="27" customHeight="1" x14ac:dyDescent="0.35">
      <c r="A1986" s="157">
        <v>20154</v>
      </c>
      <c r="B1986" s="158">
        <v>1449</v>
      </c>
      <c r="C1986" s="125" t="s">
        <v>3</v>
      </c>
      <c r="D1986" s="159">
        <v>42532.201388888891</v>
      </c>
      <c r="E1986" s="158" t="s">
        <v>0</v>
      </c>
      <c r="F1986" s="172">
        <v>42531.93472222222</v>
      </c>
      <c r="G1986" s="173">
        <f t="shared" si="96"/>
        <v>0.26666666667006211</v>
      </c>
      <c r="H1986" s="174" t="str">
        <f t="shared" si="97"/>
        <v>ACCEPTABLE</v>
      </c>
      <c r="I1986" s="138"/>
      <c r="J1986" s="139">
        <v>42532.179861111108</v>
      </c>
      <c r="K1986" s="139">
        <v>42532.190972222219</v>
      </c>
      <c r="L1986" s="130">
        <f t="shared" si="98"/>
        <v>1.1111111110949423E-2</v>
      </c>
      <c r="M1986" s="131" t="s">
        <v>0</v>
      </c>
      <c r="N1986" s="138" t="s">
        <v>1202</v>
      </c>
    </row>
    <row r="1987" spans="1:14" ht="27" customHeight="1" x14ac:dyDescent="0.35">
      <c r="A1987" s="157">
        <v>20154</v>
      </c>
      <c r="B1987" s="158">
        <v>1450</v>
      </c>
      <c r="C1987" s="125" t="s">
        <v>4</v>
      </c>
      <c r="D1987" s="159">
        <v>42532.236111111109</v>
      </c>
      <c r="E1987" s="158" t="s">
        <v>1</v>
      </c>
      <c r="F1987" s="172">
        <v>42531.93472222222</v>
      </c>
      <c r="G1987" s="173">
        <f t="shared" si="96"/>
        <v>0.30138888888905058</v>
      </c>
      <c r="H1987" s="174" t="str">
        <f t="shared" si="97"/>
        <v>ACCEPTABLE</v>
      </c>
      <c r="I1987" s="138"/>
      <c r="J1987" s="139">
        <v>42532.213888888888</v>
      </c>
      <c r="K1987" s="139">
        <v>42532.222916666666</v>
      </c>
      <c r="L1987" s="130">
        <f t="shared" si="98"/>
        <v>9.0277777781011537E-3</v>
      </c>
      <c r="M1987" s="131" t="s">
        <v>1</v>
      </c>
      <c r="N1987" s="138" t="s">
        <v>587</v>
      </c>
    </row>
    <row r="1988" spans="1:14" ht="27" customHeight="1" x14ac:dyDescent="0.35">
      <c r="A1988" s="157"/>
      <c r="B1988" s="158"/>
      <c r="C1988" s="125"/>
      <c r="D1988" s="159"/>
      <c r="E1988" s="158"/>
      <c r="F1988" s="172"/>
      <c r="G1988" s="173" t="str">
        <f t="shared" si="96"/>
        <v/>
      </c>
      <c r="H1988" s="174" t="str">
        <f t="shared" si="97"/>
        <v/>
      </c>
      <c r="I1988" s="138"/>
      <c r="J1988" s="139">
        <v>42532.534722222219</v>
      </c>
      <c r="K1988" s="139">
        <v>42532.541666666664</v>
      </c>
      <c r="L1988" s="130">
        <f t="shared" si="98"/>
        <v>6.9444444452528842E-3</v>
      </c>
      <c r="M1988" s="131" t="s">
        <v>149</v>
      </c>
      <c r="N1988" s="138" t="s">
        <v>78</v>
      </c>
    </row>
    <row r="1989" spans="1:14" ht="27" customHeight="1" x14ac:dyDescent="0.35">
      <c r="A1989" s="157">
        <v>20152</v>
      </c>
      <c r="B1989" s="158">
        <v>1451</v>
      </c>
      <c r="C1989" s="125" t="s">
        <v>16</v>
      </c>
      <c r="D1989" s="159">
        <v>42532.715277777781</v>
      </c>
      <c r="E1989" s="158" t="s">
        <v>0</v>
      </c>
      <c r="F1989" s="172">
        <v>42532.663888888892</v>
      </c>
      <c r="G1989" s="173">
        <f t="shared" si="96"/>
        <v>5.1388888889050577E-2</v>
      </c>
      <c r="H1989" s="174" t="str">
        <f t="shared" si="97"/>
        <v>ACCEPTABLE</v>
      </c>
      <c r="I1989" s="138"/>
      <c r="J1989" s="139">
        <v>42532.708333333336</v>
      </c>
      <c r="K1989" s="139">
        <v>42532.725694444445</v>
      </c>
      <c r="L1989" s="130">
        <f t="shared" si="98"/>
        <v>1.7361111109494232E-2</v>
      </c>
      <c r="M1989" s="131" t="s">
        <v>0</v>
      </c>
      <c r="N1989" s="138" t="s">
        <v>1203</v>
      </c>
    </row>
    <row r="1990" spans="1:14" ht="27" customHeight="1" x14ac:dyDescent="0.35">
      <c r="A1990" s="157">
        <v>20152</v>
      </c>
      <c r="B1990" s="158">
        <v>1452</v>
      </c>
      <c r="C1990" s="125" t="s">
        <v>471</v>
      </c>
      <c r="D1990" s="159">
        <v>42532.743055555555</v>
      </c>
      <c r="E1990" s="158" t="s">
        <v>1</v>
      </c>
      <c r="F1990" s="172">
        <v>42532.663888888892</v>
      </c>
      <c r="G1990" s="173">
        <f t="shared" si="96"/>
        <v>7.9166666662786156E-2</v>
      </c>
      <c r="H1990" s="174" t="str">
        <f t="shared" si="97"/>
        <v>ACCEPTABLE</v>
      </c>
      <c r="I1990" s="138"/>
      <c r="J1990" s="139">
        <v>42532.739583333336</v>
      </c>
      <c r="K1990" s="139">
        <v>42532.753472222219</v>
      </c>
      <c r="L1990" s="130">
        <f t="shared" si="98"/>
        <v>1.3888888883229811E-2</v>
      </c>
      <c r="M1990" s="131" t="s">
        <v>1</v>
      </c>
      <c r="N1990" s="138" t="s">
        <v>1204</v>
      </c>
    </row>
    <row r="1991" spans="1:14" ht="27" customHeight="1" x14ac:dyDescent="0.35">
      <c r="A1991" s="157">
        <v>20153</v>
      </c>
      <c r="B1991" s="158">
        <v>1453</v>
      </c>
      <c r="C1991" s="125" t="s">
        <v>4</v>
      </c>
      <c r="D1991" s="159">
        <v>42532.840277777781</v>
      </c>
      <c r="E1991" s="158" t="s">
        <v>0</v>
      </c>
      <c r="F1991" s="172">
        <v>42532.663888888892</v>
      </c>
      <c r="G1991" s="173">
        <f t="shared" si="96"/>
        <v>0.17638888888905058</v>
      </c>
      <c r="H1991" s="174" t="str">
        <f t="shared" si="97"/>
        <v>ACCEPTABLE</v>
      </c>
      <c r="I1991" s="138"/>
      <c r="J1991" s="139">
        <v>42532.854166666664</v>
      </c>
      <c r="K1991" s="139">
        <v>42532.859722222223</v>
      </c>
      <c r="L1991" s="130">
        <f t="shared" si="98"/>
        <v>5.5555555591126904E-3</v>
      </c>
      <c r="M1991" s="131" t="s">
        <v>0</v>
      </c>
      <c r="N1991" s="138" t="s">
        <v>9</v>
      </c>
    </row>
    <row r="1992" spans="1:14" ht="27" customHeight="1" x14ac:dyDescent="0.35">
      <c r="A1992" s="157">
        <v>20153</v>
      </c>
      <c r="B1992" s="158">
        <v>1454</v>
      </c>
      <c r="C1992" s="125" t="s">
        <v>4</v>
      </c>
      <c r="D1992" s="159">
        <v>42532.895833333336</v>
      </c>
      <c r="E1992" s="158" t="s">
        <v>1</v>
      </c>
      <c r="F1992" s="172">
        <v>42532.663888888892</v>
      </c>
      <c r="G1992" s="173">
        <f t="shared" si="96"/>
        <v>0.23194444444379769</v>
      </c>
      <c r="H1992" s="174" t="str">
        <f t="shared" si="97"/>
        <v>ACCEPTABLE</v>
      </c>
      <c r="I1992" s="138"/>
      <c r="J1992" s="139">
        <v>42532.890972222223</v>
      </c>
      <c r="K1992" s="139">
        <v>42532.896527777775</v>
      </c>
      <c r="L1992" s="130">
        <f t="shared" si="98"/>
        <v>5.5555555518367328E-3</v>
      </c>
      <c r="M1992" s="131" t="s">
        <v>1</v>
      </c>
      <c r="N1992" s="138" t="s">
        <v>9</v>
      </c>
    </row>
    <row r="1993" spans="1:14" ht="27" customHeight="1" x14ac:dyDescent="0.35">
      <c r="A1993" s="157">
        <v>20153</v>
      </c>
      <c r="B1993" s="158">
        <v>1455</v>
      </c>
      <c r="C1993" s="125" t="s">
        <v>4</v>
      </c>
      <c r="D1993" s="159">
        <v>42533.277777777781</v>
      </c>
      <c r="E1993" s="158" t="s">
        <v>0</v>
      </c>
      <c r="F1993" s="172">
        <v>42533.177777777775</v>
      </c>
      <c r="G1993" s="173">
        <f t="shared" si="96"/>
        <v>0.10000000000582077</v>
      </c>
      <c r="H1993" s="174" t="str">
        <f t="shared" si="97"/>
        <v>ACCEPTABLE</v>
      </c>
      <c r="I1993" s="138"/>
      <c r="J1993" s="139">
        <v>42533.275694444441</v>
      </c>
      <c r="K1993" s="139">
        <v>42533.28125</v>
      </c>
      <c r="L1993" s="130">
        <f t="shared" si="98"/>
        <v>5.5555555591126904E-3</v>
      </c>
      <c r="M1993" s="131" t="s">
        <v>0</v>
      </c>
      <c r="N1993" s="138" t="s">
        <v>18</v>
      </c>
    </row>
    <row r="1994" spans="1:14" ht="27" customHeight="1" x14ac:dyDescent="0.35">
      <c r="A1994" s="157">
        <v>20153</v>
      </c>
      <c r="B1994" s="158">
        <v>1456</v>
      </c>
      <c r="C1994" s="125" t="s">
        <v>3</v>
      </c>
      <c r="D1994" s="159">
        <v>42533.305555555555</v>
      </c>
      <c r="E1994" s="158" t="s">
        <v>1</v>
      </c>
      <c r="F1994" s="172">
        <v>42533.177777777775</v>
      </c>
      <c r="G1994" s="173">
        <f t="shared" si="96"/>
        <v>0.12777777777955635</v>
      </c>
      <c r="H1994" s="174" t="str">
        <f t="shared" si="97"/>
        <v>ACCEPTABLE</v>
      </c>
      <c r="I1994" s="138"/>
      <c r="J1994" s="139">
        <v>42533.335416666669</v>
      </c>
      <c r="K1994" s="139">
        <v>42533.347916666666</v>
      </c>
      <c r="L1994" s="130">
        <f t="shared" si="98"/>
        <v>1.2499999997089617E-2</v>
      </c>
      <c r="M1994" s="131" t="s">
        <v>1</v>
      </c>
      <c r="N1994" s="138" t="s">
        <v>667</v>
      </c>
    </row>
    <row r="1995" spans="1:14" ht="27" customHeight="1" x14ac:dyDescent="0.35">
      <c r="A1995" s="157">
        <v>20154</v>
      </c>
      <c r="B1995" s="158">
        <v>1457</v>
      </c>
      <c r="C1995" s="125" t="s">
        <v>4</v>
      </c>
      <c r="D1995" s="159">
        <v>42533.340277777781</v>
      </c>
      <c r="E1995" s="158" t="s">
        <v>0</v>
      </c>
      <c r="F1995" s="172">
        <v>42533.177777777775</v>
      </c>
      <c r="G1995" s="173">
        <f t="shared" si="96"/>
        <v>0.16250000000582077</v>
      </c>
      <c r="H1995" s="174" t="str">
        <f t="shared" si="97"/>
        <v>ACCEPTABLE</v>
      </c>
      <c r="I1995" s="138"/>
      <c r="J1995" s="139">
        <v>42533.354861111111</v>
      </c>
      <c r="K1995" s="139">
        <v>42533.361111111109</v>
      </c>
      <c r="L1995" s="130">
        <f t="shared" si="98"/>
        <v>6.2499999985448085E-3</v>
      </c>
      <c r="M1995" s="131" t="s">
        <v>0</v>
      </c>
      <c r="N1995" s="138" t="s">
        <v>18</v>
      </c>
    </row>
    <row r="1996" spans="1:14" ht="27" customHeight="1" x14ac:dyDescent="0.35">
      <c r="A1996" s="157">
        <v>20154</v>
      </c>
      <c r="B1996" s="158">
        <v>1458</v>
      </c>
      <c r="C1996" s="125" t="s">
        <v>3</v>
      </c>
      <c r="D1996" s="159">
        <v>42533.368055555555</v>
      </c>
      <c r="E1996" s="158" t="s">
        <v>1</v>
      </c>
      <c r="F1996" s="172">
        <v>42533.177777777775</v>
      </c>
      <c r="G1996" s="173">
        <f t="shared" si="96"/>
        <v>0.19027777777955635</v>
      </c>
      <c r="H1996" s="174" t="str">
        <f t="shared" si="97"/>
        <v>ACCEPTABLE</v>
      </c>
      <c r="I1996" s="138"/>
      <c r="J1996" s="139">
        <v>42533.378472222219</v>
      </c>
      <c r="K1996" s="139">
        <v>42533.38958333333</v>
      </c>
      <c r="L1996" s="130">
        <f t="shared" si="98"/>
        <v>1.1111111110949423E-2</v>
      </c>
      <c r="M1996" s="131" t="s">
        <v>1</v>
      </c>
      <c r="N1996" s="138" t="s">
        <v>962</v>
      </c>
    </row>
    <row r="1997" spans="1:14" ht="27" customHeight="1" x14ac:dyDescent="0.35">
      <c r="A1997" s="157">
        <v>20155</v>
      </c>
      <c r="B1997" s="158">
        <v>1459</v>
      </c>
      <c r="C1997" s="125" t="s">
        <v>3</v>
      </c>
      <c r="D1997" s="159">
        <v>42533.71875</v>
      </c>
      <c r="E1997" s="158" t="s">
        <v>0</v>
      </c>
      <c r="F1997" s="172">
        <v>42533.56527777778</v>
      </c>
      <c r="G1997" s="173">
        <f t="shared" si="96"/>
        <v>0.15347222222044365</v>
      </c>
      <c r="H1997" s="174" t="str">
        <f t="shared" si="97"/>
        <v>ACCEPTABLE</v>
      </c>
      <c r="I1997" s="138"/>
      <c r="J1997" s="139">
        <v>42533.71875</v>
      </c>
      <c r="K1997" s="139">
        <v>42533.729166666664</v>
      </c>
      <c r="L1997" s="130">
        <f t="shared" si="98"/>
        <v>1.0416666664241347E-2</v>
      </c>
      <c r="M1997" s="131" t="s">
        <v>0</v>
      </c>
      <c r="N1997" s="138" t="s">
        <v>1205</v>
      </c>
    </row>
    <row r="1998" spans="1:14" ht="27" customHeight="1" x14ac:dyDescent="0.35">
      <c r="A1998" s="157">
        <v>20155</v>
      </c>
      <c r="B1998" s="158">
        <v>1460</v>
      </c>
      <c r="C1998" s="125" t="s">
        <v>4</v>
      </c>
      <c r="D1998" s="159">
        <v>42533.753472222219</v>
      </c>
      <c r="E1998" s="158" t="s">
        <v>1</v>
      </c>
      <c r="F1998" s="172">
        <v>42533.56527777778</v>
      </c>
      <c r="G1998" s="173">
        <f t="shared" si="96"/>
        <v>0.18819444443943212</v>
      </c>
      <c r="H1998" s="174" t="str">
        <f t="shared" si="97"/>
        <v>ACCEPTABLE</v>
      </c>
      <c r="I1998" s="138"/>
      <c r="J1998" s="139">
        <v>42533.746527777781</v>
      </c>
      <c r="K1998" s="139">
        <v>42533.756944444445</v>
      </c>
      <c r="L1998" s="130">
        <f t="shared" si="98"/>
        <v>1.0416666664241347E-2</v>
      </c>
      <c r="M1998" s="131" t="s">
        <v>1</v>
      </c>
      <c r="N1998" s="138" t="s">
        <v>587</v>
      </c>
    </row>
    <row r="1999" spans="1:14" ht="27" customHeight="1" x14ac:dyDescent="0.35">
      <c r="A1999" s="157">
        <v>20155</v>
      </c>
      <c r="B1999" s="158">
        <v>1461</v>
      </c>
      <c r="C1999" s="125" t="s">
        <v>4</v>
      </c>
      <c r="D1999" s="159">
        <v>42534.069444444445</v>
      </c>
      <c r="E1999" s="158" t="s">
        <v>0</v>
      </c>
      <c r="F1999" s="172">
        <v>42533.56527777778</v>
      </c>
      <c r="G1999" s="173">
        <f t="shared" si="96"/>
        <v>0.50416666666569654</v>
      </c>
      <c r="H1999" s="174" t="str">
        <f t="shared" si="97"/>
        <v>ACCEPTABLE</v>
      </c>
      <c r="I1999" s="138"/>
      <c r="J1999" s="139">
        <v>42534.069444444445</v>
      </c>
      <c r="K1999" s="139">
        <v>42534.076388888891</v>
      </c>
      <c r="L1999" s="130">
        <f t="shared" si="98"/>
        <v>6.9444444452528842E-3</v>
      </c>
      <c r="M1999" s="131" t="s">
        <v>0</v>
      </c>
      <c r="N1999" s="138" t="s">
        <v>587</v>
      </c>
    </row>
    <row r="2000" spans="1:14" ht="27" customHeight="1" x14ac:dyDescent="0.35">
      <c r="A2000" s="157">
        <v>20155</v>
      </c>
      <c r="B2000" s="158">
        <v>1462</v>
      </c>
      <c r="C2000" s="125" t="s">
        <v>3</v>
      </c>
      <c r="D2000" s="159">
        <v>42534.097222222219</v>
      </c>
      <c r="E2000" s="158" t="s">
        <v>1</v>
      </c>
      <c r="F2000" s="172">
        <v>42533.56527777778</v>
      </c>
      <c r="G2000" s="173">
        <f t="shared" si="96"/>
        <v>0.53194444443943212</v>
      </c>
      <c r="H2000" s="174" t="str">
        <f t="shared" si="97"/>
        <v>ACCEPTABLE</v>
      </c>
      <c r="I2000" s="138"/>
      <c r="J2000" s="139">
        <v>42534.125</v>
      </c>
      <c r="K2000" s="139">
        <v>42534.136111111111</v>
      </c>
      <c r="L2000" s="130">
        <f t="shared" si="98"/>
        <v>1.1111111110949423E-2</v>
      </c>
      <c r="M2000" s="131" t="s">
        <v>1</v>
      </c>
      <c r="N2000" s="138" t="s">
        <v>1205</v>
      </c>
    </row>
    <row r="2001" spans="1:14" ht="27" customHeight="1" x14ac:dyDescent="0.35">
      <c r="A2001" s="157">
        <v>20156</v>
      </c>
      <c r="B2001" s="158">
        <v>1463</v>
      </c>
      <c r="C2001" s="125" t="s">
        <v>3</v>
      </c>
      <c r="D2001" s="159">
        <v>42535.53125</v>
      </c>
      <c r="E2001" s="158" t="s">
        <v>0</v>
      </c>
      <c r="F2001" s="172">
        <v>42535.435416666667</v>
      </c>
      <c r="G2001" s="173">
        <f t="shared" si="96"/>
        <v>9.5833333332848269E-2</v>
      </c>
      <c r="H2001" s="174" t="str">
        <f t="shared" si="97"/>
        <v>ACCEPTABLE</v>
      </c>
      <c r="I2001" s="138"/>
      <c r="J2001" s="139">
        <v>42535.51666666667</v>
      </c>
      <c r="K2001" s="139">
        <v>42535.530555555553</v>
      </c>
      <c r="L2001" s="130">
        <f t="shared" si="98"/>
        <v>1.3888888883229811E-2</v>
      </c>
      <c r="M2001" s="131" t="s">
        <v>0</v>
      </c>
      <c r="N2001" s="138" t="s">
        <v>608</v>
      </c>
    </row>
    <row r="2002" spans="1:14" ht="27" customHeight="1" x14ac:dyDescent="0.35">
      <c r="A2002" s="157">
        <v>20156</v>
      </c>
      <c r="B2002" s="158">
        <v>1464</v>
      </c>
      <c r="C2002" s="125" t="s">
        <v>4</v>
      </c>
      <c r="D2002" s="159">
        <v>42535.565972222219</v>
      </c>
      <c r="E2002" s="158" t="s">
        <v>1</v>
      </c>
      <c r="F2002" s="172">
        <v>42535.435416666667</v>
      </c>
      <c r="G2002" s="173">
        <f t="shared" si="96"/>
        <v>0.13055555555183673</v>
      </c>
      <c r="H2002" s="174" t="str">
        <f t="shared" si="97"/>
        <v>ACCEPTABLE</v>
      </c>
      <c r="I2002" s="138"/>
      <c r="J2002" s="139">
        <v>42535.554861111108</v>
      </c>
      <c r="K2002" s="139">
        <v>42535.56527777778</v>
      </c>
      <c r="L2002" s="130">
        <f t="shared" si="98"/>
        <v>1.0416666671517305E-2</v>
      </c>
      <c r="M2002" s="131" t="s">
        <v>1</v>
      </c>
      <c r="N2002" s="138" t="s">
        <v>587</v>
      </c>
    </row>
    <row r="2003" spans="1:14" ht="27" customHeight="1" x14ac:dyDescent="0.35">
      <c r="A2003" s="157">
        <v>20156</v>
      </c>
      <c r="B2003" s="158">
        <v>1465</v>
      </c>
      <c r="C2003" s="125" t="s">
        <v>4</v>
      </c>
      <c r="D2003" s="159">
        <v>42536.319444444445</v>
      </c>
      <c r="E2003" s="158" t="s">
        <v>0</v>
      </c>
      <c r="F2003" s="172">
        <v>42535.871527777781</v>
      </c>
      <c r="G2003" s="173">
        <f t="shared" si="96"/>
        <v>0.44791666666424135</v>
      </c>
      <c r="H2003" s="174" t="str">
        <f t="shared" si="97"/>
        <v>ACCEPTABLE</v>
      </c>
      <c r="I2003" s="138"/>
      <c r="J2003" s="139">
        <v>42536.3125</v>
      </c>
      <c r="K2003" s="139">
        <v>42536.322916666664</v>
      </c>
      <c r="L2003" s="130">
        <f t="shared" si="98"/>
        <v>1.0416666664241347E-2</v>
      </c>
      <c r="M2003" s="131" t="s">
        <v>0</v>
      </c>
      <c r="N2003" s="138" t="s">
        <v>587</v>
      </c>
    </row>
    <row r="2004" spans="1:14" ht="27" customHeight="1" x14ac:dyDescent="0.35">
      <c r="A2004" s="157">
        <v>20156</v>
      </c>
      <c r="B2004" s="158">
        <v>1466</v>
      </c>
      <c r="C2004" s="125" t="s">
        <v>3</v>
      </c>
      <c r="D2004" s="159">
        <v>42536.347222222219</v>
      </c>
      <c r="E2004" s="158" t="s">
        <v>1</v>
      </c>
      <c r="F2004" s="172">
        <v>42535.871527777781</v>
      </c>
      <c r="G2004" s="173">
        <f t="shared" si="96"/>
        <v>0.47569444443797693</v>
      </c>
      <c r="H2004" s="174" t="str">
        <f t="shared" si="97"/>
        <v>ACCEPTABLE</v>
      </c>
      <c r="I2004" s="138"/>
      <c r="J2004" s="139">
        <v>42536.335416666669</v>
      </c>
      <c r="K2004" s="139">
        <v>42536.351388888892</v>
      </c>
      <c r="L2004" s="130">
        <f t="shared" si="98"/>
        <v>1.5972222223354038E-2</v>
      </c>
      <c r="M2004" s="131" t="s">
        <v>1</v>
      </c>
      <c r="N2004" s="138" t="s">
        <v>608</v>
      </c>
    </row>
    <row r="2005" spans="1:14" ht="27" customHeight="1" x14ac:dyDescent="0.35">
      <c r="A2005" s="157">
        <v>20157</v>
      </c>
      <c r="B2005" s="158">
        <v>1467</v>
      </c>
      <c r="C2005" s="125" t="s">
        <v>3</v>
      </c>
      <c r="D2005" s="159">
        <v>42536.40625</v>
      </c>
      <c r="E2005" s="158" t="s">
        <v>0</v>
      </c>
      <c r="F2005" s="172">
        <v>42536.273611111108</v>
      </c>
      <c r="G2005" s="173">
        <f t="shared" si="96"/>
        <v>0.13263888889196096</v>
      </c>
      <c r="H2005" s="174" t="str">
        <f t="shared" si="97"/>
        <v>ACCEPTABLE</v>
      </c>
      <c r="I2005" s="138"/>
      <c r="J2005" s="139">
        <v>42536.384722222225</v>
      </c>
      <c r="K2005" s="139">
        <v>42536.400694444441</v>
      </c>
      <c r="L2005" s="130">
        <f t="shared" si="98"/>
        <v>1.597222221607808E-2</v>
      </c>
      <c r="M2005" s="131" t="s">
        <v>0</v>
      </c>
      <c r="N2005" s="138" t="s">
        <v>1206</v>
      </c>
    </row>
    <row r="2006" spans="1:14" ht="27" customHeight="1" x14ac:dyDescent="0.35">
      <c r="A2006" s="157">
        <v>20157</v>
      </c>
      <c r="B2006" s="158">
        <v>1468</v>
      </c>
      <c r="C2006" s="125" t="s">
        <v>4</v>
      </c>
      <c r="D2006" s="159">
        <v>42536.440972222219</v>
      </c>
      <c r="E2006" s="158" t="s">
        <v>1</v>
      </c>
      <c r="F2006" s="172">
        <v>42536.273611111108</v>
      </c>
      <c r="G2006" s="173">
        <f t="shared" si="96"/>
        <v>0.16736111111094942</v>
      </c>
      <c r="H2006" s="174" t="str">
        <f t="shared" si="97"/>
        <v>ACCEPTABLE</v>
      </c>
      <c r="I2006" s="138"/>
      <c r="J2006" s="139">
        <v>42536.427083333336</v>
      </c>
      <c r="K2006" s="139">
        <v>42536.434027777781</v>
      </c>
      <c r="L2006" s="130">
        <f t="shared" si="98"/>
        <v>6.9444444452528842E-3</v>
      </c>
      <c r="M2006" s="131" t="s">
        <v>1</v>
      </c>
      <c r="N2006" s="138" t="s">
        <v>587</v>
      </c>
    </row>
    <row r="2007" spans="1:14" ht="27" customHeight="1" x14ac:dyDescent="0.35">
      <c r="A2007" s="157"/>
      <c r="B2007" s="158"/>
      <c r="C2007" s="125"/>
      <c r="D2007" s="159"/>
      <c r="E2007" s="158"/>
      <c r="F2007" s="172"/>
      <c r="G2007" s="173" t="str">
        <f t="shared" si="96"/>
        <v/>
      </c>
      <c r="H2007" s="174" t="str">
        <f t="shared" si="97"/>
        <v/>
      </c>
      <c r="I2007" s="138"/>
      <c r="J2007" s="139">
        <v>42536.541666666664</v>
      </c>
      <c r="K2007" s="139">
        <v>42536.548611111109</v>
      </c>
      <c r="L2007" s="130">
        <f t="shared" si="98"/>
        <v>6.9444444452528842E-3</v>
      </c>
      <c r="M2007" s="131" t="s">
        <v>149</v>
      </c>
      <c r="N2007" s="138" t="s">
        <v>78</v>
      </c>
    </row>
    <row r="2008" spans="1:14" ht="27" customHeight="1" x14ac:dyDescent="0.35">
      <c r="A2008" s="157">
        <v>20157</v>
      </c>
      <c r="B2008" s="158">
        <v>1469</v>
      </c>
      <c r="C2008" s="125" t="s">
        <v>3</v>
      </c>
      <c r="D2008" s="159">
        <v>42536.909722222219</v>
      </c>
      <c r="E2008" s="158" t="s">
        <v>1</v>
      </c>
      <c r="F2008" s="172">
        <v>42536.829861111109</v>
      </c>
      <c r="G2008" s="173">
        <f t="shared" si="96"/>
        <v>7.9861111109494232E-2</v>
      </c>
      <c r="H2008" s="174" t="str">
        <f t="shared" si="97"/>
        <v>ACCEPTABLE</v>
      </c>
      <c r="I2008" s="138"/>
      <c r="J2008" s="139">
        <v>42536.910416666666</v>
      </c>
      <c r="K2008" s="139">
        <v>42536.921527777777</v>
      </c>
      <c r="L2008" s="130">
        <f t="shared" si="98"/>
        <v>1.1111111110949423E-2</v>
      </c>
      <c r="M2008" s="131" t="s">
        <v>1</v>
      </c>
      <c r="N2008" s="138" t="s">
        <v>1207</v>
      </c>
    </row>
    <row r="2009" spans="1:14" ht="27" customHeight="1" x14ac:dyDescent="0.35">
      <c r="A2009" s="157"/>
      <c r="B2009" s="158"/>
      <c r="C2009" s="125"/>
      <c r="D2009" s="159"/>
      <c r="E2009" s="158"/>
      <c r="F2009" s="172"/>
      <c r="G2009" s="173" t="str">
        <f t="shared" si="96"/>
        <v/>
      </c>
      <c r="H2009" s="174" t="str">
        <f t="shared" si="97"/>
        <v/>
      </c>
      <c r="I2009" s="138"/>
      <c r="J2009" s="139">
        <v>42536.927083333336</v>
      </c>
      <c r="K2009" s="139">
        <v>42536.931944444441</v>
      </c>
      <c r="L2009" s="130">
        <f t="shared" si="98"/>
        <v>4.8611111051286571E-3</v>
      </c>
      <c r="M2009" s="131" t="s">
        <v>149</v>
      </c>
      <c r="N2009" s="138" t="s">
        <v>78</v>
      </c>
    </row>
    <row r="2010" spans="1:14" ht="27" customHeight="1" x14ac:dyDescent="0.35">
      <c r="A2010" s="157"/>
      <c r="B2010" s="158"/>
      <c r="C2010" s="125"/>
      <c r="D2010" s="159"/>
      <c r="E2010" s="158"/>
      <c r="F2010" s="172"/>
      <c r="G2010" s="173" t="str">
        <f t="shared" si="96"/>
        <v/>
      </c>
      <c r="H2010" s="174" t="str">
        <f t="shared" si="97"/>
        <v/>
      </c>
      <c r="I2010" s="138"/>
      <c r="J2010" s="139">
        <v>42536.94027777778</v>
      </c>
      <c r="K2010" s="139">
        <v>42536.943749999999</v>
      </c>
      <c r="L2010" s="130">
        <f t="shared" si="98"/>
        <v>3.4722222189884633E-3</v>
      </c>
      <c r="M2010" s="131" t="s">
        <v>149</v>
      </c>
      <c r="N2010" s="138" t="s">
        <v>78</v>
      </c>
    </row>
    <row r="2011" spans="1:14" ht="27" customHeight="1" x14ac:dyDescent="0.35">
      <c r="A2011" s="157"/>
      <c r="B2011" s="158"/>
      <c r="C2011" s="125"/>
      <c r="D2011" s="159"/>
      <c r="E2011" s="158"/>
      <c r="F2011" s="172"/>
      <c r="G2011" s="173" t="str">
        <f t="shared" si="96"/>
        <v/>
      </c>
      <c r="H2011" s="174" t="str">
        <f t="shared" si="97"/>
        <v/>
      </c>
      <c r="I2011" s="138"/>
      <c r="J2011" s="139">
        <v>42536.95</v>
      </c>
      <c r="K2011" s="139">
        <v>42536.953472222223</v>
      </c>
      <c r="L2011" s="130">
        <f t="shared" si="98"/>
        <v>3.4722222262644209E-3</v>
      </c>
      <c r="M2011" s="131" t="s">
        <v>149</v>
      </c>
      <c r="N2011" s="138" t="s">
        <v>78</v>
      </c>
    </row>
    <row r="2012" spans="1:14" ht="27" customHeight="1" x14ac:dyDescent="0.35">
      <c r="A2012" s="157"/>
      <c r="B2012" s="158"/>
      <c r="C2012" s="125"/>
      <c r="D2012" s="159"/>
      <c r="E2012" s="158"/>
      <c r="F2012" s="172"/>
      <c r="G2012" s="173" t="str">
        <f t="shared" si="96"/>
        <v/>
      </c>
      <c r="H2012" s="174" t="str">
        <f t="shared" si="97"/>
        <v/>
      </c>
      <c r="I2012" s="138"/>
      <c r="J2012" s="139">
        <v>42536.958333333336</v>
      </c>
      <c r="K2012" s="139">
        <v>42536.961111111108</v>
      </c>
      <c r="L2012" s="130">
        <f t="shared" si="98"/>
        <v>2.7777777722803876E-3</v>
      </c>
      <c r="M2012" s="131" t="s">
        <v>149</v>
      </c>
      <c r="N2012" s="138" t="s">
        <v>78</v>
      </c>
    </row>
    <row r="2013" spans="1:14" ht="27" customHeight="1" x14ac:dyDescent="0.35">
      <c r="A2013" s="157"/>
      <c r="B2013" s="158"/>
      <c r="C2013" s="125"/>
      <c r="D2013" s="159"/>
      <c r="E2013" s="158"/>
      <c r="F2013" s="172"/>
      <c r="G2013" s="173" t="str">
        <f t="shared" si="96"/>
        <v/>
      </c>
      <c r="H2013" s="174" t="str">
        <f t="shared" si="97"/>
        <v/>
      </c>
      <c r="I2013" s="138"/>
      <c r="J2013" s="139">
        <v>42536.96875</v>
      </c>
      <c r="K2013" s="139">
        <v>42536.972916666666</v>
      </c>
      <c r="L2013" s="130">
        <f t="shared" si="98"/>
        <v>4.166666665696539E-3</v>
      </c>
      <c r="M2013" s="131" t="s">
        <v>149</v>
      </c>
      <c r="N2013" s="138" t="s">
        <v>78</v>
      </c>
    </row>
    <row r="2014" spans="1:14" ht="27" customHeight="1" x14ac:dyDescent="0.35">
      <c r="A2014" s="157"/>
      <c r="B2014" s="158"/>
      <c r="C2014" s="125"/>
      <c r="D2014" s="159"/>
      <c r="E2014" s="158"/>
      <c r="F2014" s="172"/>
      <c r="G2014" s="173" t="str">
        <f t="shared" ref="G2014:G2077" si="99">IF(D2014="","",D2014-F2014)</f>
        <v/>
      </c>
      <c r="H2014" s="174" t="str">
        <f t="shared" ref="H2014:H2077" si="100">IF(D2014-F2014&lt;0,"TOO LATE",IF(G2014="","",IF(OR(DAY(D2014-F2014)&gt;1,AND(HOUR(D2014-F2014)&gt;HOUR("0:59"),(SIGN(D2014-F2014)=1))),"ACCEPTABLE","TOO LATE")))</f>
        <v/>
      </c>
      <c r="I2014" s="138"/>
      <c r="J2014" s="139">
        <v>42536.980555555558</v>
      </c>
      <c r="K2014" s="139">
        <v>42536.984027777777</v>
      </c>
      <c r="L2014" s="130">
        <f t="shared" si="98"/>
        <v>3.4722222189884633E-3</v>
      </c>
      <c r="M2014" s="131" t="s">
        <v>149</v>
      </c>
      <c r="N2014" s="138" t="s">
        <v>78</v>
      </c>
    </row>
    <row r="2015" spans="1:14" ht="27" customHeight="1" x14ac:dyDescent="0.35">
      <c r="A2015" s="157"/>
      <c r="B2015" s="158"/>
      <c r="C2015" s="125"/>
      <c r="D2015" s="159"/>
      <c r="E2015" s="158"/>
      <c r="F2015" s="172"/>
      <c r="G2015" s="173" t="str">
        <f t="shared" si="99"/>
        <v/>
      </c>
      <c r="H2015" s="174" t="str">
        <f t="shared" si="100"/>
        <v/>
      </c>
      <c r="I2015" s="138"/>
      <c r="J2015" s="139">
        <v>42536.986111111109</v>
      </c>
      <c r="K2015" s="139">
        <v>42536.994444444441</v>
      </c>
      <c r="L2015" s="130">
        <f t="shared" si="98"/>
        <v>8.333333331393078E-3</v>
      </c>
      <c r="M2015" s="131" t="s">
        <v>149</v>
      </c>
      <c r="N2015" s="138" t="s">
        <v>78</v>
      </c>
    </row>
    <row r="2016" spans="1:14" ht="27" customHeight="1" x14ac:dyDescent="0.35">
      <c r="A2016" s="157"/>
      <c r="B2016" s="158"/>
      <c r="C2016" s="125"/>
      <c r="D2016" s="159"/>
      <c r="E2016" s="158"/>
      <c r="F2016" s="172"/>
      <c r="G2016" s="173" t="str">
        <f t="shared" si="99"/>
        <v/>
      </c>
      <c r="H2016" s="174" t="str">
        <f t="shared" si="100"/>
        <v/>
      </c>
      <c r="I2016" s="138"/>
      <c r="J2016" s="139">
        <v>42537</v>
      </c>
      <c r="K2016" s="139">
        <v>42537.004861111112</v>
      </c>
      <c r="L2016" s="130">
        <f t="shared" si="98"/>
        <v>4.8611111124046147E-3</v>
      </c>
      <c r="M2016" s="131" t="s">
        <v>149</v>
      </c>
      <c r="N2016" s="138" t="s">
        <v>78</v>
      </c>
    </row>
    <row r="2017" spans="1:14" ht="27" customHeight="1" x14ac:dyDescent="0.35">
      <c r="A2017" s="157"/>
      <c r="B2017" s="158"/>
      <c r="C2017" s="125"/>
      <c r="D2017" s="159"/>
      <c r="E2017" s="158"/>
      <c r="F2017" s="172"/>
      <c r="G2017" s="173" t="str">
        <f t="shared" si="99"/>
        <v/>
      </c>
      <c r="H2017" s="174" t="str">
        <f t="shared" si="100"/>
        <v/>
      </c>
      <c r="I2017" s="138"/>
      <c r="J2017" s="139">
        <v>42537.010416666664</v>
      </c>
      <c r="K2017" s="139">
        <v>42537.015277777777</v>
      </c>
      <c r="L2017" s="130">
        <f t="shared" si="98"/>
        <v>4.8611111124046147E-3</v>
      </c>
      <c r="M2017" s="131" t="s">
        <v>149</v>
      </c>
      <c r="N2017" s="138" t="s">
        <v>78</v>
      </c>
    </row>
    <row r="2018" spans="1:14" ht="27" customHeight="1" x14ac:dyDescent="0.35">
      <c r="A2018" s="157"/>
      <c r="B2018" s="158"/>
      <c r="C2018" s="125"/>
      <c r="D2018" s="159"/>
      <c r="E2018" s="158"/>
      <c r="F2018" s="172"/>
      <c r="G2018" s="173" t="str">
        <f t="shared" si="99"/>
        <v/>
      </c>
      <c r="H2018" s="174" t="str">
        <f t="shared" si="100"/>
        <v/>
      </c>
      <c r="I2018" s="138"/>
      <c r="J2018" s="139">
        <v>42537.022222222222</v>
      </c>
      <c r="K2018" s="139">
        <v>42537.025694444441</v>
      </c>
      <c r="L2018" s="130">
        <f t="shared" ref="L2018:L2086" si="101">IF(OR(K2018="",J2018=""), "Incomplete Data", K2018-J2018)</f>
        <v>3.4722222189884633E-3</v>
      </c>
      <c r="M2018" s="131" t="s">
        <v>149</v>
      </c>
      <c r="N2018" s="138" t="s">
        <v>78</v>
      </c>
    </row>
    <row r="2019" spans="1:14" ht="27" customHeight="1" x14ac:dyDescent="0.35">
      <c r="A2019" s="157"/>
      <c r="B2019" s="158"/>
      <c r="C2019" s="125"/>
      <c r="D2019" s="159"/>
      <c r="E2019" s="158"/>
      <c r="F2019" s="172"/>
      <c r="G2019" s="173" t="str">
        <f t="shared" si="99"/>
        <v/>
      </c>
      <c r="H2019" s="174" t="str">
        <f t="shared" si="100"/>
        <v/>
      </c>
      <c r="I2019" s="138"/>
      <c r="J2019" s="139">
        <v>42537.03125</v>
      </c>
      <c r="K2019" s="139">
        <v>42537.036111111112</v>
      </c>
      <c r="L2019" s="130">
        <f t="shared" si="101"/>
        <v>4.8611111124046147E-3</v>
      </c>
      <c r="M2019" s="131" t="s">
        <v>149</v>
      </c>
      <c r="N2019" s="138" t="s">
        <v>78</v>
      </c>
    </row>
    <row r="2020" spans="1:14" ht="27" customHeight="1" x14ac:dyDescent="0.35">
      <c r="A2020" s="157"/>
      <c r="B2020" s="158"/>
      <c r="C2020" s="125"/>
      <c r="D2020" s="159"/>
      <c r="E2020" s="158"/>
      <c r="F2020" s="172"/>
      <c r="G2020" s="173" t="str">
        <f t="shared" si="99"/>
        <v/>
      </c>
      <c r="H2020" s="174" t="str">
        <f t="shared" si="100"/>
        <v/>
      </c>
      <c r="I2020" s="138"/>
      <c r="J2020" s="139">
        <v>42537.038888888892</v>
      </c>
      <c r="K2020" s="139">
        <v>42537.040277777778</v>
      </c>
      <c r="L2020" s="130">
        <f t="shared" si="101"/>
        <v>1.3888888861401938E-3</v>
      </c>
      <c r="M2020" s="131" t="s">
        <v>149</v>
      </c>
      <c r="N2020" s="138" t="s">
        <v>78</v>
      </c>
    </row>
    <row r="2021" spans="1:14" ht="27" customHeight="1" x14ac:dyDescent="0.35">
      <c r="A2021" s="157"/>
      <c r="B2021" s="158"/>
      <c r="C2021" s="125"/>
      <c r="D2021" s="159"/>
      <c r="E2021" s="158"/>
      <c r="F2021" s="172"/>
      <c r="G2021" s="173" t="str">
        <f t="shared" si="99"/>
        <v/>
      </c>
      <c r="H2021" s="174" t="str">
        <f t="shared" si="100"/>
        <v/>
      </c>
      <c r="I2021" s="138"/>
      <c r="J2021" s="139">
        <v>42537.097222222219</v>
      </c>
      <c r="K2021" s="139">
        <v>42537.107638888891</v>
      </c>
      <c r="L2021" s="130">
        <f t="shared" si="101"/>
        <v>1.0416666671517305E-2</v>
      </c>
      <c r="M2021" s="131" t="s">
        <v>149</v>
      </c>
      <c r="N2021" s="138" t="s">
        <v>78</v>
      </c>
    </row>
    <row r="2022" spans="1:14" ht="27" customHeight="1" x14ac:dyDescent="0.35">
      <c r="A2022" s="157"/>
      <c r="B2022" s="158"/>
      <c r="C2022" s="125"/>
      <c r="D2022" s="159"/>
      <c r="E2022" s="158"/>
      <c r="F2022" s="172"/>
      <c r="G2022" s="173" t="str">
        <f t="shared" si="99"/>
        <v/>
      </c>
      <c r="H2022" s="174" t="str">
        <f t="shared" si="100"/>
        <v/>
      </c>
      <c r="I2022" s="138"/>
      <c r="J2022" s="139"/>
      <c r="K2022" s="139"/>
      <c r="L2022" s="130"/>
      <c r="M2022" s="131"/>
      <c r="N2022" s="138"/>
    </row>
    <row r="2023" spans="1:14" ht="27" customHeight="1" x14ac:dyDescent="0.35">
      <c r="A2023" s="157"/>
      <c r="B2023" s="158"/>
      <c r="C2023" s="125"/>
      <c r="D2023" s="159"/>
      <c r="E2023" s="158"/>
      <c r="F2023" s="172"/>
      <c r="G2023" s="173" t="str">
        <f t="shared" si="99"/>
        <v/>
      </c>
      <c r="H2023" s="174" t="str">
        <f t="shared" si="100"/>
        <v/>
      </c>
      <c r="I2023" s="138"/>
      <c r="J2023" s="139"/>
      <c r="K2023" s="139"/>
      <c r="L2023" s="130"/>
      <c r="M2023" s="131"/>
      <c r="N2023" s="138"/>
    </row>
    <row r="2024" spans="1:14" ht="27" customHeight="1" x14ac:dyDescent="0.35">
      <c r="A2024" s="157">
        <v>20158</v>
      </c>
      <c r="B2024" s="158">
        <v>1470</v>
      </c>
      <c r="C2024" s="125" t="s">
        <v>3</v>
      </c>
      <c r="D2024" s="159">
        <v>42537.659722222219</v>
      </c>
      <c r="E2024" s="158" t="s">
        <v>0</v>
      </c>
      <c r="F2024" s="172">
        <v>42537.570833333331</v>
      </c>
      <c r="G2024" s="173">
        <f t="shared" si="99"/>
        <v>8.8888888887595385E-2</v>
      </c>
      <c r="H2024" s="174" t="str">
        <f t="shared" si="100"/>
        <v>ACCEPTABLE</v>
      </c>
      <c r="I2024" s="138"/>
      <c r="J2024" s="139">
        <v>42537.652777777781</v>
      </c>
      <c r="K2024" s="139">
        <v>42537.665277777778</v>
      </c>
      <c r="L2024" s="130">
        <f t="shared" ref="L2024" si="102">IF(OR(K2024="",J2024=""), "Incomplete Data", K2024-J2024)</f>
        <v>1.2499999997089617E-2</v>
      </c>
      <c r="M2024" s="131" t="s">
        <v>0</v>
      </c>
      <c r="N2024" s="138" t="s">
        <v>1208</v>
      </c>
    </row>
    <row r="2025" spans="1:14" ht="27" customHeight="1" x14ac:dyDescent="0.35">
      <c r="A2025" s="157">
        <v>20158</v>
      </c>
      <c r="B2025" s="158">
        <v>1471</v>
      </c>
      <c r="C2025" s="125" t="s">
        <v>4</v>
      </c>
      <c r="D2025" s="159">
        <v>42537.694444444445</v>
      </c>
      <c r="E2025" s="158" t="s">
        <v>1</v>
      </c>
      <c r="F2025" s="172">
        <v>42537.570833333331</v>
      </c>
      <c r="G2025" s="173">
        <f t="shared" si="99"/>
        <v>0.12361111111385981</v>
      </c>
      <c r="H2025" s="174" t="str">
        <f t="shared" si="100"/>
        <v>ACCEPTABLE</v>
      </c>
      <c r="I2025" s="138"/>
      <c r="J2025" s="139">
        <v>42537.680555555555</v>
      </c>
      <c r="K2025" s="139">
        <v>42537.6875</v>
      </c>
      <c r="L2025" s="130">
        <f t="shared" si="101"/>
        <v>6.9444444452528842E-3</v>
      </c>
      <c r="M2025" s="131" t="s">
        <v>1</v>
      </c>
      <c r="N2025" s="138" t="s">
        <v>1209</v>
      </c>
    </row>
    <row r="2026" spans="1:14" ht="27" customHeight="1" x14ac:dyDescent="0.35">
      <c r="A2026" s="157">
        <v>20158</v>
      </c>
      <c r="B2026" s="158">
        <v>1472</v>
      </c>
      <c r="C2026" s="125" t="s">
        <v>4</v>
      </c>
      <c r="D2026" s="159">
        <v>42537.729166666664</v>
      </c>
      <c r="E2026" s="158" t="s">
        <v>1</v>
      </c>
      <c r="F2026" s="172">
        <v>42537.570833333331</v>
      </c>
      <c r="G2026" s="173">
        <f t="shared" si="99"/>
        <v>0.15833333333284827</v>
      </c>
      <c r="H2026" s="174" t="str">
        <f t="shared" si="100"/>
        <v>ACCEPTABLE</v>
      </c>
      <c r="I2026" s="138"/>
      <c r="J2026" s="139">
        <v>42537.71875</v>
      </c>
      <c r="K2026" s="139">
        <v>42537.729166666664</v>
      </c>
      <c r="L2026" s="130">
        <f t="shared" si="101"/>
        <v>1.0416666664241347E-2</v>
      </c>
      <c r="M2026" s="131" t="s">
        <v>0</v>
      </c>
      <c r="N2026" s="138" t="s">
        <v>978</v>
      </c>
    </row>
    <row r="2027" spans="1:14" ht="27" customHeight="1" x14ac:dyDescent="0.35">
      <c r="A2027" s="157">
        <v>20158</v>
      </c>
      <c r="B2027" s="158">
        <v>1473</v>
      </c>
      <c r="C2027" s="125" t="s">
        <v>4</v>
      </c>
      <c r="D2027" s="159">
        <v>42537.791666666664</v>
      </c>
      <c r="E2027" s="158" t="s">
        <v>0</v>
      </c>
      <c r="F2027" s="172">
        <v>42537.570833333331</v>
      </c>
      <c r="G2027" s="173">
        <f t="shared" si="99"/>
        <v>0.22083333333284827</v>
      </c>
      <c r="H2027" s="174" t="str">
        <f t="shared" si="100"/>
        <v>ACCEPTABLE</v>
      </c>
      <c r="I2027" s="138"/>
      <c r="J2027" s="139">
        <v>42537.78125</v>
      </c>
      <c r="K2027" s="139">
        <v>42537.791666666664</v>
      </c>
      <c r="L2027" s="130">
        <f t="shared" si="101"/>
        <v>1.0416666664241347E-2</v>
      </c>
      <c r="M2027" s="131" t="s">
        <v>1</v>
      </c>
      <c r="N2027" s="138" t="s">
        <v>978</v>
      </c>
    </row>
    <row r="2028" spans="1:14" ht="27" customHeight="1" x14ac:dyDescent="0.35">
      <c r="A2028" s="157">
        <v>20158</v>
      </c>
      <c r="B2028" s="158">
        <v>1474</v>
      </c>
      <c r="C2028" s="125" t="s">
        <v>4</v>
      </c>
      <c r="D2028" s="159">
        <v>42538.777777777781</v>
      </c>
      <c r="E2028" s="158" t="s">
        <v>0</v>
      </c>
      <c r="F2028" s="172">
        <v>42538.704861111109</v>
      </c>
      <c r="G2028" s="173">
        <f t="shared" si="99"/>
        <v>7.2916666671517305E-2</v>
      </c>
      <c r="H2028" s="174" t="str">
        <f t="shared" si="100"/>
        <v>ACCEPTABLE</v>
      </c>
      <c r="I2028" s="138"/>
      <c r="J2028" s="139">
        <v>42538.776388888888</v>
      </c>
      <c r="K2028" s="139">
        <v>42538.783333333333</v>
      </c>
      <c r="L2028" s="130">
        <f t="shared" si="101"/>
        <v>6.9444444452528842E-3</v>
      </c>
      <c r="M2028" s="131" t="s">
        <v>0</v>
      </c>
      <c r="N2028" s="138" t="s">
        <v>1210</v>
      </c>
    </row>
    <row r="2029" spans="1:14" ht="27" customHeight="1" x14ac:dyDescent="0.35">
      <c r="A2029" s="157">
        <v>20158</v>
      </c>
      <c r="B2029" s="158">
        <v>1475</v>
      </c>
      <c r="C2029" s="125" t="s">
        <v>3</v>
      </c>
      <c r="D2029" s="159">
        <v>42538.805555555555</v>
      </c>
      <c r="E2029" s="158" t="s">
        <v>1</v>
      </c>
      <c r="F2029" s="172">
        <v>42538.704861111109</v>
      </c>
      <c r="G2029" s="173">
        <f t="shared" si="99"/>
        <v>0.10069444444525288</v>
      </c>
      <c r="H2029" s="174" t="str">
        <f t="shared" si="100"/>
        <v>ACCEPTABLE</v>
      </c>
      <c r="I2029" s="138"/>
      <c r="J2029" s="139">
        <v>42538.804861111108</v>
      </c>
      <c r="K2029" s="139">
        <v>42538.81527777778</v>
      </c>
      <c r="L2029" s="130">
        <f t="shared" si="101"/>
        <v>1.0416666671517305E-2</v>
      </c>
      <c r="M2029" s="131" t="s">
        <v>1</v>
      </c>
      <c r="N2029" s="138" t="s">
        <v>1208</v>
      </c>
    </row>
    <row r="2030" spans="1:14" ht="27" customHeight="1" x14ac:dyDescent="0.35">
      <c r="A2030" s="157">
        <v>20159</v>
      </c>
      <c r="B2030" s="158">
        <v>1476</v>
      </c>
      <c r="C2030" s="125" t="s">
        <v>471</v>
      </c>
      <c r="D2030" s="159">
        <v>42538.822916666664</v>
      </c>
      <c r="E2030" s="158" t="s">
        <v>0</v>
      </c>
      <c r="F2030" s="172">
        <v>42538.704861111109</v>
      </c>
      <c r="G2030" s="173">
        <f t="shared" si="99"/>
        <v>0.11805555555474712</v>
      </c>
      <c r="H2030" s="174" t="str">
        <f t="shared" si="100"/>
        <v>ACCEPTABLE</v>
      </c>
      <c r="I2030" s="138"/>
      <c r="J2030" s="139">
        <v>42538.85</v>
      </c>
      <c r="K2030" s="139">
        <v>42538.866666666669</v>
      </c>
      <c r="L2030" s="130">
        <f t="shared" si="101"/>
        <v>1.6666666670062114E-2</v>
      </c>
      <c r="M2030" s="131" t="s">
        <v>0</v>
      </c>
      <c r="N2030" s="138" t="s">
        <v>1211</v>
      </c>
    </row>
    <row r="2031" spans="1:14" ht="27" customHeight="1" x14ac:dyDescent="0.35">
      <c r="A2031" s="157">
        <v>20159</v>
      </c>
      <c r="B2031" s="158">
        <v>1477</v>
      </c>
      <c r="C2031" s="125" t="s">
        <v>16</v>
      </c>
      <c r="D2031" s="159">
        <v>42538.857638888891</v>
      </c>
      <c r="E2031" s="158" t="s">
        <v>1</v>
      </c>
      <c r="F2031" s="172">
        <v>42538.704861111109</v>
      </c>
      <c r="G2031" s="173">
        <f t="shared" si="99"/>
        <v>0.15277777778101154</v>
      </c>
      <c r="H2031" s="174" t="str">
        <f t="shared" si="100"/>
        <v>ACCEPTABLE</v>
      </c>
      <c r="I2031" s="138"/>
      <c r="J2031" s="139">
        <v>42538.883333333331</v>
      </c>
      <c r="K2031" s="139">
        <v>42538.890972222223</v>
      </c>
      <c r="L2031" s="130">
        <f t="shared" si="101"/>
        <v>7.6388888919609599E-3</v>
      </c>
      <c r="M2031" s="131" t="s">
        <v>1</v>
      </c>
      <c r="N2031" s="138" t="s">
        <v>1212</v>
      </c>
    </row>
    <row r="2032" spans="1:14" ht="27" customHeight="1" x14ac:dyDescent="0.35">
      <c r="A2032" s="157">
        <v>20159</v>
      </c>
      <c r="B2032" s="158">
        <v>1478</v>
      </c>
      <c r="C2032" s="125" t="s">
        <v>16</v>
      </c>
      <c r="D2032" s="159">
        <v>42539.736111111109</v>
      </c>
      <c r="E2032" s="158" t="s">
        <v>0</v>
      </c>
      <c r="F2032" s="172">
        <v>42539.559027777781</v>
      </c>
      <c r="G2032" s="173">
        <f t="shared" si="99"/>
        <v>0.17708333332848269</v>
      </c>
      <c r="H2032" s="174" t="str">
        <f t="shared" si="100"/>
        <v>ACCEPTABLE</v>
      </c>
      <c r="I2032" s="138"/>
      <c r="J2032" s="139">
        <v>42539.732638888891</v>
      </c>
      <c r="K2032" s="139">
        <v>42539.743055555555</v>
      </c>
      <c r="L2032" s="130">
        <f t="shared" si="101"/>
        <v>1.0416666664241347E-2</v>
      </c>
      <c r="M2032" s="131" t="s">
        <v>0</v>
      </c>
      <c r="N2032" s="138" t="s">
        <v>592</v>
      </c>
    </row>
    <row r="2033" spans="1:14" ht="27" customHeight="1" x14ac:dyDescent="0.35">
      <c r="A2033" s="157">
        <v>20159</v>
      </c>
      <c r="B2033" s="158">
        <v>1479</v>
      </c>
      <c r="C2033" s="125" t="s">
        <v>471</v>
      </c>
      <c r="D2033" s="159">
        <v>42539.763888888891</v>
      </c>
      <c r="E2033" s="158" t="s">
        <v>1</v>
      </c>
      <c r="F2033" s="172">
        <v>42539.559027777781</v>
      </c>
      <c r="G2033" s="173">
        <f t="shared" si="99"/>
        <v>0.20486111110949423</v>
      </c>
      <c r="H2033" s="174" t="str">
        <f t="shared" si="100"/>
        <v>ACCEPTABLE</v>
      </c>
      <c r="I2033" s="138"/>
      <c r="J2033" s="139">
        <v>42539.756944444445</v>
      </c>
      <c r="K2033" s="139">
        <v>42539.770833333336</v>
      </c>
      <c r="L2033" s="130">
        <f t="shared" si="101"/>
        <v>1.3888888890505768E-2</v>
      </c>
      <c r="M2033" s="131" t="s">
        <v>1</v>
      </c>
      <c r="N2033" s="138" t="s">
        <v>1213</v>
      </c>
    </row>
    <row r="2034" spans="1:14" ht="27" customHeight="1" x14ac:dyDescent="0.35">
      <c r="A2034" s="157"/>
      <c r="B2034" s="158"/>
      <c r="C2034" s="125"/>
      <c r="D2034" s="159"/>
      <c r="E2034" s="158"/>
      <c r="F2034" s="172"/>
      <c r="G2034" s="173" t="str">
        <f t="shared" si="99"/>
        <v/>
      </c>
      <c r="H2034" s="174" t="str">
        <f t="shared" si="100"/>
        <v/>
      </c>
      <c r="I2034" s="138"/>
      <c r="J2034" s="139">
        <v>42540.449305555558</v>
      </c>
      <c r="K2034" s="139">
        <v>42540.452777777777</v>
      </c>
      <c r="L2034" s="130">
        <f t="shared" si="101"/>
        <v>3.4722222189884633E-3</v>
      </c>
      <c r="M2034" s="131" t="s">
        <v>0</v>
      </c>
      <c r="N2034" s="138" t="s">
        <v>1214</v>
      </c>
    </row>
    <row r="2035" spans="1:14" ht="27" customHeight="1" x14ac:dyDescent="0.35">
      <c r="A2035" s="157"/>
      <c r="B2035" s="158"/>
      <c r="C2035" s="125"/>
      <c r="D2035" s="159"/>
      <c r="E2035" s="158"/>
      <c r="F2035" s="172"/>
      <c r="G2035" s="173" t="str">
        <f t="shared" si="99"/>
        <v/>
      </c>
      <c r="H2035" s="174" t="str">
        <f t="shared" si="100"/>
        <v/>
      </c>
      <c r="I2035" s="138"/>
      <c r="J2035" s="139">
        <v>42540.680555555555</v>
      </c>
      <c r="K2035" s="139">
        <v>42540.694444444445</v>
      </c>
      <c r="L2035" s="130">
        <f t="shared" si="101"/>
        <v>1.3888888890505768E-2</v>
      </c>
      <c r="M2035" s="131" t="s">
        <v>0</v>
      </c>
      <c r="N2035" s="138" t="s">
        <v>1215</v>
      </c>
    </row>
    <row r="2036" spans="1:14" ht="27" customHeight="1" x14ac:dyDescent="0.35">
      <c r="A2036" s="157"/>
      <c r="B2036" s="158"/>
      <c r="C2036" s="125"/>
      <c r="D2036" s="159"/>
      <c r="E2036" s="158"/>
      <c r="F2036" s="172"/>
      <c r="G2036" s="173" t="str">
        <f t="shared" si="99"/>
        <v/>
      </c>
      <c r="H2036" s="174" t="str">
        <f t="shared" si="100"/>
        <v/>
      </c>
      <c r="I2036" s="138"/>
      <c r="J2036" s="139">
        <v>42540.71875</v>
      </c>
      <c r="K2036" s="139">
        <v>42540.729166666664</v>
      </c>
      <c r="L2036" s="130">
        <f t="shared" si="101"/>
        <v>1.0416666664241347E-2</v>
      </c>
      <c r="M2036" s="131" t="s">
        <v>1</v>
      </c>
      <c r="N2036" s="138" t="s">
        <v>623</v>
      </c>
    </row>
    <row r="2037" spans="1:14" ht="27" customHeight="1" x14ac:dyDescent="0.35">
      <c r="A2037" s="157">
        <v>20160</v>
      </c>
      <c r="B2037" s="158">
        <v>1480</v>
      </c>
      <c r="C2037" s="125" t="s">
        <v>471</v>
      </c>
      <c r="D2037" s="159">
        <v>42540.822916666664</v>
      </c>
      <c r="E2037" s="158" t="s">
        <v>0</v>
      </c>
      <c r="F2037" s="172">
        <v>42540.762499999997</v>
      </c>
      <c r="G2037" s="173">
        <f t="shared" si="99"/>
        <v>6.0416666667151731E-2</v>
      </c>
      <c r="H2037" s="174" t="str">
        <f t="shared" si="100"/>
        <v>ACCEPTABLE</v>
      </c>
      <c r="I2037" s="138"/>
      <c r="J2037" s="139">
        <v>42540.826388888891</v>
      </c>
      <c r="K2037" s="139">
        <v>42540.840277777781</v>
      </c>
      <c r="L2037" s="130">
        <f t="shared" si="101"/>
        <v>1.3888888890505768E-2</v>
      </c>
      <c r="M2037" s="131" t="s">
        <v>0</v>
      </c>
      <c r="N2037" s="138" t="s">
        <v>1216</v>
      </c>
    </row>
    <row r="2038" spans="1:14" ht="27" customHeight="1" x14ac:dyDescent="0.35">
      <c r="A2038" s="157">
        <v>20160</v>
      </c>
      <c r="B2038" s="158">
        <v>1481</v>
      </c>
      <c r="C2038" s="125" t="s">
        <v>16</v>
      </c>
      <c r="D2038" s="159">
        <v>42540.857638888891</v>
      </c>
      <c r="E2038" s="158" t="s">
        <v>1</v>
      </c>
      <c r="F2038" s="172">
        <v>42540.762499999997</v>
      </c>
      <c r="G2038" s="173">
        <f t="shared" si="99"/>
        <v>9.5138888893416151E-2</v>
      </c>
      <c r="H2038" s="174" t="str">
        <f t="shared" si="100"/>
        <v>ACCEPTABLE</v>
      </c>
      <c r="I2038" s="138"/>
      <c r="J2038" s="139">
        <v>42540.868055555555</v>
      </c>
      <c r="K2038" s="139">
        <v>42540.888888888891</v>
      </c>
      <c r="L2038" s="130">
        <f t="shared" si="101"/>
        <v>2.0833333335758653E-2</v>
      </c>
      <c r="M2038" s="131" t="s">
        <v>1</v>
      </c>
      <c r="N2038" s="138" t="s">
        <v>1216</v>
      </c>
    </row>
    <row r="2039" spans="1:14" ht="27" customHeight="1" x14ac:dyDescent="0.35">
      <c r="A2039" s="157">
        <v>20161</v>
      </c>
      <c r="B2039" s="158">
        <v>1482</v>
      </c>
      <c r="C2039" s="125" t="s">
        <v>4</v>
      </c>
      <c r="D2039" s="159">
        <v>42541.215277777781</v>
      </c>
      <c r="E2039" s="158" t="s">
        <v>0</v>
      </c>
      <c r="F2039" s="172">
        <v>42540.907638888886</v>
      </c>
      <c r="G2039" s="173">
        <f t="shared" si="99"/>
        <v>0.30763888889487134</v>
      </c>
      <c r="H2039" s="174" t="str">
        <f t="shared" si="100"/>
        <v>ACCEPTABLE</v>
      </c>
      <c r="I2039" s="138"/>
      <c r="J2039" s="139">
        <v>42541.253472222219</v>
      </c>
      <c r="K2039" s="139">
        <v>42541.261805555558</v>
      </c>
      <c r="L2039" s="130">
        <f t="shared" si="101"/>
        <v>8.3333333386690356E-3</v>
      </c>
      <c r="M2039" s="131" t="s">
        <v>0</v>
      </c>
      <c r="N2039" s="138" t="s">
        <v>587</v>
      </c>
    </row>
    <row r="2040" spans="1:14" ht="27" customHeight="1" x14ac:dyDescent="0.35">
      <c r="A2040" s="157">
        <v>20161</v>
      </c>
      <c r="B2040" s="158">
        <v>1483</v>
      </c>
      <c r="C2040" s="125" t="s">
        <v>3</v>
      </c>
      <c r="D2040" s="159">
        <v>42541.243055555555</v>
      </c>
      <c r="E2040" s="158" t="s">
        <v>1</v>
      </c>
      <c r="F2040" s="172">
        <v>42540.907638888886</v>
      </c>
      <c r="G2040" s="173">
        <f t="shared" si="99"/>
        <v>0.33541666666860692</v>
      </c>
      <c r="H2040" s="174" t="str">
        <f t="shared" si="100"/>
        <v>ACCEPTABLE</v>
      </c>
      <c r="I2040" s="138"/>
      <c r="J2040" s="139">
        <v>42541.274305555555</v>
      </c>
      <c r="K2040" s="139">
        <v>42541.286805555559</v>
      </c>
      <c r="L2040" s="130">
        <f t="shared" si="101"/>
        <v>1.2500000004365575E-2</v>
      </c>
      <c r="M2040" s="131" t="s">
        <v>1</v>
      </c>
      <c r="N2040" s="138" t="s">
        <v>1051</v>
      </c>
    </row>
    <row r="2041" spans="1:14" ht="27" customHeight="1" x14ac:dyDescent="0.35">
      <c r="A2041" s="157">
        <v>20160</v>
      </c>
      <c r="B2041" s="158">
        <v>1484</v>
      </c>
      <c r="C2041" s="125" t="s">
        <v>16</v>
      </c>
      <c r="D2041" s="159">
        <v>42541.486111111109</v>
      </c>
      <c r="E2041" s="158" t="s">
        <v>0</v>
      </c>
      <c r="F2041" s="172">
        <v>42541.315972222219</v>
      </c>
      <c r="G2041" s="173">
        <f t="shared" si="99"/>
        <v>0.17013888889050577</v>
      </c>
      <c r="H2041" s="174" t="str">
        <f t="shared" si="100"/>
        <v>ACCEPTABLE</v>
      </c>
      <c r="I2041" s="138"/>
      <c r="J2041" s="139">
        <v>42541.486111111109</v>
      </c>
      <c r="K2041" s="139">
        <v>42541.496527777781</v>
      </c>
      <c r="L2041" s="130">
        <f t="shared" si="101"/>
        <v>1.0416666671517305E-2</v>
      </c>
      <c r="M2041" s="131" t="s">
        <v>0</v>
      </c>
      <c r="N2041" s="138" t="s">
        <v>1217</v>
      </c>
    </row>
    <row r="2042" spans="1:14" ht="27" customHeight="1" x14ac:dyDescent="0.35">
      <c r="A2042" s="157">
        <v>20160</v>
      </c>
      <c r="B2042" s="158">
        <v>1485</v>
      </c>
      <c r="C2042" s="125" t="s">
        <v>471</v>
      </c>
      <c r="D2042" s="159">
        <v>42541.513888888891</v>
      </c>
      <c r="E2042" s="158" t="s">
        <v>1</v>
      </c>
      <c r="F2042" s="172">
        <v>42541.315972222219</v>
      </c>
      <c r="G2042" s="173">
        <f t="shared" si="99"/>
        <v>0.19791666667151731</v>
      </c>
      <c r="H2042" s="174" t="str">
        <f t="shared" si="100"/>
        <v>ACCEPTABLE</v>
      </c>
      <c r="I2042" s="138"/>
      <c r="J2042" s="139">
        <v>42541.517361111109</v>
      </c>
      <c r="K2042" s="139">
        <v>42541.533333333333</v>
      </c>
      <c r="L2042" s="130">
        <f t="shared" si="101"/>
        <v>1.5972222223354038E-2</v>
      </c>
      <c r="M2042" s="131" t="s">
        <v>1</v>
      </c>
      <c r="N2042" s="138" t="s">
        <v>1217</v>
      </c>
    </row>
    <row r="2043" spans="1:14" ht="27" customHeight="1" x14ac:dyDescent="0.35">
      <c r="A2043" s="157">
        <v>20161</v>
      </c>
      <c r="B2043" s="158">
        <v>1486</v>
      </c>
      <c r="C2043" s="125" t="s">
        <v>3</v>
      </c>
      <c r="D2043" s="159">
        <v>42542.614583333336</v>
      </c>
      <c r="E2043" s="158" t="s">
        <v>0</v>
      </c>
      <c r="F2043" s="172">
        <v>42542.570138888892</v>
      </c>
      <c r="G2043" s="173">
        <f t="shared" si="99"/>
        <v>4.4444444443797693E-2</v>
      </c>
      <c r="H2043" s="174" t="str">
        <f t="shared" si="100"/>
        <v>ACCEPTABLE</v>
      </c>
      <c r="I2043" s="138"/>
      <c r="J2043" s="139">
        <v>42542.613194444442</v>
      </c>
      <c r="K2043" s="139">
        <v>42542.623611111114</v>
      </c>
      <c r="L2043" s="130">
        <f t="shared" si="101"/>
        <v>1.0416666671517305E-2</v>
      </c>
      <c r="M2043" s="131" t="s">
        <v>0</v>
      </c>
      <c r="N2043" s="138" t="s">
        <v>1108</v>
      </c>
    </row>
    <row r="2044" spans="1:14" ht="27" customHeight="1" x14ac:dyDescent="0.35">
      <c r="A2044" s="157">
        <v>20161</v>
      </c>
      <c r="B2044" s="158">
        <v>1487</v>
      </c>
      <c r="C2044" s="125" t="s">
        <v>4</v>
      </c>
      <c r="D2044" s="159">
        <v>42542.65625</v>
      </c>
      <c r="E2044" s="158" t="s">
        <v>1</v>
      </c>
      <c r="F2044" s="172">
        <v>42542.570138888892</v>
      </c>
      <c r="G2044" s="173">
        <f t="shared" si="99"/>
        <v>8.611111110803904E-2</v>
      </c>
      <c r="H2044" s="174" t="str">
        <f t="shared" si="100"/>
        <v>ACCEPTABLE</v>
      </c>
      <c r="I2044" s="138"/>
      <c r="J2044" s="139">
        <v>42542.640277777777</v>
      </c>
      <c r="K2044" s="139">
        <v>42542.646527777775</v>
      </c>
      <c r="L2044" s="130">
        <f t="shared" si="101"/>
        <v>6.2499999985448085E-3</v>
      </c>
      <c r="M2044" s="131" t="s">
        <v>1</v>
      </c>
      <c r="N2044" s="138" t="s">
        <v>587</v>
      </c>
    </row>
    <row r="2045" spans="1:14" ht="27" customHeight="1" x14ac:dyDescent="0.35">
      <c r="A2045" s="157">
        <v>20161</v>
      </c>
      <c r="B2045" s="158">
        <v>1488</v>
      </c>
      <c r="C2045" s="125" t="s">
        <v>4</v>
      </c>
      <c r="D2045" s="159">
        <v>42542.791666666664</v>
      </c>
      <c r="E2045" s="158" t="s">
        <v>1</v>
      </c>
      <c r="F2045" s="172">
        <v>42542.570138888892</v>
      </c>
      <c r="G2045" s="173">
        <f t="shared" si="99"/>
        <v>0.22152777777228039</v>
      </c>
      <c r="H2045" s="174" t="str">
        <f t="shared" si="100"/>
        <v>ACCEPTABLE</v>
      </c>
      <c r="I2045" s="138"/>
      <c r="J2045" s="139">
        <v>42542.736111111109</v>
      </c>
      <c r="K2045" s="139"/>
      <c r="L2045" s="130" t="str">
        <f t="shared" si="101"/>
        <v>Incomplete Data</v>
      </c>
      <c r="M2045" s="131" t="s">
        <v>1</v>
      </c>
      <c r="N2045" s="138" t="s">
        <v>978</v>
      </c>
    </row>
    <row r="2046" spans="1:14" ht="27" customHeight="1" x14ac:dyDescent="0.35">
      <c r="A2046" s="157"/>
      <c r="B2046" s="158"/>
      <c r="C2046" s="125"/>
      <c r="D2046" s="159"/>
      <c r="E2046" s="158"/>
      <c r="F2046" s="172"/>
      <c r="G2046" s="173" t="str">
        <f t="shared" si="99"/>
        <v/>
      </c>
      <c r="H2046" s="174" t="str">
        <f t="shared" si="100"/>
        <v/>
      </c>
      <c r="I2046" s="138"/>
      <c r="J2046" s="139">
        <v>42542.988888888889</v>
      </c>
      <c r="K2046" s="139">
        <v>42543</v>
      </c>
      <c r="L2046" s="130">
        <f t="shared" si="101"/>
        <v>1.1111111110949423E-2</v>
      </c>
      <c r="M2046" s="131" t="s">
        <v>0</v>
      </c>
      <c r="N2046" s="138" t="s">
        <v>978</v>
      </c>
    </row>
    <row r="2047" spans="1:14" ht="27" customHeight="1" x14ac:dyDescent="0.35">
      <c r="A2047" s="157">
        <v>20161</v>
      </c>
      <c r="B2047" s="158">
        <v>1489</v>
      </c>
      <c r="C2047" s="125" t="s">
        <v>4</v>
      </c>
      <c r="D2047" s="159">
        <v>42543.402777777781</v>
      </c>
      <c r="E2047" s="158" t="s">
        <v>0</v>
      </c>
      <c r="F2047" s="172">
        <v>42543.316666666666</v>
      </c>
      <c r="G2047" s="173">
        <f t="shared" si="99"/>
        <v>8.6111111115314998E-2</v>
      </c>
      <c r="H2047" s="174" t="str">
        <f t="shared" si="100"/>
        <v>ACCEPTABLE</v>
      </c>
      <c r="I2047" s="138"/>
      <c r="J2047" s="139">
        <v>42543.416666666664</v>
      </c>
      <c r="K2047" s="139">
        <v>42543.424305555556</v>
      </c>
      <c r="L2047" s="130">
        <f t="shared" si="101"/>
        <v>7.6388888919609599E-3</v>
      </c>
      <c r="M2047" s="131" t="s">
        <v>0</v>
      </c>
      <c r="N2047" s="138" t="s">
        <v>587</v>
      </c>
    </row>
    <row r="2048" spans="1:14" ht="27" customHeight="1" x14ac:dyDescent="0.35">
      <c r="A2048" s="157">
        <v>20161</v>
      </c>
      <c r="B2048" s="158">
        <v>1490</v>
      </c>
      <c r="C2048" s="125" t="s">
        <v>3</v>
      </c>
      <c r="D2048" s="159">
        <v>42543.430555555555</v>
      </c>
      <c r="E2048" s="158" t="s">
        <v>1</v>
      </c>
      <c r="F2048" s="172">
        <v>42543.316666666666</v>
      </c>
      <c r="G2048" s="173">
        <f t="shared" si="99"/>
        <v>0.11388888888905058</v>
      </c>
      <c r="H2048" s="174" t="str">
        <f t="shared" si="100"/>
        <v>ACCEPTABLE</v>
      </c>
      <c r="I2048" s="138"/>
      <c r="J2048" s="139">
        <v>42543.4375</v>
      </c>
      <c r="K2048" s="139">
        <v>42543.45416666667</v>
      </c>
      <c r="L2048" s="130">
        <f t="shared" si="101"/>
        <v>1.6666666670062114E-2</v>
      </c>
      <c r="M2048" s="131" t="s">
        <v>1</v>
      </c>
      <c r="N2048" s="138" t="s">
        <v>1108</v>
      </c>
    </row>
    <row r="2049" spans="1:14" ht="27" customHeight="1" x14ac:dyDescent="0.35">
      <c r="A2049" s="157">
        <v>20162</v>
      </c>
      <c r="B2049" s="158">
        <v>1491</v>
      </c>
      <c r="C2049" s="125" t="s">
        <v>471</v>
      </c>
      <c r="D2049" s="159">
        <v>42543.479166666664</v>
      </c>
      <c r="E2049" s="158" t="s">
        <v>0</v>
      </c>
      <c r="F2049" s="172">
        <v>42543.316666666666</v>
      </c>
      <c r="G2049" s="173">
        <f t="shared" si="99"/>
        <v>0.16249999999854481</v>
      </c>
      <c r="H2049" s="174" t="str">
        <f t="shared" si="100"/>
        <v>ACCEPTABLE</v>
      </c>
      <c r="I2049" s="138"/>
      <c r="J2049" s="139">
        <v>42543.47152777778</v>
      </c>
      <c r="K2049" s="139">
        <v>42543.48333333333</v>
      </c>
      <c r="L2049" s="130">
        <f t="shared" si="101"/>
        <v>1.1805555550381541E-2</v>
      </c>
      <c r="M2049" s="131" t="s">
        <v>0</v>
      </c>
      <c r="N2049" s="138" t="s">
        <v>1218</v>
      </c>
    </row>
    <row r="2050" spans="1:14" ht="27" customHeight="1" x14ac:dyDescent="0.35">
      <c r="A2050" s="157">
        <v>20162</v>
      </c>
      <c r="B2050" s="158">
        <v>1492</v>
      </c>
      <c r="C2050" s="125" t="s">
        <v>16</v>
      </c>
      <c r="D2050" s="159">
        <v>42543.513888888891</v>
      </c>
      <c r="E2050" s="158" t="s">
        <v>1</v>
      </c>
      <c r="F2050" s="172">
        <v>42543.316666666666</v>
      </c>
      <c r="G2050" s="173">
        <f t="shared" si="99"/>
        <v>0.19722222222480923</v>
      </c>
      <c r="H2050" s="174" t="str">
        <f t="shared" si="100"/>
        <v>ACCEPTABLE</v>
      </c>
      <c r="I2050" s="138"/>
      <c r="J2050" s="139">
        <v>42543.5</v>
      </c>
      <c r="K2050" s="139">
        <v>42543.508333333331</v>
      </c>
      <c r="L2050" s="130">
        <f t="shared" si="101"/>
        <v>8.333333331393078E-3</v>
      </c>
      <c r="M2050" s="131" t="s">
        <v>1</v>
      </c>
      <c r="N2050" s="138" t="s">
        <v>1218</v>
      </c>
    </row>
    <row r="2051" spans="1:14" ht="27" customHeight="1" x14ac:dyDescent="0.35">
      <c r="A2051" s="157"/>
      <c r="B2051" s="158"/>
      <c r="C2051" s="125"/>
      <c r="D2051" s="159"/>
      <c r="E2051" s="158"/>
      <c r="F2051" s="172"/>
      <c r="G2051" s="173" t="str">
        <f t="shared" si="99"/>
        <v/>
      </c>
      <c r="H2051" s="174" t="str">
        <f t="shared" si="100"/>
        <v/>
      </c>
      <c r="I2051" s="138"/>
      <c r="J2051" s="139">
        <v>42544.477777777778</v>
      </c>
      <c r="K2051" s="139">
        <v>42544.48541666667</v>
      </c>
      <c r="L2051" s="130">
        <f t="shared" si="101"/>
        <v>7.6388888919609599E-3</v>
      </c>
      <c r="M2051" s="131" t="s">
        <v>149</v>
      </c>
      <c r="N2051" s="138" t="s">
        <v>78</v>
      </c>
    </row>
    <row r="2052" spans="1:14" ht="27" customHeight="1" x14ac:dyDescent="0.35">
      <c r="A2052" s="157">
        <v>20162</v>
      </c>
      <c r="B2052" s="158">
        <v>1493</v>
      </c>
      <c r="C2052" s="125" t="s">
        <v>16</v>
      </c>
      <c r="D2052" s="159">
        <v>42544.715277777781</v>
      </c>
      <c r="E2052" s="158" t="s">
        <v>0</v>
      </c>
      <c r="F2052" s="172">
        <v>42544.512499999997</v>
      </c>
      <c r="G2052" s="173">
        <f t="shared" si="99"/>
        <v>0.20277777778392192</v>
      </c>
      <c r="H2052" s="174" t="str">
        <f t="shared" si="100"/>
        <v>ACCEPTABLE</v>
      </c>
      <c r="I2052" s="138"/>
      <c r="J2052" s="139">
        <v>42544.701388888891</v>
      </c>
      <c r="K2052" s="139">
        <v>42544.719444444447</v>
      </c>
      <c r="L2052" s="130">
        <f t="shared" si="101"/>
        <v>1.8055555556202307E-2</v>
      </c>
      <c r="M2052" s="131" t="s">
        <v>0</v>
      </c>
      <c r="N2052" s="138" t="s">
        <v>898</v>
      </c>
    </row>
    <row r="2053" spans="1:14" ht="27" customHeight="1" x14ac:dyDescent="0.35">
      <c r="A2053" s="157">
        <v>20162</v>
      </c>
      <c r="B2053" s="158">
        <v>1494</v>
      </c>
      <c r="C2053" s="125" t="s">
        <v>471</v>
      </c>
      <c r="D2053" s="159">
        <v>42544.743055555555</v>
      </c>
      <c r="E2053" s="158" t="s">
        <v>1</v>
      </c>
      <c r="F2053" s="172">
        <v>42544.512499999997</v>
      </c>
      <c r="G2053" s="173">
        <f t="shared" si="99"/>
        <v>0.2305555555576575</v>
      </c>
      <c r="H2053" s="174" t="str">
        <f t="shared" si="100"/>
        <v>ACCEPTABLE</v>
      </c>
      <c r="I2053" s="138"/>
      <c r="J2053" s="139">
        <v>42544.777777777781</v>
      </c>
      <c r="K2053" s="139">
        <v>42544.791666666664</v>
      </c>
      <c r="L2053" s="130">
        <f t="shared" si="101"/>
        <v>1.3888888883229811E-2</v>
      </c>
      <c r="M2053" s="131" t="s">
        <v>1</v>
      </c>
      <c r="N2053" s="138" t="s">
        <v>898</v>
      </c>
    </row>
    <row r="2054" spans="1:14" ht="27" customHeight="1" x14ac:dyDescent="0.35">
      <c r="A2054" s="157"/>
      <c r="B2054" s="158"/>
      <c r="C2054" s="125"/>
      <c r="D2054" s="159"/>
      <c r="E2054" s="158"/>
      <c r="F2054" s="172"/>
      <c r="G2054" s="173" t="str">
        <f t="shared" si="99"/>
        <v/>
      </c>
      <c r="H2054" s="174" t="str">
        <f t="shared" si="100"/>
        <v/>
      </c>
      <c r="I2054" s="138"/>
      <c r="J2054" s="139">
        <v>42545.402777777781</v>
      </c>
      <c r="K2054" s="139">
        <v>42545.408333333333</v>
      </c>
      <c r="L2054" s="130">
        <f t="shared" si="101"/>
        <v>5.5555555518367328E-3</v>
      </c>
      <c r="M2054" s="131" t="s">
        <v>149</v>
      </c>
      <c r="N2054" s="138" t="s">
        <v>78</v>
      </c>
    </row>
    <row r="2055" spans="1:14" ht="27" customHeight="1" x14ac:dyDescent="0.35">
      <c r="A2055" s="157">
        <v>20163</v>
      </c>
      <c r="B2055" s="158">
        <v>1495</v>
      </c>
      <c r="C2055" s="125" t="s">
        <v>3</v>
      </c>
      <c r="D2055" s="159">
        <v>42546.71875</v>
      </c>
      <c r="E2055" s="158" t="s">
        <v>0</v>
      </c>
      <c r="F2055" s="172">
        <v>42546.65</v>
      </c>
      <c r="G2055" s="173">
        <f t="shared" si="99"/>
        <v>6.8749999998544808E-2</v>
      </c>
      <c r="H2055" s="174" t="str">
        <f t="shared" si="100"/>
        <v>ACCEPTABLE</v>
      </c>
      <c r="I2055" s="138"/>
      <c r="J2055" s="139">
        <v>42546.716666666667</v>
      </c>
      <c r="K2055" s="139">
        <v>42546.722222222219</v>
      </c>
      <c r="L2055" s="130">
        <f t="shared" si="101"/>
        <v>5.5555555518367328E-3</v>
      </c>
      <c r="M2055" s="131" t="s">
        <v>0</v>
      </c>
      <c r="N2055" s="138" t="s">
        <v>671</v>
      </c>
    </row>
    <row r="2056" spans="1:14" ht="27" customHeight="1" x14ac:dyDescent="0.35">
      <c r="A2056" s="157">
        <v>20163</v>
      </c>
      <c r="B2056" s="158">
        <v>1496</v>
      </c>
      <c r="C2056" s="125" t="s">
        <v>4</v>
      </c>
      <c r="D2056" s="159">
        <v>42546.760416666664</v>
      </c>
      <c r="E2056" s="158" t="s">
        <v>1</v>
      </c>
      <c r="F2056" s="172">
        <v>42546.65</v>
      </c>
      <c r="G2056" s="173">
        <f t="shared" si="99"/>
        <v>0.11041666666278616</v>
      </c>
      <c r="H2056" s="174" t="str">
        <f t="shared" si="100"/>
        <v>ACCEPTABLE</v>
      </c>
      <c r="I2056" s="138"/>
      <c r="J2056" s="139">
        <v>42546.745833333334</v>
      </c>
      <c r="K2056" s="139">
        <v>42546.752083333333</v>
      </c>
      <c r="L2056" s="130">
        <f t="shared" si="101"/>
        <v>6.2499999985448085E-3</v>
      </c>
      <c r="M2056" s="131" t="s">
        <v>1</v>
      </c>
      <c r="N2056" s="138" t="s">
        <v>587</v>
      </c>
    </row>
    <row r="2057" spans="1:14" ht="27" customHeight="1" x14ac:dyDescent="0.35">
      <c r="A2057" s="157">
        <v>20163</v>
      </c>
      <c r="B2057" s="158">
        <v>1497</v>
      </c>
      <c r="C2057" s="125" t="s">
        <v>4</v>
      </c>
      <c r="D2057" s="159">
        <v>42547.069444444445</v>
      </c>
      <c r="E2057" s="158" t="s">
        <v>0</v>
      </c>
      <c r="F2057" s="172">
        <v>42546.65</v>
      </c>
      <c r="G2057" s="173">
        <f t="shared" si="99"/>
        <v>0.41944444444379769</v>
      </c>
      <c r="H2057" s="174" t="str">
        <f t="shared" si="100"/>
        <v>ACCEPTABLE</v>
      </c>
      <c r="I2057" s="138"/>
      <c r="J2057" s="139">
        <v>42547.198611111111</v>
      </c>
      <c r="K2057" s="139">
        <v>42547.204861111109</v>
      </c>
      <c r="L2057" s="130">
        <f t="shared" si="101"/>
        <v>6.2499999985448085E-3</v>
      </c>
      <c r="M2057" s="131" t="s">
        <v>0</v>
      </c>
      <c r="N2057" s="138" t="s">
        <v>587</v>
      </c>
    </row>
    <row r="2058" spans="1:14" ht="27" customHeight="1" x14ac:dyDescent="0.35">
      <c r="A2058" s="157">
        <v>20163</v>
      </c>
      <c r="B2058" s="158">
        <v>1498</v>
      </c>
      <c r="C2058" s="125" t="s">
        <v>3</v>
      </c>
      <c r="D2058" s="159">
        <v>42547.097222222219</v>
      </c>
      <c r="E2058" s="158" t="s">
        <v>1</v>
      </c>
      <c r="F2058" s="172">
        <v>42546.65</v>
      </c>
      <c r="G2058" s="173">
        <f t="shared" si="99"/>
        <v>0.44722222221753327</v>
      </c>
      <c r="H2058" s="174" t="str">
        <f t="shared" si="100"/>
        <v>ACCEPTABLE</v>
      </c>
      <c r="I2058" s="138"/>
      <c r="J2058" s="139">
        <v>42547.223611111112</v>
      </c>
      <c r="K2058" s="139">
        <v>42547.234722222223</v>
      </c>
      <c r="L2058" s="130">
        <f t="shared" si="101"/>
        <v>1.1111111110949423E-2</v>
      </c>
      <c r="M2058" s="131" t="s">
        <v>1</v>
      </c>
      <c r="N2058" s="138" t="s">
        <v>671</v>
      </c>
    </row>
    <row r="2059" spans="1:14" ht="27" customHeight="1" x14ac:dyDescent="0.35">
      <c r="A2059" s="157"/>
      <c r="B2059" s="158"/>
      <c r="C2059" s="125"/>
      <c r="D2059" s="159"/>
      <c r="E2059" s="158"/>
      <c r="F2059" s="172"/>
      <c r="G2059" s="173" t="str">
        <f t="shared" si="99"/>
        <v/>
      </c>
      <c r="H2059" s="174" t="str">
        <f t="shared" si="100"/>
        <v/>
      </c>
      <c r="I2059" s="138"/>
      <c r="J2059" s="139">
        <v>42547.668055555558</v>
      </c>
      <c r="K2059" s="139">
        <v>42547.67083333333</v>
      </c>
      <c r="L2059" s="130">
        <f t="shared" si="101"/>
        <v>2.7777777722803876E-3</v>
      </c>
      <c r="M2059" s="131" t="s">
        <v>1</v>
      </c>
      <c r="N2059" s="138" t="s">
        <v>1214</v>
      </c>
    </row>
    <row r="2060" spans="1:14" ht="27" customHeight="1" x14ac:dyDescent="0.35">
      <c r="A2060" s="157">
        <v>20164</v>
      </c>
      <c r="B2060" s="158">
        <v>1499</v>
      </c>
      <c r="C2060" s="125" t="s">
        <v>3</v>
      </c>
      <c r="D2060" s="159">
        <v>42547.833333333336</v>
      </c>
      <c r="E2060" s="158" t="s">
        <v>0</v>
      </c>
      <c r="F2060" s="172">
        <v>42547.707638888889</v>
      </c>
      <c r="G2060" s="173">
        <f t="shared" si="99"/>
        <v>0.12569444444670808</v>
      </c>
      <c r="H2060" s="174" t="str">
        <f t="shared" si="100"/>
        <v>ACCEPTABLE</v>
      </c>
      <c r="I2060" s="138"/>
      <c r="J2060" s="139">
        <v>42547.849305555559</v>
      </c>
      <c r="K2060" s="139">
        <v>42547.862500000003</v>
      </c>
      <c r="L2060" s="130">
        <f t="shared" si="101"/>
        <v>1.3194444443797693E-2</v>
      </c>
      <c r="M2060" s="131" t="s">
        <v>0</v>
      </c>
      <c r="N2060" s="138" t="s">
        <v>1219</v>
      </c>
    </row>
    <row r="2061" spans="1:14" ht="27" customHeight="1" x14ac:dyDescent="0.35">
      <c r="A2061" s="157">
        <v>20164</v>
      </c>
      <c r="B2061" s="158">
        <v>1500</v>
      </c>
      <c r="C2061" s="125" t="s">
        <v>4</v>
      </c>
      <c r="D2061" s="159">
        <v>42547.875</v>
      </c>
      <c r="E2061" s="158" t="s">
        <v>1</v>
      </c>
      <c r="F2061" s="172">
        <v>42547.707638888889</v>
      </c>
      <c r="G2061" s="173">
        <f t="shared" si="99"/>
        <v>0.16736111111094942</v>
      </c>
      <c r="H2061" s="174" t="str">
        <f t="shared" si="100"/>
        <v>ACCEPTABLE</v>
      </c>
      <c r="I2061" s="138"/>
      <c r="J2061" s="139">
        <v>42547.88958333333</v>
      </c>
      <c r="K2061" s="139"/>
      <c r="L2061" s="130" t="str">
        <f t="shared" si="101"/>
        <v>Incomplete Data</v>
      </c>
      <c r="M2061" s="131" t="s">
        <v>1</v>
      </c>
      <c r="N2061" s="138" t="s">
        <v>587</v>
      </c>
    </row>
    <row r="2062" spans="1:14" ht="27" customHeight="1" x14ac:dyDescent="0.35">
      <c r="A2062" s="157">
        <v>20164</v>
      </c>
      <c r="B2062" s="158">
        <v>1501</v>
      </c>
      <c r="C2062" s="125" t="s">
        <v>4</v>
      </c>
      <c r="D2062" s="159">
        <v>42548.3125</v>
      </c>
      <c r="E2062" s="158" t="s">
        <v>1</v>
      </c>
      <c r="F2062" s="172">
        <v>42547.970138888886</v>
      </c>
      <c r="G2062" s="173">
        <f t="shared" si="99"/>
        <v>0.34236111111385981</v>
      </c>
      <c r="H2062" s="174" t="str">
        <f t="shared" si="100"/>
        <v>ACCEPTABLE</v>
      </c>
      <c r="I2062" s="138"/>
      <c r="J2062" s="139">
        <v>42548.310416666667</v>
      </c>
      <c r="K2062" s="139">
        <v>42548.320138888892</v>
      </c>
      <c r="L2062" s="130">
        <f t="shared" si="101"/>
        <v>9.7222222248092294E-3</v>
      </c>
      <c r="M2062" s="131" t="s">
        <v>1</v>
      </c>
      <c r="N2062" s="138" t="s">
        <v>978</v>
      </c>
    </row>
    <row r="2063" spans="1:14" ht="27" customHeight="1" x14ac:dyDescent="0.35">
      <c r="A2063" s="157">
        <v>20164</v>
      </c>
      <c r="B2063" s="158">
        <v>1502</v>
      </c>
      <c r="C2063" s="125" t="s">
        <v>4</v>
      </c>
      <c r="D2063" s="159">
        <v>42548.5</v>
      </c>
      <c r="E2063" s="158" t="s">
        <v>0</v>
      </c>
      <c r="F2063" s="172">
        <v>42547.970138888886</v>
      </c>
      <c r="G2063" s="173">
        <f t="shared" si="99"/>
        <v>0.52986111111385981</v>
      </c>
      <c r="H2063" s="174" t="str">
        <f t="shared" si="100"/>
        <v>ACCEPTABLE</v>
      </c>
      <c r="I2063" s="138"/>
      <c r="J2063" s="139">
        <v>42548.472916666666</v>
      </c>
      <c r="K2063" s="139">
        <v>42548.482638888891</v>
      </c>
      <c r="L2063" s="130">
        <f t="shared" si="101"/>
        <v>9.7222222248092294E-3</v>
      </c>
      <c r="M2063" s="131" t="s">
        <v>0</v>
      </c>
      <c r="N2063" s="138" t="s">
        <v>978</v>
      </c>
    </row>
    <row r="2064" spans="1:14" ht="27" customHeight="1" x14ac:dyDescent="0.35">
      <c r="A2064" s="157">
        <v>20164</v>
      </c>
      <c r="B2064" s="158">
        <v>1503</v>
      </c>
      <c r="C2064" s="125" t="s">
        <v>4</v>
      </c>
      <c r="D2064" s="159">
        <v>42548.979166666664</v>
      </c>
      <c r="E2064" s="158" t="s">
        <v>0</v>
      </c>
      <c r="F2064" s="172">
        <v>42548.861111111109</v>
      </c>
      <c r="G2064" s="173">
        <f t="shared" si="99"/>
        <v>0.11805555555474712</v>
      </c>
      <c r="H2064" s="174" t="str">
        <f t="shared" si="100"/>
        <v>ACCEPTABLE</v>
      </c>
      <c r="I2064" s="138"/>
      <c r="J2064" s="139">
        <v>42548.965277777781</v>
      </c>
      <c r="K2064" s="139">
        <v>42548.974999999999</v>
      </c>
      <c r="L2064" s="130">
        <f t="shared" si="101"/>
        <v>9.7222222175332718E-3</v>
      </c>
      <c r="M2064" s="131" t="s">
        <v>0</v>
      </c>
      <c r="N2064" s="138" t="s">
        <v>9</v>
      </c>
    </row>
    <row r="2065" spans="1:14" ht="27" customHeight="1" x14ac:dyDescent="0.35">
      <c r="A2065" s="157">
        <v>20164</v>
      </c>
      <c r="B2065" s="158">
        <v>1504</v>
      </c>
      <c r="C2065" s="125" t="s">
        <v>3</v>
      </c>
      <c r="D2065" s="159">
        <v>42549.000694444447</v>
      </c>
      <c r="E2065" s="158" t="s">
        <v>1</v>
      </c>
      <c r="F2065" s="172">
        <v>42548.861111111109</v>
      </c>
      <c r="G2065" s="173">
        <f t="shared" si="99"/>
        <v>0.13958333333721384</v>
      </c>
      <c r="H2065" s="174" t="str">
        <f t="shared" si="100"/>
        <v>ACCEPTABLE</v>
      </c>
      <c r="I2065" s="138"/>
      <c r="J2065" s="139">
        <v>42548.993055555555</v>
      </c>
      <c r="K2065" s="139">
        <v>42549.003472222219</v>
      </c>
      <c r="L2065" s="130">
        <f t="shared" si="101"/>
        <v>1.0416666664241347E-2</v>
      </c>
      <c r="M2065" s="131" t="s">
        <v>1</v>
      </c>
      <c r="N2065" s="138" t="s">
        <v>1220</v>
      </c>
    </row>
    <row r="2066" spans="1:14" ht="27" customHeight="1" x14ac:dyDescent="0.35">
      <c r="A2066" s="157">
        <v>20165</v>
      </c>
      <c r="B2066" s="158">
        <v>1505</v>
      </c>
      <c r="C2066" s="125" t="s">
        <v>3</v>
      </c>
      <c r="D2066" s="159">
        <v>42549.03125</v>
      </c>
      <c r="E2066" s="158" t="s">
        <v>0</v>
      </c>
      <c r="F2066" s="172">
        <v>42548.861111111109</v>
      </c>
      <c r="G2066" s="173">
        <f t="shared" si="99"/>
        <v>0.17013888889050577</v>
      </c>
      <c r="H2066" s="174" t="str">
        <f t="shared" si="100"/>
        <v>ACCEPTABLE</v>
      </c>
      <c r="I2066" s="138"/>
      <c r="J2066" s="139">
        <v>42549.015277777777</v>
      </c>
      <c r="K2066" s="139">
        <v>42549.02847222222</v>
      </c>
      <c r="L2066" s="130">
        <f t="shared" si="101"/>
        <v>1.3194444443797693E-2</v>
      </c>
      <c r="M2066" s="131" t="s">
        <v>0</v>
      </c>
      <c r="N2066" s="138" t="s">
        <v>1221</v>
      </c>
    </row>
    <row r="2067" spans="1:14" ht="27" customHeight="1" x14ac:dyDescent="0.35">
      <c r="A2067" s="157">
        <v>20165</v>
      </c>
      <c r="B2067" s="158">
        <v>1506</v>
      </c>
      <c r="C2067" s="125" t="s">
        <v>4</v>
      </c>
      <c r="D2067" s="159">
        <v>42549.072916666664</v>
      </c>
      <c r="E2067" s="158" t="s">
        <v>1</v>
      </c>
      <c r="F2067" s="172">
        <v>42548.861111111109</v>
      </c>
      <c r="G2067" s="173">
        <f t="shared" si="99"/>
        <v>0.21180555555474712</v>
      </c>
      <c r="H2067" s="174" t="str">
        <f t="shared" si="100"/>
        <v>ACCEPTABLE</v>
      </c>
      <c r="I2067" s="138"/>
      <c r="J2067" s="139">
        <v>42549.047222222223</v>
      </c>
      <c r="K2067" s="139">
        <v>42549.057638888888</v>
      </c>
      <c r="L2067" s="130">
        <f t="shared" si="101"/>
        <v>1.0416666664241347E-2</v>
      </c>
      <c r="M2067" s="131" t="s">
        <v>1</v>
      </c>
      <c r="N2067" s="138" t="s">
        <v>623</v>
      </c>
    </row>
    <row r="2068" spans="1:14" ht="27" customHeight="1" x14ac:dyDescent="0.35">
      <c r="A2068" s="157">
        <v>20165</v>
      </c>
      <c r="B2068" s="158">
        <v>1507</v>
      </c>
      <c r="C2068" s="125" t="s">
        <v>4</v>
      </c>
      <c r="D2068" s="159">
        <v>42549.423611111109</v>
      </c>
      <c r="E2068" s="158" t="s">
        <v>0</v>
      </c>
      <c r="F2068" s="172">
        <v>42549.286805555559</v>
      </c>
      <c r="G2068" s="173">
        <f t="shared" si="99"/>
        <v>0.13680555555038154</v>
      </c>
      <c r="H2068" s="174" t="str">
        <f t="shared" si="100"/>
        <v>ACCEPTABLE</v>
      </c>
      <c r="I2068" s="138"/>
      <c r="J2068" s="139">
        <v>42549.421527777777</v>
      </c>
      <c r="K2068" s="139">
        <v>42549.431250000001</v>
      </c>
      <c r="L2068" s="130">
        <f t="shared" si="101"/>
        <v>9.7222222248092294E-3</v>
      </c>
      <c r="M2068" s="131" t="s">
        <v>0</v>
      </c>
      <c r="N2068" s="138" t="s">
        <v>587</v>
      </c>
    </row>
    <row r="2069" spans="1:14" ht="27" customHeight="1" x14ac:dyDescent="0.35">
      <c r="A2069" s="157">
        <v>20165</v>
      </c>
      <c r="B2069" s="158">
        <v>1508</v>
      </c>
      <c r="C2069" s="125" t="s">
        <v>3</v>
      </c>
      <c r="D2069" s="159">
        <v>42549.451388888891</v>
      </c>
      <c r="E2069" s="158" t="s">
        <v>1</v>
      </c>
      <c r="F2069" s="172">
        <v>42549.286805555559</v>
      </c>
      <c r="G2069" s="173">
        <f t="shared" si="99"/>
        <v>0.16458333333139308</v>
      </c>
      <c r="H2069" s="174" t="str">
        <f t="shared" si="100"/>
        <v>ACCEPTABLE</v>
      </c>
      <c r="I2069" s="138"/>
      <c r="J2069" s="139">
        <v>42549.445833333331</v>
      </c>
      <c r="K2069" s="139">
        <v>42549.458333333336</v>
      </c>
      <c r="L2069" s="130">
        <f t="shared" si="101"/>
        <v>1.2500000004365575E-2</v>
      </c>
      <c r="M2069" s="131" t="s">
        <v>1</v>
      </c>
      <c r="N2069" s="138" t="s">
        <v>1147</v>
      </c>
    </row>
    <row r="2070" spans="1:14" ht="27" customHeight="1" x14ac:dyDescent="0.35">
      <c r="A2070" s="157">
        <v>20166</v>
      </c>
      <c r="B2070" s="158">
        <v>1509</v>
      </c>
      <c r="C2070" s="125" t="s">
        <v>471</v>
      </c>
      <c r="D2070" s="159">
        <v>42549.677083333336</v>
      </c>
      <c r="E2070" s="158" t="s">
        <v>0</v>
      </c>
      <c r="F2070" s="172">
        <v>42549.612500000003</v>
      </c>
      <c r="G2070" s="173">
        <f t="shared" si="99"/>
        <v>6.4583333332848269E-2</v>
      </c>
      <c r="H2070" s="174" t="str">
        <f t="shared" si="100"/>
        <v>ACCEPTABLE</v>
      </c>
      <c r="I2070" s="138"/>
      <c r="J2070" s="139">
        <v>42549.672222222223</v>
      </c>
      <c r="K2070" s="139">
        <v>42549.681944444441</v>
      </c>
      <c r="L2070" s="130">
        <f t="shared" si="101"/>
        <v>9.7222222175332718E-3</v>
      </c>
      <c r="M2070" s="131" t="s">
        <v>0</v>
      </c>
      <c r="N2070" s="138" t="s">
        <v>1222</v>
      </c>
    </row>
    <row r="2071" spans="1:14" ht="27" customHeight="1" x14ac:dyDescent="0.35">
      <c r="A2071" s="157">
        <v>20166</v>
      </c>
      <c r="B2071" s="158">
        <v>1510</v>
      </c>
      <c r="C2071" s="125" t="s">
        <v>16</v>
      </c>
      <c r="D2071" s="159">
        <v>42549.711805555555</v>
      </c>
      <c r="E2071" s="158" t="s">
        <v>1</v>
      </c>
      <c r="F2071" s="172">
        <v>42549.612500000003</v>
      </c>
      <c r="G2071" s="173">
        <f t="shared" si="99"/>
        <v>9.9305555551836733E-2</v>
      </c>
      <c r="H2071" s="174" t="str">
        <f t="shared" si="100"/>
        <v>ACCEPTABLE</v>
      </c>
      <c r="I2071" s="138"/>
      <c r="J2071" s="139">
        <v>42549.7</v>
      </c>
      <c r="K2071" s="139">
        <v>42549.709027777775</v>
      </c>
      <c r="L2071" s="130">
        <f t="shared" si="101"/>
        <v>9.0277777781011537E-3</v>
      </c>
      <c r="M2071" s="131" t="s">
        <v>1</v>
      </c>
      <c r="N2071" s="138" t="s">
        <v>637</v>
      </c>
    </row>
    <row r="2072" spans="1:14" ht="27" customHeight="1" x14ac:dyDescent="0.35">
      <c r="A2072" s="157">
        <v>20167</v>
      </c>
      <c r="B2072" s="158">
        <v>1511</v>
      </c>
      <c r="C2072" s="125" t="s">
        <v>1224</v>
      </c>
      <c r="D2072" s="159">
        <v>42550.864583333336</v>
      </c>
      <c r="E2072" s="158" t="s">
        <v>0</v>
      </c>
      <c r="F2072" s="172">
        <v>42550.693055555559</v>
      </c>
      <c r="G2072" s="173">
        <f t="shared" si="99"/>
        <v>0.17152777777664596</v>
      </c>
      <c r="H2072" s="174" t="str">
        <f t="shared" si="100"/>
        <v>ACCEPTABLE</v>
      </c>
      <c r="I2072" s="138"/>
      <c r="J2072" s="139"/>
      <c r="K2072" s="139"/>
      <c r="L2072" s="130" t="str">
        <f t="shared" si="101"/>
        <v>Incomplete Data</v>
      </c>
      <c r="M2072" s="131"/>
      <c r="N2072" s="138"/>
    </row>
    <row r="2073" spans="1:14" ht="27" customHeight="1" x14ac:dyDescent="0.35">
      <c r="A2073" s="157">
        <v>20167</v>
      </c>
      <c r="B2073" s="158">
        <v>1512</v>
      </c>
      <c r="C2073" s="125" t="s">
        <v>1224</v>
      </c>
      <c r="D2073" s="159">
        <v>42551.083333333336</v>
      </c>
      <c r="E2073" s="158" t="s">
        <v>1</v>
      </c>
      <c r="F2073" s="172">
        <v>42550.693055555559</v>
      </c>
      <c r="G2073" s="173">
        <f t="shared" si="99"/>
        <v>0.39027777777664596</v>
      </c>
      <c r="H2073" s="174" t="str">
        <f t="shared" si="100"/>
        <v>ACCEPTABLE</v>
      </c>
      <c r="I2073" s="138"/>
      <c r="J2073" s="139">
        <v>42551.078472222223</v>
      </c>
      <c r="K2073" s="139">
        <v>42551.091666666667</v>
      </c>
      <c r="L2073" s="130">
        <f t="shared" si="101"/>
        <v>1.3194444443797693E-2</v>
      </c>
      <c r="M2073" s="131" t="s">
        <v>1</v>
      </c>
      <c r="N2073" s="138" t="s">
        <v>1225</v>
      </c>
    </row>
    <row r="2074" spans="1:14" ht="27" customHeight="1" x14ac:dyDescent="0.35">
      <c r="A2074" s="157">
        <v>20166</v>
      </c>
      <c r="B2074" s="158">
        <v>1513</v>
      </c>
      <c r="C2074" s="125" t="s">
        <v>16</v>
      </c>
      <c r="D2074" s="159">
        <v>42551.194444444445</v>
      </c>
      <c r="E2074" s="158" t="s">
        <v>0</v>
      </c>
      <c r="F2074" s="172">
        <v>42550.693055555559</v>
      </c>
      <c r="G2074" s="173">
        <f t="shared" si="99"/>
        <v>0.50138888888614019</v>
      </c>
      <c r="H2074" s="174" t="str">
        <f t="shared" si="100"/>
        <v>ACCEPTABLE</v>
      </c>
      <c r="I2074" s="138"/>
      <c r="J2074" s="139">
        <v>42551.1875</v>
      </c>
      <c r="K2074" s="139">
        <v>42551.197222222225</v>
      </c>
      <c r="L2074" s="130">
        <f t="shared" si="101"/>
        <v>9.7222222248092294E-3</v>
      </c>
      <c r="M2074" s="131" t="s">
        <v>0</v>
      </c>
      <c r="N2074" s="138" t="s">
        <v>610</v>
      </c>
    </row>
    <row r="2075" spans="1:14" ht="27" customHeight="1" x14ac:dyDescent="0.35">
      <c r="A2075" s="157">
        <v>20166</v>
      </c>
      <c r="B2075" s="158">
        <v>1514</v>
      </c>
      <c r="C2075" s="125" t="s">
        <v>471</v>
      </c>
      <c r="D2075" s="159">
        <v>42551.222222222219</v>
      </c>
      <c r="E2075" s="158" t="s">
        <v>1</v>
      </c>
      <c r="F2075" s="172">
        <v>42550.693055555559</v>
      </c>
      <c r="G2075" s="173">
        <f t="shared" si="99"/>
        <v>0.52916666665987577</v>
      </c>
      <c r="H2075" s="174" t="str">
        <f t="shared" si="100"/>
        <v>ACCEPTABLE</v>
      </c>
      <c r="I2075" s="138"/>
      <c r="J2075" s="139">
        <v>42551.213888888888</v>
      </c>
      <c r="K2075" s="139">
        <v>42551.226388888892</v>
      </c>
      <c r="L2075" s="130">
        <f t="shared" si="101"/>
        <v>1.2500000004365575E-2</v>
      </c>
      <c r="M2075" s="131" t="s">
        <v>1</v>
      </c>
      <c r="N2075" s="138" t="s">
        <v>1226</v>
      </c>
    </row>
    <row r="2076" spans="1:14" ht="27" customHeight="1" x14ac:dyDescent="0.35">
      <c r="A2076" s="157">
        <v>20168</v>
      </c>
      <c r="B2076" s="158">
        <v>1515</v>
      </c>
      <c r="C2076" s="125" t="s">
        <v>471</v>
      </c>
      <c r="D2076" s="159">
        <v>42551.385416666664</v>
      </c>
      <c r="E2076" s="158" t="s">
        <v>0</v>
      </c>
      <c r="F2076" s="172">
        <v>42551.304861111108</v>
      </c>
      <c r="G2076" s="173">
        <f t="shared" si="99"/>
        <v>8.0555555556202307E-2</v>
      </c>
      <c r="H2076" s="174" t="str">
        <f t="shared" si="100"/>
        <v>ACCEPTABLE</v>
      </c>
      <c r="I2076" s="138"/>
      <c r="J2076" s="139">
        <v>42551.387499999997</v>
      </c>
      <c r="K2076" s="139">
        <v>42551.402777777781</v>
      </c>
      <c r="L2076" s="130">
        <f t="shared" si="101"/>
        <v>1.527777778392192E-2</v>
      </c>
      <c r="M2076" s="131" t="s">
        <v>0</v>
      </c>
      <c r="N2076" s="138" t="s">
        <v>1003</v>
      </c>
    </row>
    <row r="2077" spans="1:14" ht="27" customHeight="1" x14ac:dyDescent="0.35">
      <c r="A2077" s="157">
        <v>20168</v>
      </c>
      <c r="B2077" s="158">
        <v>1516</v>
      </c>
      <c r="C2077" s="125" t="s">
        <v>16</v>
      </c>
      <c r="D2077" s="159">
        <v>42551.420138888891</v>
      </c>
      <c r="E2077" s="158" t="s">
        <v>1</v>
      </c>
      <c r="F2077" s="172">
        <v>42551.304861111108</v>
      </c>
      <c r="G2077" s="173">
        <f t="shared" si="99"/>
        <v>0.11527777778246673</v>
      </c>
      <c r="H2077" s="174" t="str">
        <f t="shared" si="100"/>
        <v>ACCEPTABLE</v>
      </c>
      <c r="I2077" s="138"/>
      <c r="J2077" s="139">
        <v>42551.427083333336</v>
      </c>
      <c r="K2077" s="139">
        <v>42551.43472222222</v>
      </c>
      <c r="L2077" s="130">
        <f t="shared" si="101"/>
        <v>7.6388888846850023E-3</v>
      </c>
      <c r="M2077" s="131" t="s">
        <v>1</v>
      </c>
      <c r="N2077" s="138" t="s">
        <v>867</v>
      </c>
    </row>
    <row r="2078" spans="1:14" ht="27" customHeight="1" x14ac:dyDescent="0.35">
      <c r="A2078" s="157">
        <v>20168</v>
      </c>
      <c r="B2078" s="158">
        <v>1517</v>
      </c>
      <c r="C2078" s="125" t="s">
        <v>16</v>
      </c>
      <c r="D2078" s="159">
        <v>42552.361111111109</v>
      </c>
      <c r="E2078" s="158" t="s">
        <v>0</v>
      </c>
      <c r="F2078" s="172">
        <v>42552.237500000003</v>
      </c>
      <c r="G2078" s="173">
        <f t="shared" ref="G2078:G2141" si="103">IF(D2078="","",D2078-F2078)</f>
        <v>0.12361111110658385</v>
      </c>
      <c r="H2078" s="174" t="str">
        <f t="shared" ref="H2078:H2141" si="104">IF(D2078-F2078&lt;0,"TOO LATE",IF(G2078="","",IF(OR(DAY(D2078-F2078)&gt;1,AND(HOUR(D2078-F2078)&gt;HOUR("0:59"),(SIGN(D2078-F2078)=1))),"ACCEPTABLE","TOO LATE")))</f>
        <v>ACCEPTABLE</v>
      </c>
      <c r="I2078" s="138"/>
      <c r="J2078" s="139">
        <v>42552.361805555556</v>
      </c>
      <c r="K2078" s="139">
        <v>42552.368055555555</v>
      </c>
      <c r="L2078" s="130">
        <f t="shared" si="101"/>
        <v>6.2499999985448085E-3</v>
      </c>
      <c r="M2078" s="131" t="s">
        <v>0</v>
      </c>
      <c r="N2078" s="138" t="s">
        <v>1028</v>
      </c>
    </row>
    <row r="2079" spans="1:14" ht="27" customHeight="1" x14ac:dyDescent="0.35">
      <c r="A2079" s="157">
        <v>20168</v>
      </c>
      <c r="B2079" s="158">
        <v>1518</v>
      </c>
      <c r="C2079" s="125" t="s">
        <v>471</v>
      </c>
      <c r="D2079" s="159">
        <v>42552.388888888891</v>
      </c>
      <c r="E2079" s="158" t="s">
        <v>1</v>
      </c>
      <c r="F2079" s="172">
        <v>42552.237500000003</v>
      </c>
      <c r="G2079" s="173">
        <f t="shared" si="103"/>
        <v>0.15138888888759539</v>
      </c>
      <c r="H2079" s="174" t="str">
        <f t="shared" si="104"/>
        <v>ACCEPTABLE</v>
      </c>
      <c r="I2079" s="138"/>
      <c r="J2079" s="139">
        <v>42552.402777777781</v>
      </c>
      <c r="K2079" s="139">
        <v>42552.413194444445</v>
      </c>
      <c r="L2079" s="130">
        <f t="shared" si="101"/>
        <v>1.0416666664241347E-2</v>
      </c>
      <c r="M2079" s="131" t="s">
        <v>1</v>
      </c>
      <c r="N2079" s="138" t="s">
        <v>1227</v>
      </c>
    </row>
    <row r="2080" spans="1:14" ht="27" customHeight="1" x14ac:dyDescent="0.35">
      <c r="A2080" s="157">
        <v>20169</v>
      </c>
      <c r="B2080" s="158">
        <v>1519</v>
      </c>
      <c r="C2080" s="125" t="s">
        <v>3</v>
      </c>
      <c r="D2080" s="159">
        <v>42552.423611111109</v>
      </c>
      <c r="E2080" s="158" t="s">
        <v>0</v>
      </c>
      <c r="F2080" s="172">
        <v>42552.237500000003</v>
      </c>
      <c r="G2080" s="173">
        <f t="shared" si="103"/>
        <v>0.18611111110658385</v>
      </c>
      <c r="H2080" s="174" t="str">
        <f t="shared" si="104"/>
        <v>ACCEPTABLE</v>
      </c>
      <c r="I2080" s="138"/>
      <c r="J2080" s="139">
        <v>42552.447916666664</v>
      </c>
      <c r="K2080" s="139">
        <v>42552.459027777775</v>
      </c>
      <c r="L2080" s="130">
        <f t="shared" si="101"/>
        <v>1.1111111110949423E-2</v>
      </c>
      <c r="M2080" s="131" t="s">
        <v>0</v>
      </c>
      <c r="N2080" s="138" t="s">
        <v>608</v>
      </c>
    </row>
    <row r="2081" spans="1:14" ht="27" customHeight="1" x14ac:dyDescent="0.35">
      <c r="A2081" s="157">
        <v>20169</v>
      </c>
      <c r="B2081" s="158">
        <v>1520</v>
      </c>
      <c r="C2081" s="125" t="s">
        <v>4</v>
      </c>
      <c r="D2081" s="159">
        <v>42552.465277777781</v>
      </c>
      <c r="E2081" s="158" t="s">
        <v>1</v>
      </c>
      <c r="F2081" s="172">
        <v>42552.237500000003</v>
      </c>
      <c r="G2081" s="173">
        <f t="shared" si="103"/>
        <v>0.22777777777810115</v>
      </c>
      <c r="H2081" s="174" t="str">
        <f t="shared" si="104"/>
        <v>ACCEPTABLE</v>
      </c>
      <c r="I2081" s="138"/>
      <c r="J2081" s="139">
        <v>42552.482638888891</v>
      </c>
      <c r="K2081" s="139">
        <v>42552.493055555555</v>
      </c>
      <c r="L2081" s="130">
        <f t="shared" si="101"/>
        <v>1.0416666664241347E-2</v>
      </c>
      <c r="M2081" s="131" t="s">
        <v>1</v>
      </c>
      <c r="N2081" s="138" t="s">
        <v>587</v>
      </c>
    </row>
    <row r="2082" spans="1:14" ht="27" customHeight="1" x14ac:dyDescent="0.35">
      <c r="A2082" s="157">
        <v>20169</v>
      </c>
      <c r="B2082" s="158">
        <v>1521</v>
      </c>
      <c r="C2082" s="125" t="s">
        <v>4</v>
      </c>
      <c r="D2082" s="159">
        <v>42553.090277777781</v>
      </c>
      <c r="E2082" s="158" t="s">
        <v>0</v>
      </c>
      <c r="F2082" s="172">
        <v>42552.914583333331</v>
      </c>
      <c r="G2082" s="173">
        <f t="shared" si="103"/>
        <v>0.17569444444961846</v>
      </c>
      <c r="H2082" s="174" t="str">
        <f t="shared" si="104"/>
        <v>ACCEPTABLE</v>
      </c>
      <c r="I2082" s="138"/>
      <c r="J2082" s="139">
        <v>42553.088194444441</v>
      </c>
      <c r="K2082" s="139">
        <v>42553.100694444445</v>
      </c>
      <c r="L2082" s="130">
        <f t="shared" si="101"/>
        <v>1.2500000004365575E-2</v>
      </c>
      <c r="M2082" s="131" t="s">
        <v>0</v>
      </c>
      <c r="N2082" s="138" t="s">
        <v>587</v>
      </c>
    </row>
    <row r="2083" spans="1:14" ht="27" customHeight="1" x14ac:dyDescent="0.35">
      <c r="A2083" s="157">
        <v>20169</v>
      </c>
      <c r="B2083" s="158">
        <v>1522</v>
      </c>
      <c r="C2083" s="125" t="s">
        <v>3</v>
      </c>
      <c r="D2083" s="159">
        <v>42553.118055555555</v>
      </c>
      <c r="E2083" s="158" t="s">
        <v>1</v>
      </c>
      <c r="F2083" s="172">
        <v>42552.914583333331</v>
      </c>
      <c r="G2083" s="173">
        <f t="shared" si="103"/>
        <v>0.20347222222335404</v>
      </c>
      <c r="H2083" s="174" t="str">
        <f t="shared" si="104"/>
        <v>ACCEPTABLE</v>
      </c>
      <c r="I2083" s="138"/>
      <c r="J2083" s="139">
        <v>42553.125</v>
      </c>
      <c r="K2083" s="139">
        <v>42553.137499999997</v>
      </c>
      <c r="L2083" s="130">
        <f t="shared" si="101"/>
        <v>1.2499999997089617E-2</v>
      </c>
      <c r="M2083" s="131" t="s">
        <v>1</v>
      </c>
      <c r="N2083" s="138" t="s">
        <v>608</v>
      </c>
    </row>
    <row r="2084" spans="1:14" ht="27" customHeight="1" x14ac:dyDescent="0.35">
      <c r="A2084" s="157"/>
      <c r="B2084" s="158"/>
      <c r="C2084" s="125"/>
      <c r="D2084" s="159"/>
      <c r="E2084" s="158"/>
      <c r="F2084" s="172"/>
      <c r="G2084" s="173" t="str">
        <f t="shared" si="103"/>
        <v/>
      </c>
      <c r="H2084" s="174" t="str">
        <f t="shared" si="104"/>
        <v/>
      </c>
      <c r="I2084" s="138"/>
      <c r="J2084" s="139">
        <v>42553.413194444445</v>
      </c>
      <c r="K2084" s="139">
        <v>42553.423611111109</v>
      </c>
      <c r="L2084" s="130">
        <f t="shared" si="101"/>
        <v>1.0416666664241347E-2</v>
      </c>
      <c r="M2084" s="131" t="s">
        <v>0</v>
      </c>
      <c r="N2084" s="138" t="s">
        <v>1228</v>
      </c>
    </row>
    <row r="2085" spans="1:14" ht="27" customHeight="1" x14ac:dyDescent="0.35">
      <c r="A2085" s="157"/>
      <c r="B2085" s="158"/>
      <c r="C2085" s="125"/>
      <c r="D2085" s="159"/>
      <c r="E2085" s="158"/>
      <c r="F2085" s="172"/>
      <c r="G2085" s="173" t="str">
        <f t="shared" si="103"/>
        <v/>
      </c>
      <c r="H2085" s="174" t="str">
        <f t="shared" si="104"/>
        <v/>
      </c>
      <c r="I2085" s="138"/>
      <c r="J2085" s="139">
        <v>42553.490972222222</v>
      </c>
      <c r="K2085" s="139">
        <v>42553.5</v>
      </c>
      <c r="L2085" s="130">
        <f t="shared" si="101"/>
        <v>9.0277777781011537E-3</v>
      </c>
      <c r="M2085" s="131" t="s">
        <v>1</v>
      </c>
      <c r="N2085" s="138" t="s">
        <v>1228</v>
      </c>
    </row>
    <row r="2086" spans="1:14" ht="27" customHeight="1" x14ac:dyDescent="0.35">
      <c r="A2086" s="157">
        <v>20170</v>
      </c>
      <c r="B2086" s="158">
        <v>1523</v>
      </c>
      <c r="C2086" s="125" t="s">
        <v>471</v>
      </c>
      <c r="D2086" s="159">
        <v>42553.8125</v>
      </c>
      <c r="E2086" s="158" t="s">
        <v>0</v>
      </c>
      <c r="F2086" s="172">
        <v>42553.642361111109</v>
      </c>
      <c r="G2086" s="173">
        <f t="shared" si="103"/>
        <v>0.17013888889050577</v>
      </c>
      <c r="H2086" s="174" t="str">
        <f t="shared" si="104"/>
        <v>ACCEPTABLE</v>
      </c>
      <c r="I2086" s="138"/>
      <c r="J2086" s="139">
        <v>42553.809027777781</v>
      </c>
      <c r="K2086" s="139">
        <v>42553.826388888891</v>
      </c>
      <c r="L2086" s="130">
        <f t="shared" si="101"/>
        <v>1.7361111109494232E-2</v>
      </c>
      <c r="M2086" s="131" t="s">
        <v>0</v>
      </c>
      <c r="N2086" s="138" t="s">
        <v>1229</v>
      </c>
    </row>
    <row r="2087" spans="1:14" ht="27" customHeight="1" x14ac:dyDescent="0.35">
      <c r="A2087" s="157">
        <v>20170</v>
      </c>
      <c r="B2087" s="158">
        <v>1524</v>
      </c>
      <c r="C2087" s="125" t="s">
        <v>16</v>
      </c>
      <c r="D2087" s="159">
        <v>42553.847222222219</v>
      </c>
      <c r="E2087" s="158" t="s">
        <v>1</v>
      </c>
      <c r="F2087" s="172">
        <v>42553.642361111109</v>
      </c>
      <c r="G2087" s="173">
        <f t="shared" si="103"/>
        <v>0.20486111110949423</v>
      </c>
      <c r="H2087" s="174" t="str">
        <f t="shared" si="104"/>
        <v>ACCEPTABLE</v>
      </c>
      <c r="I2087" s="138"/>
      <c r="J2087" s="139">
        <v>42553.838194444441</v>
      </c>
      <c r="K2087" s="139">
        <v>42553.847222222219</v>
      </c>
      <c r="L2087" s="130">
        <f t="shared" ref="L2087:L2150" si="105">IF(OR(K2087="",J2087=""), "Incomplete Data", K2087-J2087)</f>
        <v>9.0277777781011537E-3</v>
      </c>
      <c r="M2087" s="131" t="s">
        <v>1</v>
      </c>
      <c r="N2087" s="138" t="s">
        <v>867</v>
      </c>
    </row>
    <row r="2088" spans="1:14" ht="27" customHeight="1" x14ac:dyDescent="0.35">
      <c r="A2088" s="157"/>
      <c r="B2088" s="158"/>
      <c r="C2088" s="125"/>
      <c r="D2088" s="159"/>
      <c r="E2088" s="158"/>
      <c r="F2088" s="172"/>
      <c r="G2088" s="173" t="str">
        <f t="shared" si="103"/>
        <v/>
      </c>
      <c r="H2088" s="174" t="str">
        <f t="shared" si="104"/>
        <v/>
      </c>
      <c r="I2088" s="138"/>
      <c r="J2088" s="139">
        <v>42554.432638888888</v>
      </c>
      <c r="K2088" s="139">
        <v>42554.442361111112</v>
      </c>
      <c r="L2088" s="130">
        <f t="shared" si="105"/>
        <v>9.7222222248092294E-3</v>
      </c>
      <c r="M2088" s="131" t="s">
        <v>0</v>
      </c>
      <c r="N2088" s="138" t="s">
        <v>479</v>
      </c>
    </row>
    <row r="2089" spans="1:14" ht="27" customHeight="1" x14ac:dyDescent="0.35">
      <c r="A2089" s="157">
        <v>20170</v>
      </c>
      <c r="B2089" s="158">
        <v>1525</v>
      </c>
      <c r="C2089" s="125" t="s">
        <v>19</v>
      </c>
      <c r="D2089" s="159">
        <v>42554.444444444445</v>
      </c>
      <c r="E2089" s="158" t="s">
        <v>0</v>
      </c>
      <c r="F2089" s="172">
        <v>42554.334027777775</v>
      </c>
      <c r="G2089" s="173">
        <f t="shared" si="103"/>
        <v>0.11041666667006211</v>
      </c>
      <c r="H2089" s="174" t="str">
        <f t="shared" si="104"/>
        <v>ACCEPTABLE</v>
      </c>
      <c r="I2089" s="138"/>
      <c r="J2089" s="139">
        <v>42554.45416666667</v>
      </c>
      <c r="K2089" s="139">
        <v>42554.464583333334</v>
      </c>
      <c r="L2089" s="130">
        <f t="shared" si="105"/>
        <v>1.0416666664241347E-2</v>
      </c>
      <c r="M2089" s="131" t="s">
        <v>0</v>
      </c>
      <c r="N2089" s="138" t="s">
        <v>1230</v>
      </c>
    </row>
    <row r="2090" spans="1:14" ht="27" customHeight="1" x14ac:dyDescent="0.35">
      <c r="A2090" s="157">
        <v>20170</v>
      </c>
      <c r="B2090" s="158">
        <v>1526</v>
      </c>
      <c r="C2090" s="125" t="s">
        <v>19</v>
      </c>
      <c r="D2090" s="159">
        <v>42554.5</v>
      </c>
      <c r="E2090" s="158" t="s">
        <v>1</v>
      </c>
      <c r="F2090" s="172">
        <v>42554.334027777775</v>
      </c>
      <c r="G2090" s="173">
        <f t="shared" si="103"/>
        <v>0.16597222222480923</v>
      </c>
      <c r="H2090" s="174" t="str">
        <f t="shared" si="104"/>
        <v>ACCEPTABLE</v>
      </c>
      <c r="I2090" s="138"/>
      <c r="J2090" s="139">
        <v>42554.479166666664</v>
      </c>
      <c r="K2090" s="139">
        <v>42554.486805555556</v>
      </c>
      <c r="L2090" s="130">
        <f t="shared" si="105"/>
        <v>7.6388888919609599E-3</v>
      </c>
      <c r="M2090" s="131" t="s">
        <v>1</v>
      </c>
      <c r="N2090" s="138" t="s">
        <v>688</v>
      </c>
    </row>
    <row r="2091" spans="1:14" ht="27" customHeight="1" x14ac:dyDescent="0.35">
      <c r="A2091" s="157">
        <v>20170</v>
      </c>
      <c r="B2091" s="158">
        <v>1527</v>
      </c>
      <c r="C2091" s="125" t="s">
        <v>16</v>
      </c>
      <c r="D2091" s="159">
        <v>42555.361111111109</v>
      </c>
      <c r="E2091" s="158" t="s">
        <v>0</v>
      </c>
      <c r="F2091" s="172">
        <v>42555.293055555558</v>
      </c>
      <c r="G2091" s="173">
        <f t="shared" si="103"/>
        <v>6.8055555551836733E-2</v>
      </c>
      <c r="H2091" s="174" t="str">
        <f t="shared" si="104"/>
        <v>ACCEPTABLE</v>
      </c>
      <c r="I2091" s="138"/>
      <c r="J2091" s="139">
        <v>42555.363888888889</v>
      </c>
      <c r="K2091" s="139">
        <v>42555.37222222222</v>
      </c>
      <c r="L2091" s="130">
        <f t="shared" si="105"/>
        <v>8.333333331393078E-3</v>
      </c>
      <c r="M2091" s="131" t="s">
        <v>0</v>
      </c>
      <c r="N2091" s="138" t="s">
        <v>1041</v>
      </c>
    </row>
    <row r="2092" spans="1:14" ht="27" customHeight="1" x14ac:dyDescent="0.35">
      <c r="A2092" s="157">
        <v>20170</v>
      </c>
      <c r="B2092" s="158">
        <v>1528</v>
      </c>
      <c r="C2092" s="125" t="s">
        <v>471</v>
      </c>
      <c r="D2092" s="159">
        <v>42555.388888888891</v>
      </c>
      <c r="E2092" s="158" t="s">
        <v>1</v>
      </c>
      <c r="F2092" s="172">
        <v>42555.293055555558</v>
      </c>
      <c r="G2092" s="173">
        <f t="shared" si="103"/>
        <v>9.5833333332848269E-2</v>
      </c>
      <c r="H2092" s="174" t="str">
        <f t="shared" si="104"/>
        <v>ACCEPTABLE</v>
      </c>
      <c r="I2092" s="138"/>
      <c r="J2092" s="139">
        <v>42555.385416666664</v>
      </c>
      <c r="K2092" s="139">
        <v>42555.388888888891</v>
      </c>
      <c r="L2092" s="130">
        <f t="shared" si="105"/>
        <v>3.4722222262644209E-3</v>
      </c>
      <c r="M2092" s="131" t="s">
        <v>1</v>
      </c>
      <c r="N2092" s="138" t="s">
        <v>1231</v>
      </c>
    </row>
    <row r="2093" spans="1:14" ht="27" customHeight="1" x14ac:dyDescent="0.35">
      <c r="A2093" s="157">
        <v>20171</v>
      </c>
      <c r="B2093" s="158">
        <v>1529</v>
      </c>
      <c r="C2093" s="125" t="s">
        <v>3</v>
      </c>
      <c r="D2093" s="159">
        <v>42555.489583333336</v>
      </c>
      <c r="E2093" s="158" t="s">
        <v>0</v>
      </c>
      <c r="F2093" s="172">
        <v>42555.293055555558</v>
      </c>
      <c r="G2093" s="173">
        <f t="shared" si="103"/>
        <v>0.19652777777810115</v>
      </c>
      <c r="H2093" s="174" t="str">
        <f t="shared" si="104"/>
        <v>ACCEPTABLE</v>
      </c>
      <c r="I2093" s="138"/>
      <c r="J2093" s="139">
        <v>42555.479166666664</v>
      </c>
      <c r="K2093" s="139">
        <v>42555.488888888889</v>
      </c>
      <c r="L2093" s="130">
        <f t="shared" si="105"/>
        <v>9.7222222248092294E-3</v>
      </c>
      <c r="M2093" s="131" t="s">
        <v>0</v>
      </c>
      <c r="N2093" s="138" t="s">
        <v>1157</v>
      </c>
    </row>
    <row r="2094" spans="1:14" ht="27" customHeight="1" x14ac:dyDescent="0.35">
      <c r="A2094" s="157">
        <v>20171</v>
      </c>
      <c r="B2094" s="158">
        <v>1530</v>
      </c>
      <c r="C2094" s="125" t="s">
        <v>4</v>
      </c>
      <c r="D2094" s="159">
        <v>42555.53125</v>
      </c>
      <c r="E2094" s="158" t="s">
        <v>1</v>
      </c>
      <c r="F2094" s="172">
        <v>42555.293055555558</v>
      </c>
      <c r="G2094" s="173">
        <f t="shared" si="103"/>
        <v>0.2381944444423425</v>
      </c>
      <c r="H2094" s="174" t="str">
        <f t="shared" si="104"/>
        <v>ACCEPTABLE</v>
      </c>
      <c r="I2094" s="138"/>
      <c r="J2094" s="139">
        <v>42555.512499999997</v>
      </c>
      <c r="K2094" s="139">
        <v>42555.518750000003</v>
      </c>
      <c r="L2094" s="130">
        <f t="shared" si="105"/>
        <v>6.2500000058207661E-3</v>
      </c>
      <c r="M2094" s="131" t="s">
        <v>1</v>
      </c>
      <c r="N2094" s="138" t="s">
        <v>18</v>
      </c>
    </row>
    <row r="2095" spans="1:14" ht="27" customHeight="1" x14ac:dyDescent="0.35">
      <c r="A2095" s="157">
        <v>20171</v>
      </c>
      <c r="B2095" s="158">
        <v>1531</v>
      </c>
      <c r="C2095" s="125" t="s">
        <v>4</v>
      </c>
      <c r="D2095" s="159">
        <v>42555.944444444445</v>
      </c>
      <c r="E2095" s="158" t="s">
        <v>0</v>
      </c>
      <c r="F2095" s="172">
        <v>42555.854861111111</v>
      </c>
      <c r="G2095" s="173">
        <f t="shared" si="103"/>
        <v>8.9583333334303461E-2</v>
      </c>
      <c r="H2095" s="174" t="str">
        <f t="shared" si="104"/>
        <v>ACCEPTABLE</v>
      </c>
      <c r="I2095" s="138"/>
      <c r="J2095" s="139">
        <v>42555.944444444445</v>
      </c>
      <c r="K2095" s="139">
        <v>42555.954861111109</v>
      </c>
      <c r="L2095" s="130">
        <f t="shared" si="105"/>
        <v>1.0416666664241347E-2</v>
      </c>
      <c r="M2095" s="131" t="s">
        <v>0</v>
      </c>
      <c r="N2095" s="138" t="s">
        <v>587</v>
      </c>
    </row>
    <row r="2096" spans="1:14" ht="27" customHeight="1" x14ac:dyDescent="0.35">
      <c r="A2096" s="157">
        <v>20171</v>
      </c>
      <c r="B2096" s="158">
        <v>1532</v>
      </c>
      <c r="C2096" s="125" t="s">
        <v>3</v>
      </c>
      <c r="D2096" s="159">
        <v>42555.972222222219</v>
      </c>
      <c r="E2096" s="158" t="s">
        <v>1</v>
      </c>
      <c r="F2096" s="172">
        <v>42555.854861111111</v>
      </c>
      <c r="G2096" s="173">
        <f t="shared" si="103"/>
        <v>0.11736111110803904</v>
      </c>
      <c r="H2096" s="174" t="str">
        <f t="shared" si="104"/>
        <v>ACCEPTABLE</v>
      </c>
      <c r="I2096" s="138"/>
      <c r="J2096" s="139">
        <v>42555.982638888891</v>
      </c>
      <c r="K2096" s="139">
        <v>42555.994444444441</v>
      </c>
      <c r="L2096" s="130">
        <f t="shared" si="105"/>
        <v>1.1805555550381541E-2</v>
      </c>
      <c r="M2096" s="131" t="s">
        <v>1</v>
      </c>
      <c r="N2096" s="138" t="s">
        <v>1232</v>
      </c>
    </row>
    <row r="2097" spans="1:14" ht="27" customHeight="1" x14ac:dyDescent="0.35">
      <c r="A2097" s="157">
        <v>20173</v>
      </c>
      <c r="B2097" s="158">
        <v>1533</v>
      </c>
      <c r="C2097" s="125" t="s">
        <v>3</v>
      </c>
      <c r="D2097" s="159">
        <v>42556.208333333336</v>
      </c>
      <c r="E2097" s="158" t="s">
        <v>0</v>
      </c>
      <c r="F2097" s="172">
        <v>42555.84097222222</v>
      </c>
      <c r="G2097" s="173">
        <f t="shared" si="103"/>
        <v>0.367361111115315</v>
      </c>
      <c r="H2097" s="174" t="str">
        <f t="shared" si="104"/>
        <v>ACCEPTABLE</v>
      </c>
      <c r="I2097" s="138"/>
      <c r="J2097" s="139">
        <v>42556.192361111112</v>
      </c>
      <c r="K2097" s="139">
        <v>42556.204861111109</v>
      </c>
      <c r="L2097" s="130">
        <f t="shared" si="105"/>
        <v>1.2499999997089617E-2</v>
      </c>
      <c r="M2097" s="131" t="s">
        <v>0</v>
      </c>
      <c r="N2097" s="138" t="s">
        <v>595</v>
      </c>
    </row>
    <row r="2098" spans="1:14" ht="27" customHeight="1" x14ac:dyDescent="0.35">
      <c r="A2098" s="157">
        <v>20173</v>
      </c>
      <c r="B2098" s="158">
        <v>1534</v>
      </c>
      <c r="C2098" s="125" t="s">
        <v>4</v>
      </c>
      <c r="D2098" s="159">
        <v>42556.243055555555</v>
      </c>
      <c r="E2098" s="158" t="s">
        <v>1</v>
      </c>
      <c r="F2098" s="172">
        <v>42555.84097222222</v>
      </c>
      <c r="G2098" s="173">
        <f t="shared" si="103"/>
        <v>0.40208333333430346</v>
      </c>
      <c r="H2098" s="174" t="str">
        <f t="shared" si="104"/>
        <v>ACCEPTABLE</v>
      </c>
      <c r="I2098" s="138"/>
      <c r="J2098" s="139">
        <v>42556.246527777781</v>
      </c>
      <c r="K2098" s="139">
        <v>42556.257638888892</v>
      </c>
      <c r="L2098" s="130">
        <f t="shared" si="105"/>
        <v>1.1111111110949423E-2</v>
      </c>
      <c r="M2098" s="131" t="s">
        <v>1</v>
      </c>
      <c r="N2098" s="138" t="s">
        <v>1233</v>
      </c>
    </row>
    <row r="2099" spans="1:14" ht="27" customHeight="1" x14ac:dyDescent="0.35">
      <c r="A2099" s="157">
        <v>20172</v>
      </c>
      <c r="B2099" s="158">
        <v>1535</v>
      </c>
      <c r="C2099" s="125" t="s">
        <v>3</v>
      </c>
      <c r="D2099" s="159">
        <v>42556.333333333336</v>
      </c>
      <c r="E2099" s="158" t="s">
        <v>0</v>
      </c>
      <c r="F2099" s="172">
        <v>42556.231249999997</v>
      </c>
      <c r="G2099" s="173">
        <f t="shared" si="103"/>
        <v>0.10208333333866904</v>
      </c>
      <c r="H2099" s="174" t="str">
        <f t="shared" si="104"/>
        <v>ACCEPTABLE</v>
      </c>
      <c r="I2099" s="138"/>
      <c r="J2099" s="139">
        <v>42556.334027777775</v>
      </c>
      <c r="K2099" s="139">
        <v>42556.345138888886</v>
      </c>
      <c r="L2099" s="130">
        <f t="shared" si="105"/>
        <v>1.1111111110949423E-2</v>
      </c>
      <c r="M2099" s="131" t="s">
        <v>0</v>
      </c>
      <c r="N2099" s="138" t="s">
        <v>1234</v>
      </c>
    </row>
    <row r="2100" spans="1:14" ht="27" customHeight="1" x14ac:dyDescent="0.35">
      <c r="A2100" s="157">
        <v>20172</v>
      </c>
      <c r="B2100" s="158">
        <v>1536</v>
      </c>
      <c r="C2100" s="125" t="s">
        <v>4</v>
      </c>
      <c r="D2100" s="159">
        <v>42556.368055555555</v>
      </c>
      <c r="E2100" s="158" t="s">
        <v>1</v>
      </c>
      <c r="F2100" s="172">
        <v>42556.231249999997</v>
      </c>
      <c r="G2100" s="173">
        <f t="shared" si="103"/>
        <v>0.1368055555576575</v>
      </c>
      <c r="H2100" s="174" t="str">
        <f t="shared" si="104"/>
        <v>ACCEPTABLE</v>
      </c>
      <c r="I2100" s="138"/>
      <c r="J2100" s="139">
        <v>42556.368055555555</v>
      </c>
      <c r="K2100" s="139">
        <v>42556.378472222219</v>
      </c>
      <c r="L2100" s="130">
        <f t="shared" si="105"/>
        <v>1.0416666664241347E-2</v>
      </c>
      <c r="M2100" s="131" t="s">
        <v>1</v>
      </c>
      <c r="N2100" s="138" t="s">
        <v>587</v>
      </c>
    </row>
    <row r="2101" spans="1:14" ht="27" customHeight="1" x14ac:dyDescent="0.35">
      <c r="A2101" s="157">
        <v>20174</v>
      </c>
      <c r="B2101" s="158">
        <v>1537</v>
      </c>
      <c r="C2101" s="125" t="s">
        <v>3</v>
      </c>
      <c r="D2101" s="159">
        <v>42556.388888888891</v>
      </c>
      <c r="E2101" s="158" t="s">
        <v>0</v>
      </c>
      <c r="F2101" s="172">
        <v>42556.231249999997</v>
      </c>
      <c r="G2101" s="173">
        <f t="shared" si="103"/>
        <v>0.15763888889341615</v>
      </c>
      <c r="H2101" s="174" t="str">
        <f t="shared" si="104"/>
        <v>ACCEPTABLE</v>
      </c>
      <c r="I2101" s="138"/>
      <c r="J2101" s="139">
        <v>42556.395833333336</v>
      </c>
      <c r="K2101" s="139">
        <v>42556.404861111114</v>
      </c>
      <c r="L2101" s="130">
        <f t="shared" si="105"/>
        <v>9.0277777781011537E-3</v>
      </c>
      <c r="M2101" s="131" t="s">
        <v>0</v>
      </c>
      <c r="N2101" s="138" t="s">
        <v>1235</v>
      </c>
    </row>
    <row r="2102" spans="1:14" ht="27" customHeight="1" x14ac:dyDescent="0.35">
      <c r="A2102" s="157">
        <v>20174</v>
      </c>
      <c r="B2102" s="158">
        <v>1538</v>
      </c>
      <c r="C2102" s="125" t="s">
        <v>3</v>
      </c>
      <c r="D2102" s="159">
        <v>42556.416666666664</v>
      </c>
      <c r="E2102" s="158" t="s">
        <v>1</v>
      </c>
      <c r="F2102" s="172">
        <v>42556.231249999997</v>
      </c>
      <c r="G2102" s="173">
        <f t="shared" si="103"/>
        <v>0.18541666666715173</v>
      </c>
      <c r="H2102" s="174" t="str">
        <f t="shared" si="104"/>
        <v>ACCEPTABLE</v>
      </c>
      <c r="I2102" s="138"/>
      <c r="J2102" s="139">
        <v>42556.416666666664</v>
      </c>
      <c r="K2102" s="139">
        <v>42556.427083333336</v>
      </c>
      <c r="L2102" s="130">
        <f t="shared" si="105"/>
        <v>1.0416666671517305E-2</v>
      </c>
      <c r="M2102" s="131" t="s">
        <v>1</v>
      </c>
      <c r="N2102" s="138" t="s">
        <v>1235</v>
      </c>
    </row>
    <row r="2103" spans="1:14" ht="27" customHeight="1" x14ac:dyDescent="0.35">
      <c r="A2103" s="157">
        <v>20173</v>
      </c>
      <c r="B2103" s="158">
        <v>1539</v>
      </c>
      <c r="C2103" s="125" t="s">
        <v>4</v>
      </c>
      <c r="D2103" s="159">
        <v>42556.5</v>
      </c>
      <c r="E2103" s="158" t="s">
        <v>0</v>
      </c>
      <c r="F2103" s="172">
        <v>42556.231249999997</v>
      </c>
      <c r="G2103" s="173">
        <f t="shared" si="103"/>
        <v>0.26875000000291038</v>
      </c>
      <c r="H2103" s="174" t="str">
        <f t="shared" si="104"/>
        <v>ACCEPTABLE</v>
      </c>
      <c r="I2103" s="138"/>
      <c r="J2103" s="139">
        <v>42556.493055555555</v>
      </c>
      <c r="K2103" s="139">
        <v>42556.497916666667</v>
      </c>
      <c r="L2103" s="130">
        <f t="shared" si="105"/>
        <v>4.8611111124046147E-3</v>
      </c>
      <c r="M2103" s="131" t="s">
        <v>0</v>
      </c>
      <c r="N2103" s="138" t="s">
        <v>201</v>
      </c>
    </row>
    <row r="2104" spans="1:14" ht="27" customHeight="1" x14ac:dyDescent="0.35">
      <c r="A2104" s="157">
        <v>20172</v>
      </c>
      <c r="B2104" s="158">
        <v>1540</v>
      </c>
      <c r="C2104" s="125" t="s">
        <v>4</v>
      </c>
      <c r="D2104" s="159">
        <v>42556.590277777781</v>
      </c>
      <c r="E2104" s="158" t="s">
        <v>0</v>
      </c>
      <c r="F2104" s="172">
        <v>42556.527083333334</v>
      </c>
      <c r="G2104" s="173">
        <f t="shared" si="103"/>
        <v>6.3194444446708076E-2</v>
      </c>
      <c r="H2104" s="174" t="str">
        <f t="shared" si="104"/>
        <v>ACCEPTABLE</v>
      </c>
      <c r="I2104" s="138"/>
      <c r="J2104" s="139">
        <v>42556.609722222223</v>
      </c>
      <c r="K2104" s="139">
        <v>42556.615972222222</v>
      </c>
      <c r="L2104" s="130">
        <f t="shared" si="105"/>
        <v>6.2499999985448085E-3</v>
      </c>
      <c r="M2104" s="131" t="s">
        <v>0</v>
      </c>
      <c r="N2104" s="138" t="s">
        <v>9</v>
      </c>
    </row>
    <row r="2105" spans="1:14" ht="27" customHeight="1" x14ac:dyDescent="0.35">
      <c r="A2105" s="157">
        <v>20172</v>
      </c>
      <c r="B2105" s="158">
        <v>1541</v>
      </c>
      <c r="C2105" s="125" t="s">
        <v>3</v>
      </c>
      <c r="D2105" s="159">
        <v>42556.618055555555</v>
      </c>
      <c r="E2105" s="158" t="s">
        <v>1</v>
      </c>
      <c r="F2105" s="172">
        <v>42556.527083333334</v>
      </c>
      <c r="G2105" s="173">
        <f t="shared" si="103"/>
        <v>9.0972222220443655E-2</v>
      </c>
      <c r="H2105" s="174" t="str">
        <f t="shared" si="104"/>
        <v>ACCEPTABLE</v>
      </c>
      <c r="I2105" s="138"/>
      <c r="J2105" s="139">
        <v>42556.629166666666</v>
      </c>
      <c r="K2105" s="139">
        <v>42556.63958333333</v>
      </c>
      <c r="L2105" s="130">
        <f t="shared" si="105"/>
        <v>1.0416666664241347E-2</v>
      </c>
      <c r="M2105" s="131" t="s">
        <v>1</v>
      </c>
      <c r="N2105" s="138" t="s">
        <v>1236</v>
      </c>
    </row>
    <row r="2106" spans="1:14" ht="27" customHeight="1" x14ac:dyDescent="0.35">
      <c r="A2106" s="157">
        <v>20173</v>
      </c>
      <c r="B2106" s="158">
        <v>1542</v>
      </c>
      <c r="C2106" s="125" t="s">
        <v>4</v>
      </c>
      <c r="D2106" s="159">
        <v>42557.715277777781</v>
      </c>
      <c r="E2106" s="158" t="s">
        <v>0</v>
      </c>
      <c r="F2106" s="172">
        <v>42557.36041666667</v>
      </c>
      <c r="G2106" s="173">
        <f t="shared" si="103"/>
        <v>0.35486111111094942</v>
      </c>
      <c r="H2106" s="174" t="str">
        <f t="shared" si="104"/>
        <v>ACCEPTABLE</v>
      </c>
      <c r="I2106" s="138"/>
      <c r="J2106" s="139">
        <v>42557.652777777781</v>
      </c>
      <c r="K2106" s="139">
        <v>42557.663194444445</v>
      </c>
      <c r="L2106" s="130">
        <f t="shared" si="105"/>
        <v>1.0416666664241347E-2</v>
      </c>
      <c r="M2106" s="131" t="s">
        <v>0</v>
      </c>
      <c r="N2106" s="138" t="s">
        <v>587</v>
      </c>
    </row>
    <row r="2107" spans="1:14" ht="27" customHeight="1" x14ac:dyDescent="0.35">
      <c r="A2107" s="157">
        <v>20173</v>
      </c>
      <c r="B2107" s="158">
        <v>1543</v>
      </c>
      <c r="C2107" s="125" t="s">
        <v>3</v>
      </c>
      <c r="D2107" s="159">
        <v>42557.743055555555</v>
      </c>
      <c r="E2107" s="158" t="s">
        <v>1</v>
      </c>
      <c r="F2107" s="172">
        <v>42557.36041666667</v>
      </c>
      <c r="G2107" s="173">
        <f t="shared" si="103"/>
        <v>0.382638888884685</v>
      </c>
      <c r="H2107" s="174" t="str">
        <f t="shared" si="104"/>
        <v>ACCEPTABLE</v>
      </c>
      <c r="I2107" s="138"/>
      <c r="J2107" s="139">
        <v>42557.684027777781</v>
      </c>
      <c r="K2107" s="139">
        <v>42557.697916666664</v>
      </c>
      <c r="L2107" s="130">
        <f t="shared" si="105"/>
        <v>1.3888888883229811E-2</v>
      </c>
      <c r="M2107" s="131" t="s">
        <v>1</v>
      </c>
      <c r="N2107" s="138" t="s">
        <v>729</v>
      </c>
    </row>
    <row r="2108" spans="1:14" ht="27" customHeight="1" x14ac:dyDescent="0.35">
      <c r="A2108" s="157">
        <v>20175</v>
      </c>
      <c r="B2108" s="158">
        <v>1544</v>
      </c>
      <c r="C2108" s="125" t="s">
        <v>3</v>
      </c>
      <c r="D2108" s="159">
        <v>42557.78125</v>
      </c>
      <c r="E2108" s="158" t="s">
        <v>0</v>
      </c>
      <c r="F2108" s="172">
        <v>42557.36041666667</v>
      </c>
      <c r="G2108" s="173">
        <f t="shared" si="103"/>
        <v>0.42083333332993789</v>
      </c>
      <c r="H2108" s="174" t="str">
        <f t="shared" si="104"/>
        <v>ACCEPTABLE</v>
      </c>
      <c r="I2108" s="138"/>
      <c r="J2108" s="139">
        <v>42557.71875</v>
      </c>
      <c r="K2108" s="139">
        <v>42557.732638888891</v>
      </c>
      <c r="L2108" s="130">
        <f t="shared" si="105"/>
        <v>1.3888888890505768E-2</v>
      </c>
      <c r="M2108" s="131" t="s">
        <v>0</v>
      </c>
      <c r="N2108" s="138" t="s">
        <v>1237</v>
      </c>
    </row>
    <row r="2109" spans="1:14" ht="27" customHeight="1" x14ac:dyDescent="0.35">
      <c r="A2109" s="157">
        <v>20175</v>
      </c>
      <c r="B2109" s="158">
        <v>1545</v>
      </c>
      <c r="C2109" s="125" t="s">
        <v>4</v>
      </c>
      <c r="D2109" s="159">
        <v>42557.822916666664</v>
      </c>
      <c r="E2109" s="158" t="s">
        <v>1</v>
      </c>
      <c r="F2109" s="172">
        <v>42557.36041666667</v>
      </c>
      <c r="G2109" s="173">
        <f t="shared" si="103"/>
        <v>0.46249999999417923</v>
      </c>
      <c r="H2109" s="174" t="str">
        <f t="shared" si="104"/>
        <v>ACCEPTABLE</v>
      </c>
      <c r="I2109" s="138"/>
      <c r="J2109" s="139">
        <v>42557.753472222219</v>
      </c>
      <c r="K2109" s="139">
        <v>42557.763888888891</v>
      </c>
      <c r="L2109" s="130">
        <f t="shared" si="105"/>
        <v>1.0416666671517305E-2</v>
      </c>
      <c r="M2109" s="131" t="s">
        <v>1</v>
      </c>
      <c r="N2109" s="138" t="s">
        <v>1238</v>
      </c>
    </row>
    <row r="2110" spans="1:14" ht="27" customHeight="1" x14ac:dyDescent="0.35">
      <c r="A2110" s="157"/>
      <c r="B2110" s="158">
        <v>1546</v>
      </c>
      <c r="C2110" s="125"/>
      <c r="D2110" s="159"/>
      <c r="E2110" s="158"/>
      <c r="F2110" s="172"/>
      <c r="G2110" s="173" t="str">
        <f t="shared" si="103"/>
        <v/>
      </c>
      <c r="H2110" s="174" t="str">
        <f t="shared" si="104"/>
        <v/>
      </c>
      <c r="I2110" s="138"/>
      <c r="J2110" s="139">
        <v>42558.041666666664</v>
      </c>
      <c r="K2110" s="139">
        <v>42558.050694444442</v>
      </c>
      <c r="L2110" s="130">
        <f t="shared" si="105"/>
        <v>9.0277777781011537E-3</v>
      </c>
      <c r="M2110" s="131" t="s">
        <v>1</v>
      </c>
      <c r="N2110" s="138" t="s">
        <v>978</v>
      </c>
    </row>
    <row r="2111" spans="1:14" ht="27" customHeight="1" x14ac:dyDescent="0.35">
      <c r="A2111" s="157"/>
      <c r="B2111" s="158"/>
      <c r="C2111" s="125"/>
      <c r="D2111" s="159"/>
      <c r="E2111" s="158"/>
      <c r="F2111" s="172"/>
      <c r="G2111" s="173" t="str">
        <f t="shared" si="103"/>
        <v/>
      </c>
      <c r="H2111" s="174" t="str">
        <f t="shared" si="104"/>
        <v/>
      </c>
      <c r="I2111" s="138"/>
      <c r="J2111" s="139">
        <v>42558.540972222225</v>
      </c>
      <c r="K2111" s="139">
        <v>42558.546527777777</v>
      </c>
      <c r="L2111" s="130">
        <f t="shared" si="105"/>
        <v>5.5555555518367328E-3</v>
      </c>
      <c r="M2111" s="131" t="s">
        <v>149</v>
      </c>
      <c r="N2111" s="138" t="s">
        <v>78</v>
      </c>
    </row>
    <row r="2112" spans="1:14" ht="27" customHeight="1" x14ac:dyDescent="0.35">
      <c r="A2112" s="157">
        <v>20175</v>
      </c>
      <c r="B2112" s="158">
        <v>1547</v>
      </c>
      <c r="C2112" s="125" t="s">
        <v>4</v>
      </c>
      <c r="D2112" s="159">
        <v>42559.006944444445</v>
      </c>
      <c r="E2112" s="158" t="s">
        <v>0</v>
      </c>
      <c r="F2112" s="172">
        <v>42558.758333333331</v>
      </c>
      <c r="G2112" s="173">
        <f t="shared" si="103"/>
        <v>0.24861111111385981</v>
      </c>
      <c r="H2112" s="174" t="str">
        <f t="shared" si="104"/>
        <v>ACCEPTABLE</v>
      </c>
      <c r="I2112" s="138"/>
      <c r="J2112" s="139">
        <v>42558.996527777781</v>
      </c>
      <c r="K2112" s="139">
        <v>42559.010416666664</v>
      </c>
      <c r="L2112" s="130">
        <f t="shared" si="105"/>
        <v>1.3888888883229811E-2</v>
      </c>
      <c r="M2112" s="131" t="s">
        <v>0</v>
      </c>
      <c r="N2112" s="138" t="s">
        <v>587</v>
      </c>
    </row>
    <row r="2113" spans="1:14" ht="27" customHeight="1" x14ac:dyDescent="0.35">
      <c r="A2113" s="157">
        <v>20175</v>
      </c>
      <c r="B2113" s="158">
        <v>1548</v>
      </c>
      <c r="C2113" s="125" t="s">
        <v>3</v>
      </c>
      <c r="D2113" s="159">
        <v>42559.034722222219</v>
      </c>
      <c r="E2113" s="158" t="s">
        <v>1</v>
      </c>
      <c r="F2113" s="172">
        <v>42558.758333333331</v>
      </c>
      <c r="G2113" s="173">
        <f t="shared" si="103"/>
        <v>0.27638888888759539</v>
      </c>
      <c r="H2113" s="174" t="str">
        <f t="shared" si="104"/>
        <v>ACCEPTABLE</v>
      </c>
      <c r="I2113" s="138"/>
      <c r="J2113" s="139"/>
      <c r="K2113" s="139"/>
      <c r="L2113" s="130" t="str">
        <f t="shared" si="105"/>
        <v>Incomplete Data</v>
      </c>
      <c r="M2113" s="131"/>
      <c r="N2113" s="138"/>
    </row>
    <row r="2114" spans="1:14" ht="27" customHeight="1" x14ac:dyDescent="0.35">
      <c r="A2114" s="157"/>
      <c r="B2114" s="158"/>
      <c r="C2114" s="125"/>
      <c r="D2114" s="159"/>
      <c r="E2114" s="158"/>
      <c r="F2114" s="172"/>
      <c r="G2114" s="173" t="str">
        <f t="shared" si="103"/>
        <v/>
      </c>
      <c r="H2114" s="174" t="str">
        <f t="shared" si="104"/>
        <v/>
      </c>
      <c r="I2114" s="138"/>
      <c r="J2114" s="139">
        <v>42559.111111111109</v>
      </c>
      <c r="K2114" s="139">
        <v>42559.125</v>
      </c>
      <c r="L2114" s="130">
        <f t="shared" si="105"/>
        <v>1.3888888890505768E-2</v>
      </c>
      <c r="M2114" s="131" t="s">
        <v>1</v>
      </c>
      <c r="N2114" s="138" t="s">
        <v>1219</v>
      </c>
    </row>
    <row r="2115" spans="1:14" ht="27" customHeight="1" x14ac:dyDescent="0.35">
      <c r="A2115" s="157"/>
      <c r="B2115" s="158"/>
      <c r="C2115" s="125"/>
      <c r="D2115" s="159"/>
      <c r="E2115" s="158"/>
      <c r="F2115" s="172"/>
      <c r="G2115" s="173" t="str">
        <f t="shared" si="103"/>
        <v/>
      </c>
      <c r="H2115" s="174" t="str">
        <f t="shared" si="104"/>
        <v/>
      </c>
      <c r="I2115" s="138"/>
      <c r="J2115" s="139">
        <v>42559.323611111111</v>
      </c>
      <c r="K2115" s="139">
        <v>42559.32916666667</v>
      </c>
      <c r="L2115" s="130">
        <f t="shared" si="105"/>
        <v>5.5555555591126904E-3</v>
      </c>
      <c r="M2115" s="131" t="s">
        <v>0</v>
      </c>
      <c r="N2115" s="138" t="s">
        <v>1239</v>
      </c>
    </row>
    <row r="2116" spans="1:14" ht="27" customHeight="1" x14ac:dyDescent="0.35">
      <c r="A2116" s="157"/>
      <c r="B2116" s="158"/>
      <c r="C2116" s="125"/>
      <c r="D2116" s="159"/>
      <c r="E2116" s="158"/>
      <c r="F2116" s="172"/>
      <c r="G2116" s="173" t="str">
        <f t="shared" si="103"/>
        <v/>
      </c>
      <c r="H2116" s="174" t="str">
        <f t="shared" si="104"/>
        <v/>
      </c>
      <c r="I2116" s="138"/>
      <c r="J2116" s="139">
        <v>42559.443055555559</v>
      </c>
      <c r="K2116" s="139">
        <v>42559.449305555558</v>
      </c>
      <c r="L2116" s="130">
        <f t="shared" si="105"/>
        <v>6.2499999985448085E-3</v>
      </c>
      <c r="M2116" s="131" t="s">
        <v>0</v>
      </c>
      <c r="N2116" s="138" t="s">
        <v>1228</v>
      </c>
    </row>
    <row r="2117" spans="1:14" ht="27" customHeight="1" x14ac:dyDescent="0.35">
      <c r="A2117" s="157"/>
      <c r="B2117" s="158"/>
      <c r="C2117" s="125"/>
      <c r="D2117" s="159"/>
      <c r="E2117" s="158"/>
      <c r="F2117" s="172"/>
      <c r="G2117" s="173" t="str">
        <f t="shared" si="103"/>
        <v/>
      </c>
      <c r="H2117" s="174" t="str">
        <f t="shared" si="104"/>
        <v/>
      </c>
      <c r="I2117" s="138"/>
      <c r="J2117" s="139">
        <v>42559.481249999997</v>
      </c>
      <c r="K2117" s="139">
        <v>42559.484722222223</v>
      </c>
      <c r="L2117" s="130">
        <f t="shared" si="105"/>
        <v>3.4722222262644209E-3</v>
      </c>
      <c r="M2117" s="131" t="s">
        <v>1</v>
      </c>
      <c r="N2117" s="138" t="s">
        <v>1228</v>
      </c>
    </row>
    <row r="2118" spans="1:14" ht="27" customHeight="1" x14ac:dyDescent="0.35">
      <c r="A2118" s="157">
        <v>20177</v>
      </c>
      <c r="B2118" s="158">
        <v>1549</v>
      </c>
      <c r="C2118" s="125" t="s">
        <v>3</v>
      </c>
      <c r="D2118" s="159">
        <v>42561.135416666664</v>
      </c>
      <c r="E2118" s="158"/>
      <c r="F2118" s="172">
        <v>42560.906944444447</v>
      </c>
      <c r="G2118" s="173">
        <f t="shared" si="103"/>
        <v>0.22847222221753327</v>
      </c>
      <c r="H2118" s="174" t="str">
        <f t="shared" si="104"/>
        <v>ACCEPTABLE</v>
      </c>
      <c r="I2118" s="138"/>
      <c r="J2118" s="139">
        <v>42561.13958333333</v>
      </c>
      <c r="K2118" s="139">
        <v>42561.150694444441</v>
      </c>
      <c r="L2118" s="130">
        <f t="shared" si="105"/>
        <v>1.1111111110949423E-2</v>
      </c>
      <c r="M2118" s="131" t="s">
        <v>0</v>
      </c>
      <c r="N2118" s="138" t="s">
        <v>533</v>
      </c>
    </row>
    <row r="2119" spans="1:14" ht="27" customHeight="1" x14ac:dyDescent="0.35">
      <c r="A2119" s="157">
        <v>20177</v>
      </c>
      <c r="B2119" s="158">
        <v>1550</v>
      </c>
      <c r="C2119" s="125" t="s">
        <v>4</v>
      </c>
      <c r="D2119" s="159">
        <v>42561.177083333336</v>
      </c>
      <c r="E2119" s="158"/>
      <c r="F2119" s="172">
        <v>42560.906944444447</v>
      </c>
      <c r="G2119" s="173">
        <f t="shared" si="103"/>
        <v>0.27013888888905058</v>
      </c>
      <c r="H2119" s="174" t="str">
        <f t="shared" si="104"/>
        <v>ACCEPTABLE</v>
      </c>
      <c r="I2119" s="138"/>
      <c r="J2119" s="139">
        <v>42561.17083333333</v>
      </c>
      <c r="K2119" s="139">
        <v>42561.180555555555</v>
      </c>
      <c r="L2119" s="130">
        <f t="shared" si="105"/>
        <v>9.7222222248092294E-3</v>
      </c>
      <c r="M2119" s="131" t="s">
        <v>1</v>
      </c>
      <c r="N2119" s="138" t="s">
        <v>18</v>
      </c>
    </row>
    <row r="2120" spans="1:14" ht="27" customHeight="1" x14ac:dyDescent="0.35">
      <c r="A2120" s="157">
        <v>20177</v>
      </c>
      <c r="B2120" s="158">
        <v>1551</v>
      </c>
      <c r="C2120" s="125" t="s">
        <v>4</v>
      </c>
      <c r="D2120" s="159">
        <v>42561.506944444445</v>
      </c>
      <c r="E2120" s="158"/>
      <c r="F2120" s="172">
        <v>42561.321527777778</v>
      </c>
      <c r="G2120" s="173">
        <f t="shared" si="103"/>
        <v>0.18541666666715173</v>
      </c>
      <c r="H2120" s="174" t="str">
        <f t="shared" si="104"/>
        <v>ACCEPTABLE</v>
      </c>
      <c r="I2120" s="138"/>
      <c r="J2120" s="139">
        <v>42561.556944444441</v>
      </c>
      <c r="K2120" s="139">
        <v>42561.5625</v>
      </c>
      <c r="L2120" s="130">
        <f t="shared" si="105"/>
        <v>5.5555555591126904E-3</v>
      </c>
      <c r="M2120" s="131" t="s">
        <v>0</v>
      </c>
      <c r="N2120" s="138" t="s">
        <v>18</v>
      </c>
    </row>
    <row r="2121" spans="1:14" ht="27" customHeight="1" x14ac:dyDescent="0.35">
      <c r="A2121" s="157">
        <v>20177</v>
      </c>
      <c r="B2121" s="158">
        <v>1552</v>
      </c>
      <c r="C2121" s="125" t="s">
        <v>3</v>
      </c>
      <c r="D2121" s="159">
        <v>42561.534722222219</v>
      </c>
      <c r="E2121" s="158"/>
      <c r="F2121" s="172">
        <v>42561.321527777778</v>
      </c>
      <c r="G2121" s="173">
        <f t="shared" si="103"/>
        <v>0.21319444444088731</v>
      </c>
      <c r="H2121" s="174" t="str">
        <f t="shared" si="104"/>
        <v>ACCEPTABLE</v>
      </c>
      <c r="I2121" s="138"/>
      <c r="J2121" s="139">
        <v>42561.586805555555</v>
      </c>
      <c r="K2121" s="139">
        <v>42561.600694444445</v>
      </c>
      <c r="L2121" s="130">
        <f t="shared" si="105"/>
        <v>1.3888888890505768E-2</v>
      </c>
      <c r="M2121" s="131" t="s">
        <v>1</v>
      </c>
      <c r="N2121" s="138" t="s">
        <v>533</v>
      </c>
    </row>
    <row r="2122" spans="1:14" ht="27" customHeight="1" x14ac:dyDescent="0.35">
      <c r="A2122" s="157">
        <v>20176</v>
      </c>
      <c r="B2122" s="158">
        <v>1553</v>
      </c>
      <c r="C2122" s="125" t="s">
        <v>471</v>
      </c>
      <c r="D2122" s="159">
        <v>42561.645833333336</v>
      </c>
      <c r="E2122" s="158"/>
      <c r="F2122" s="172">
        <v>42561.321527777778</v>
      </c>
      <c r="G2122" s="173">
        <f t="shared" si="103"/>
        <v>0.3243055555576575</v>
      </c>
      <c r="H2122" s="174" t="str">
        <f t="shared" si="104"/>
        <v>ACCEPTABLE</v>
      </c>
      <c r="I2122" s="138"/>
      <c r="J2122" s="139">
        <v>42561.673611111109</v>
      </c>
      <c r="K2122" s="139">
        <v>42561.686111111114</v>
      </c>
      <c r="L2122" s="130">
        <f t="shared" si="105"/>
        <v>1.2500000004365575E-2</v>
      </c>
      <c r="M2122" s="131" t="s">
        <v>0</v>
      </c>
      <c r="N2122" s="138" t="s">
        <v>662</v>
      </c>
    </row>
    <row r="2123" spans="1:14" ht="27" customHeight="1" x14ac:dyDescent="0.35">
      <c r="A2123" s="157">
        <v>20176</v>
      </c>
      <c r="B2123" s="158">
        <v>1554</v>
      </c>
      <c r="C2123" s="125" t="s">
        <v>16</v>
      </c>
      <c r="D2123" s="159">
        <v>42561.680555555555</v>
      </c>
      <c r="E2123" s="158"/>
      <c r="F2123" s="172">
        <v>42561.321527777778</v>
      </c>
      <c r="G2123" s="173">
        <f t="shared" si="103"/>
        <v>0.35902777777664596</v>
      </c>
      <c r="H2123" s="174" t="str">
        <f t="shared" si="104"/>
        <v>ACCEPTABLE</v>
      </c>
      <c r="I2123" s="138"/>
      <c r="J2123" s="139">
        <v>42561.701388888891</v>
      </c>
      <c r="K2123" s="139">
        <v>42561.715277777781</v>
      </c>
      <c r="L2123" s="130">
        <f t="shared" si="105"/>
        <v>1.3888888890505768E-2</v>
      </c>
      <c r="M2123" s="131" t="s">
        <v>1</v>
      </c>
      <c r="N2123" s="138" t="s">
        <v>1028</v>
      </c>
    </row>
    <row r="2124" spans="1:14" ht="27" customHeight="1" x14ac:dyDescent="0.35">
      <c r="A2124" s="157">
        <v>20178</v>
      </c>
      <c r="B2124" s="158">
        <v>1555</v>
      </c>
      <c r="C2124" s="125" t="s">
        <v>471</v>
      </c>
      <c r="D2124" s="159">
        <v>42562.604166666664</v>
      </c>
      <c r="E2124" s="158" t="s">
        <v>0</v>
      </c>
      <c r="F2124" s="172">
        <v>42562.283333333333</v>
      </c>
      <c r="G2124" s="173">
        <f t="shared" si="103"/>
        <v>0.32083333333139308</v>
      </c>
      <c r="H2124" s="174" t="str">
        <f t="shared" si="104"/>
        <v>ACCEPTABLE</v>
      </c>
      <c r="I2124" s="138"/>
      <c r="J2124" s="139">
        <v>42562.616666666669</v>
      </c>
      <c r="K2124" s="139">
        <v>42562.628472222219</v>
      </c>
      <c r="L2124" s="130">
        <f t="shared" si="105"/>
        <v>1.1805555550381541E-2</v>
      </c>
      <c r="M2124" s="131" t="s">
        <v>0</v>
      </c>
      <c r="N2124" s="138" t="s">
        <v>1240</v>
      </c>
    </row>
    <row r="2125" spans="1:14" ht="27" customHeight="1" x14ac:dyDescent="0.35">
      <c r="A2125" s="157">
        <v>20178</v>
      </c>
      <c r="B2125" s="158">
        <v>1556</v>
      </c>
      <c r="C2125" s="125" t="s">
        <v>16</v>
      </c>
      <c r="D2125" s="159">
        <v>42562.638888888891</v>
      </c>
      <c r="E2125" s="158" t="s">
        <v>1</v>
      </c>
      <c r="F2125" s="172">
        <v>42562.283333333333</v>
      </c>
      <c r="G2125" s="173">
        <f t="shared" si="103"/>
        <v>0.3555555555576575</v>
      </c>
      <c r="H2125" s="174" t="str">
        <f t="shared" si="104"/>
        <v>ACCEPTABLE</v>
      </c>
      <c r="I2125" s="138"/>
      <c r="J2125" s="139">
        <v>42562.65347222222</v>
      </c>
      <c r="K2125" s="139">
        <v>42562.661805555559</v>
      </c>
      <c r="L2125" s="130">
        <f t="shared" si="105"/>
        <v>8.3333333386690356E-3</v>
      </c>
      <c r="M2125" s="131" t="s">
        <v>1</v>
      </c>
      <c r="N2125" s="138" t="s">
        <v>867</v>
      </c>
    </row>
    <row r="2126" spans="1:14" ht="27" customHeight="1" x14ac:dyDescent="0.35">
      <c r="A2126" s="157">
        <v>20176</v>
      </c>
      <c r="B2126" s="158">
        <v>1557</v>
      </c>
      <c r="C2126" s="125" t="s">
        <v>16</v>
      </c>
      <c r="D2126" s="159">
        <v>42562.760416666664</v>
      </c>
      <c r="E2126" s="158" t="s">
        <v>0</v>
      </c>
      <c r="F2126" s="172">
        <v>42562.749305555553</v>
      </c>
      <c r="G2126" s="173">
        <f t="shared" si="103"/>
        <v>1.1111111110949423E-2</v>
      </c>
      <c r="H2126" s="174" t="str">
        <f t="shared" si="104"/>
        <v>TOO LATE</v>
      </c>
      <c r="I2126" s="138"/>
      <c r="J2126" s="139">
        <v>42562.756249999999</v>
      </c>
      <c r="K2126" s="139">
        <v>42562.763888888891</v>
      </c>
      <c r="L2126" s="130">
        <f t="shared" si="105"/>
        <v>7.6388888919609599E-3</v>
      </c>
      <c r="M2126" s="131" t="s">
        <v>0</v>
      </c>
      <c r="N2126" s="138" t="s">
        <v>1241</v>
      </c>
    </row>
    <row r="2127" spans="1:14" ht="27" customHeight="1" x14ac:dyDescent="0.35">
      <c r="A2127" s="157">
        <v>20176</v>
      </c>
      <c r="B2127" s="158">
        <v>1558</v>
      </c>
      <c r="C2127" s="125" t="s">
        <v>471</v>
      </c>
      <c r="D2127" s="159">
        <v>42562.791666666664</v>
      </c>
      <c r="E2127" s="158" t="s">
        <v>1</v>
      </c>
      <c r="F2127" s="172">
        <v>42562.749305555553</v>
      </c>
      <c r="G2127" s="173">
        <f t="shared" si="103"/>
        <v>4.2361111110949423E-2</v>
      </c>
      <c r="H2127" s="174" t="str">
        <f t="shared" si="104"/>
        <v>ACCEPTABLE</v>
      </c>
      <c r="I2127" s="138"/>
      <c r="J2127" s="139">
        <v>42562.780555555553</v>
      </c>
      <c r="K2127" s="139">
        <v>42562.793055555558</v>
      </c>
      <c r="L2127" s="130">
        <f t="shared" si="105"/>
        <v>1.2500000004365575E-2</v>
      </c>
      <c r="M2127" s="131" t="s">
        <v>1</v>
      </c>
      <c r="N2127" s="138" t="s">
        <v>1120</v>
      </c>
    </row>
    <row r="2128" spans="1:14" ht="27" customHeight="1" x14ac:dyDescent="0.35">
      <c r="A2128" s="157">
        <v>20179</v>
      </c>
      <c r="B2128" s="158">
        <v>1559</v>
      </c>
      <c r="C2128" s="125" t="s">
        <v>3</v>
      </c>
      <c r="D2128" s="159">
        <v>42562.819444444445</v>
      </c>
      <c r="E2128" s="158" t="s">
        <v>0</v>
      </c>
      <c r="F2128" s="172">
        <v>42562.749305555553</v>
      </c>
      <c r="G2128" s="173">
        <f t="shared" si="103"/>
        <v>7.013888889196096E-2</v>
      </c>
      <c r="H2128" s="174" t="str">
        <f t="shared" si="104"/>
        <v>ACCEPTABLE</v>
      </c>
      <c r="I2128" s="138"/>
      <c r="J2128" s="139">
        <v>42562.81527777778</v>
      </c>
      <c r="K2128" s="139">
        <v>42562.828472222223</v>
      </c>
      <c r="L2128" s="130">
        <f t="shared" si="105"/>
        <v>1.3194444443797693E-2</v>
      </c>
      <c r="M2128" s="131" t="s">
        <v>0</v>
      </c>
      <c r="N2128" s="138" t="s">
        <v>1187</v>
      </c>
    </row>
    <row r="2129" spans="1:14" ht="27" customHeight="1" x14ac:dyDescent="0.35">
      <c r="A2129" s="157">
        <v>20179</v>
      </c>
      <c r="B2129" s="158">
        <v>1560</v>
      </c>
      <c r="C2129" s="125" t="s">
        <v>3</v>
      </c>
      <c r="D2129" s="159">
        <v>42562.847222222219</v>
      </c>
      <c r="E2129" s="158" t="s">
        <v>1</v>
      </c>
      <c r="F2129" s="172">
        <v>42562.749305555553</v>
      </c>
      <c r="G2129" s="173">
        <f t="shared" si="103"/>
        <v>9.7916666665696539E-2</v>
      </c>
      <c r="H2129" s="174" t="str">
        <f t="shared" si="104"/>
        <v>ACCEPTABLE</v>
      </c>
      <c r="I2129" s="138"/>
      <c r="J2129" s="139">
        <v>42562.832638888889</v>
      </c>
      <c r="K2129" s="139">
        <v>42562.845833333333</v>
      </c>
      <c r="L2129" s="130">
        <f t="shared" si="105"/>
        <v>1.3194444443797693E-2</v>
      </c>
      <c r="M2129" s="131" t="s">
        <v>1</v>
      </c>
      <c r="N2129" s="138" t="s">
        <v>1187</v>
      </c>
    </row>
    <row r="2130" spans="1:14" ht="27" customHeight="1" x14ac:dyDescent="0.35">
      <c r="A2130" s="157"/>
      <c r="B2130" s="158"/>
      <c r="C2130" s="125"/>
      <c r="D2130" s="159"/>
      <c r="E2130" s="158"/>
      <c r="F2130" s="172"/>
      <c r="G2130" s="173" t="str">
        <f t="shared" si="103"/>
        <v/>
      </c>
      <c r="H2130" s="174" t="str">
        <f t="shared" si="104"/>
        <v/>
      </c>
      <c r="I2130" s="138"/>
      <c r="J2130" s="139">
        <v>42563.322916666664</v>
      </c>
      <c r="K2130" s="139">
        <v>42563.335416666669</v>
      </c>
      <c r="L2130" s="130">
        <f t="shared" si="105"/>
        <v>1.2500000004365575E-2</v>
      </c>
      <c r="M2130" s="131" t="s">
        <v>0</v>
      </c>
      <c r="N2130" s="138" t="s">
        <v>1242</v>
      </c>
    </row>
    <row r="2131" spans="1:14" ht="27" customHeight="1" x14ac:dyDescent="0.35">
      <c r="A2131" s="157"/>
      <c r="B2131" s="158"/>
      <c r="C2131" s="125"/>
      <c r="D2131" s="159"/>
      <c r="E2131" s="158"/>
      <c r="F2131" s="172"/>
      <c r="G2131" s="173" t="str">
        <f t="shared" si="103"/>
        <v/>
      </c>
      <c r="H2131" s="174" t="str">
        <f t="shared" si="104"/>
        <v/>
      </c>
      <c r="I2131" s="138"/>
      <c r="J2131" s="139">
        <v>42563.355555555558</v>
      </c>
      <c r="K2131" s="139">
        <v>42563.363888888889</v>
      </c>
      <c r="L2131" s="130">
        <f t="shared" si="105"/>
        <v>8.333333331393078E-3</v>
      </c>
      <c r="M2131" s="131" t="s">
        <v>1</v>
      </c>
      <c r="N2131" s="138" t="s">
        <v>1243</v>
      </c>
    </row>
    <row r="2132" spans="1:14" ht="27" customHeight="1" x14ac:dyDescent="0.35">
      <c r="A2132" s="157"/>
      <c r="B2132" s="158"/>
      <c r="C2132" s="125"/>
      <c r="D2132" s="159"/>
      <c r="E2132" s="158"/>
      <c r="F2132" s="172"/>
      <c r="G2132" s="173" t="str">
        <f t="shared" si="103"/>
        <v/>
      </c>
      <c r="H2132" s="174" t="str">
        <f t="shared" si="104"/>
        <v/>
      </c>
      <c r="I2132" s="138"/>
      <c r="J2132" s="139">
        <v>42563.466666666667</v>
      </c>
      <c r="K2132" s="139">
        <v>42563.477777777778</v>
      </c>
      <c r="L2132" s="130">
        <f t="shared" si="105"/>
        <v>1.1111111110949423E-2</v>
      </c>
      <c r="M2132" s="131" t="s">
        <v>1</v>
      </c>
      <c r="N2132" s="138" t="s">
        <v>1239</v>
      </c>
    </row>
    <row r="2133" spans="1:14" ht="27" customHeight="1" x14ac:dyDescent="0.35">
      <c r="A2133" s="157">
        <v>20178</v>
      </c>
      <c r="B2133" s="158">
        <v>1561</v>
      </c>
      <c r="C2133" s="125" t="s">
        <v>16</v>
      </c>
      <c r="D2133" s="159">
        <v>42563.486111111109</v>
      </c>
      <c r="E2133" s="158" t="s">
        <v>0</v>
      </c>
      <c r="F2133" s="172">
        <v>42563.414583333331</v>
      </c>
      <c r="G2133" s="173">
        <f t="shared" si="103"/>
        <v>7.1527777778101154E-2</v>
      </c>
      <c r="H2133" s="174" t="str">
        <f t="shared" si="104"/>
        <v>ACCEPTABLE</v>
      </c>
      <c r="I2133" s="138"/>
      <c r="J2133" s="139">
        <v>42563.482638888891</v>
      </c>
      <c r="K2133" s="139">
        <v>42563.493055555555</v>
      </c>
      <c r="L2133" s="130">
        <f t="shared" si="105"/>
        <v>1.0416666664241347E-2</v>
      </c>
      <c r="M2133" s="131" t="s">
        <v>0</v>
      </c>
      <c r="N2133" s="138" t="s">
        <v>1244</v>
      </c>
    </row>
    <row r="2134" spans="1:14" ht="27" customHeight="1" x14ac:dyDescent="0.35">
      <c r="A2134" s="157">
        <v>20178</v>
      </c>
      <c r="B2134" s="158">
        <v>1562</v>
      </c>
      <c r="C2134" s="125" t="s">
        <v>471</v>
      </c>
      <c r="D2134" s="159">
        <v>42563.520833333336</v>
      </c>
      <c r="E2134" s="158" t="s">
        <v>1</v>
      </c>
      <c r="F2134" s="172">
        <v>42563.414583333331</v>
      </c>
      <c r="G2134" s="173">
        <f t="shared" si="103"/>
        <v>0.10625000000436557</v>
      </c>
      <c r="H2134" s="174" t="str">
        <f t="shared" si="104"/>
        <v>ACCEPTABLE</v>
      </c>
      <c r="I2134" s="138"/>
      <c r="J2134" s="139">
        <v>42563.519444444442</v>
      </c>
      <c r="K2134" s="139">
        <v>42563.530555555553</v>
      </c>
      <c r="L2134" s="130">
        <f t="shared" si="105"/>
        <v>1.1111111110949423E-2</v>
      </c>
      <c r="M2134" s="131" t="s">
        <v>1</v>
      </c>
      <c r="N2134" s="138" t="s">
        <v>1245</v>
      </c>
    </row>
    <row r="2135" spans="1:14" ht="27" customHeight="1" x14ac:dyDescent="0.35">
      <c r="A2135" s="157"/>
      <c r="B2135" s="158"/>
      <c r="C2135" s="125"/>
      <c r="D2135" s="159"/>
      <c r="E2135" s="158"/>
      <c r="F2135" s="172"/>
      <c r="G2135" s="173" t="str">
        <f t="shared" si="103"/>
        <v/>
      </c>
      <c r="H2135" s="174" t="str">
        <f t="shared" si="104"/>
        <v/>
      </c>
      <c r="I2135" s="138"/>
      <c r="J2135" s="139">
        <v>42564.204861111109</v>
      </c>
      <c r="K2135" s="139">
        <v>42564.215277777781</v>
      </c>
      <c r="L2135" s="130">
        <f t="shared" si="105"/>
        <v>1.0416666671517305E-2</v>
      </c>
      <c r="M2135" s="131" t="s">
        <v>0</v>
      </c>
      <c r="N2135" s="138" t="s">
        <v>1235</v>
      </c>
    </row>
    <row r="2136" spans="1:14" ht="27" customHeight="1" x14ac:dyDescent="0.35">
      <c r="A2136" s="157"/>
      <c r="B2136" s="158"/>
      <c r="C2136" s="125"/>
      <c r="D2136" s="159"/>
      <c r="E2136" s="158"/>
      <c r="F2136" s="172"/>
      <c r="G2136" s="173" t="str">
        <f t="shared" si="103"/>
        <v/>
      </c>
      <c r="H2136" s="174" t="str">
        <f t="shared" si="104"/>
        <v/>
      </c>
      <c r="I2136" s="138"/>
      <c r="J2136" s="139">
        <v>42564.222222222219</v>
      </c>
      <c r="K2136" s="139">
        <v>42564.238888888889</v>
      </c>
      <c r="L2136" s="130">
        <f t="shared" si="105"/>
        <v>1.6666666670062114E-2</v>
      </c>
      <c r="M2136" s="131" t="s">
        <v>1</v>
      </c>
      <c r="N2136" s="138" t="s">
        <v>1235</v>
      </c>
    </row>
    <row r="2137" spans="1:14" ht="27" customHeight="1" x14ac:dyDescent="0.35">
      <c r="A2137" s="157"/>
      <c r="B2137" s="158"/>
      <c r="C2137" s="125"/>
      <c r="D2137" s="159"/>
      <c r="E2137" s="158"/>
      <c r="F2137" s="172"/>
      <c r="G2137" s="173" t="str">
        <f t="shared" si="103"/>
        <v/>
      </c>
      <c r="H2137" s="174" t="str">
        <f t="shared" si="104"/>
        <v/>
      </c>
      <c r="I2137" s="138"/>
      <c r="J2137" s="139">
        <v>42565.399305555555</v>
      </c>
      <c r="K2137" s="139">
        <v>42565.406944444447</v>
      </c>
      <c r="L2137" s="130">
        <f t="shared" si="105"/>
        <v>7.6388888919609599E-3</v>
      </c>
      <c r="M2137" s="131" t="s">
        <v>0</v>
      </c>
      <c r="N2137" s="138" t="s">
        <v>1243</v>
      </c>
    </row>
    <row r="2138" spans="1:14" ht="27" customHeight="1" x14ac:dyDescent="0.35">
      <c r="A2138" s="157"/>
      <c r="B2138" s="158"/>
      <c r="C2138" s="125"/>
      <c r="D2138" s="159"/>
      <c r="E2138" s="158"/>
      <c r="F2138" s="172"/>
      <c r="G2138" s="173" t="str">
        <f t="shared" si="103"/>
        <v/>
      </c>
      <c r="H2138" s="174" t="str">
        <f t="shared" si="104"/>
        <v/>
      </c>
      <c r="I2138" s="138"/>
      <c r="J2138" s="139">
        <v>42565.421527777777</v>
      </c>
      <c r="K2138" s="139">
        <v>42565.431944444441</v>
      </c>
      <c r="L2138" s="130">
        <f t="shared" si="105"/>
        <v>1.0416666664241347E-2</v>
      </c>
      <c r="M2138" s="131" t="s">
        <v>1</v>
      </c>
      <c r="N2138" s="138" t="s">
        <v>1243</v>
      </c>
    </row>
    <row r="2139" spans="1:14" ht="27" customHeight="1" x14ac:dyDescent="0.35">
      <c r="A2139" s="157"/>
      <c r="B2139" s="158"/>
      <c r="C2139" s="125"/>
      <c r="D2139" s="159"/>
      <c r="E2139" s="158"/>
      <c r="F2139" s="172"/>
      <c r="G2139" s="173" t="str">
        <f t="shared" si="103"/>
        <v/>
      </c>
      <c r="H2139" s="174" t="str">
        <f t="shared" si="104"/>
        <v/>
      </c>
      <c r="I2139" s="138"/>
      <c r="J2139" s="139">
        <v>42565.475694444445</v>
      </c>
      <c r="K2139" s="139">
        <v>42565.482638888891</v>
      </c>
      <c r="L2139" s="130">
        <f t="shared" si="105"/>
        <v>6.9444444452528842E-3</v>
      </c>
      <c r="M2139" s="131" t="s">
        <v>0</v>
      </c>
      <c r="N2139" s="138" t="s">
        <v>1134</v>
      </c>
    </row>
    <row r="2140" spans="1:14" ht="27" customHeight="1" x14ac:dyDescent="0.35">
      <c r="A2140" s="157"/>
      <c r="B2140" s="158"/>
      <c r="C2140" s="125"/>
      <c r="D2140" s="159"/>
      <c r="E2140" s="158"/>
      <c r="F2140" s="172"/>
      <c r="G2140" s="173" t="str">
        <f t="shared" si="103"/>
        <v/>
      </c>
      <c r="H2140" s="174" t="str">
        <f t="shared" si="104"/>
        <v/>
      </c>
      <c r="I2140" s="138"/>
      <c r="J2140" s="139">
        <v>42565.5625</v>
      </c>
      <c r="K2140" s="139">
        <v>42565.569444444445</v>
      </c>
      <c r="L2140" s="130">
        <f t="shared" si="105"/>
        <v>6.9444444452528842E-3</v>
      </c>
      <c r="M2140" s="131" t="s">
        <v>1</v>
      </c>
      <c r="N2140" s="138" t="s">
        <v>1134</v>
      </c>
    </row>
    <row r="2141" spans="1:14" ht="27" customHeight="1" x14ac:dyDescent="0.35">
      <c r="A2141" s="157">
        <v>20180</v>
      </c>
      <c r="B2141" s="158">
        <v>1563</v>
      </c>
      <c r="C2141" s="125" t="s">
        <v>471</v>
      </c>
      <c r="D2141" s="159">
        <v>42565.708333333336</v>
      </c>
      <c r="E2141" s="158" t="s">
        <v>0</v>
      </c>
      <c r="F2141" s="172">
        <v>42565.518055555556</v>
      </c>
      <c r="G2141" s="173">
        <f t="shared" si="103"/>
        <v>0.19027777777955635</v>
      </c>
      <c r="H2141" s="174" t="str">
        <f t="shared" si="104"/>
        <v>ACCEPTABLE</v>
      </c>
      <c r="I2141" s="138"/>
      <c r="J2141" s="139">
        <v>42565.711805555555</v>
      </c>
      <c r="K2141" s="139">
        <v>42565.727083333331</v>
      </c>
      <c r="L2141" s="130">
        <f t="shared" si="105"/>
        <v>1.5277777776645962E-2</v>
      </c>
      <c r="M2141" s="131" t="s">
        <v>0</v>
      </c>
      <c r="N2141" s="138" t="s">
        <v>1246</v>
      </c>
    </row>
    <row r="2142" spans="1:14" ht="27" customHeight="1" x14ac:dyDescent="0.35">
      <c r="A2142" s="157">
        <v>20180</v>
      </c>
      <c r="B2142" s="158">
        <v>1564</v>
      </c>
      <c r="C2142" s="125" t="s">
        <v>16</v>
      </c>
      <c r="D2142" s="159">
        <v>42565.743055555555</v>
      </c>
      <c r="E2142" s="158" t="s">
        <v>1</v>
      </c>
      <c r="F2142" s="172">
        <v>42565.518055555556</v>
      </c>
      <c r="G2142" s="173">
        <f t="shared" ref="G2142:G2205" si="106">IF(D2142="","",D2142-F2142)</f>
        <v>0.22499999999854481</v>
      </c>
      <c r="H2142" s="174" t="str">
        <f t="shared" ref="H2142:H2205" si="107">IF(D2142-F2142&lt;0,"TOO LATE",IF(G2142="","",IF(OR(DAY(D2142-F2142)&gt;1,AND(HOUR(D2142-F2142)&gt;HOUR("0:59"),(SIGN(D2142-F2142)=1))),"ACCEPTABLE","TOO LATE")))</f>
        <v>ACCEPTABLE</v>
      </c>
      <c r="I2142" s="138"/>
      <c r="J2142" s="139">
        <v>42565.746527777781</v>
      </c>
      <c r="K2142" s="139">
        <v>42565.756944444445</v>
      </c>
      <c r="L2142" s="130">
        <f t="shared" si="105"/>
        <v>1.0416666664241347E-2</v>
      </c>
      <c r="M2142" s="131" t="s">
        <v>1</v>
      </c>
      <c r="N2142" s="138" t="s">
        <v>1247</v>
      </c>
    </row>
    <row r="2143" spans="1:14" ht="27" customHeight="1" x14ac:dyDescent="0.35">
      <c r="A2143" s="157">
        <v>20180</v>
      </c>
      <c r="B2143" s="158">
        <v>1565</v>
      </c>
      <c r="C2143" s="125" t="s">
        <v>16</v>
      </c>
      <c r="D2143" s="159">
        <v>42567.184027777781</v>
      </c>
      <c r="E2143" s="158" t="s">
        <v>0</v>
      </c>
      <c r="F2143" s="172">
        <v>42566.886111111111</v>
      </c>
      <c r="G2143" s="173">
        <f t="shared" si="106"/>
        <v>0.29791666667006211</v>
      </c>
      <c r="H2143" s="174" t="str">
        <f t="shared" si="107"/>
        <v>ACCEPTABLE</v>
      </c>
      <c r="I2143" s="138"/>
      <c r="J2143" s="139">
        <v>42567.180555555555</v>
      </c>
      <c r="K2143" s="139">
        <v>42567.191666666666</v>
      </c>
      <c r="L2143" s="130">
        <f t="shared" si="105"/>
        <v>1.1111111110949423E-2</v>
      </c>
      <c r="M2143" s="131" t="s">
        <v>0</v>
      </c>
      <c r="N2143" s="138" t="s">
        <v>645</v>
      </c>
    </row>
    <row r="2144" spans="1:14" ht="27" customHeight="1" x14ac:dyDescent="0.35">
      <c r="A2144" s="157">
        <v>20180</v>
      </c>
      <c r="B2144" s="158">
        <v>1566</v>
      </c>
      <c r="C2144" s="125" t="s">
        <v>471</v>
      </c>
      <c r="D2144" s="159">
        <v>42567.211805555555</v>
      </c>
      <c r="E2144" s="158" t="s">
        <v>1</v>
      </c>
      <c r="F2144" s="172">
        <v>42566.886111111111</v>
      </c>
      <c r="G2144" s="173">
        <f t="shared" si="106"/>
        <v>0.32569444444379769</v>
      </c>
      <c r="H2144" s="174" t="str">
        <f t="shared" si="107"/>
        <v>ACCEPTABLE</v>
      </c>
      <c r="I2144" s="138"/>
      <c r="J2144" s="139">
        <v>42567.21875</v>
      </c>
      <c r="K2144" s="139">
        <v>42567.23333333333</v>
      </c>
      <c r="L2144" s="130">
        <f t="shared" si="105"/>
        <v>1.4583333329937886E-2</v>
      </c>
      <c r="M2144" s="131" t="s">
        <v>1</v>
      </c>
      <c r="N2144" s="138" t="s">
        <v>1248</v>
      </c>
    </row>
    <row r="2145" spans="1:14" ht="27" customHeight="1" x14ac:dyDescent="0.35">
      <c r="A2145" s="157">
        <v>20181</v>
      </c>
      <c r="B2145" s="158">
        <v>1567</v>
      </c>
      <c r="C2145" s="125" t="s">
        <v>3</v>
      </c>
      <c r="D2145" s="159">
        <v>42567.25</v>
      </c>
      <c r="E2145" s="158" t="s">
        <v>0</v>
      </c>
      <c r="F2145" s="172">
        <v>42566.886111111111</v>
      </c>
      <c r="G2145" s="173">
        <f t="shared" si="106"/>
        <v>0.36388888888905058</v>
      </c>
      <c r="H2145" s="174" t="str">
        <f t="shared" si="107"/>
        <v>ACCEPTABLE</v>
      </c>
      <c r="I2145" s="138"/>
      <c r="J2145" s="139">
        <v>42567.253472222219</v>
      </c>
      <c r="K2145" s="139">
        <v>42567.265972222223</v>
      </c>
      <c r="L2145" s="130">
        <f t="shared" si="105"/>
        <v>1.2500000004365575E-2</v>
      </c>
      <c r="M2145" s="131" t="s">
        <v>0</v>
      </c>
      <c r="N2145" s="138" t="s">
        <v>1043</v>
      </c>
    </row>
    <row r="2146" spans="1:14" ht="27" customHeight="1" x14ac:dyDescent="0.35">
      <c r="A2146" s="157">
        <v>20181</v>
      </c>
      <c r="B2146" s="158">
        <v>1568</v>
      </c>
      <c r="C2146" s="125" t="s">
        <v>4</v>
      </c>
      <c r="D2146" s="159">
        <v>42567.291666666664</v>
      </c>
      <c r="E2146" s="158" t="s">
        <v>1</v>
      </c>
      <c r="F2146" s="172">
        <v>42566.886111111111</v>
      </c>
      <c r="G2146" s="173">
        <f t="shared" si="106"/>
        <v>0.40555555555329192</v>
      </c>
      <c r="H2146" s="174" t="str">
        <f t="shared" si="107"/>
        <v>ACCEPTABLE</v>
      </c>
      <c r="I2146" s="138"/>
      <c r="J2146" s="139">
        <v>42567.281944444447</v>
      </c>
      <c r="K2146" s="139">
        <v>42567.290277777778</v>
      </c>
      <c r="L2146" s="130">
        <f t="shared" si="105"/>
        <v>8.333333331393078E-3</v>
      </c>
      <c r="M2146" s="131" t="s">
        <v>1</v>
      </c>
      <c r="N2146" s="138" t="s">
        <v>587</v>
      </c>
    </row>
    <row r="2147" spans="1:14" ht="27" customHeight="1" x14ac:dyDescent="0.35">
      <c r="A2147" s="157">
        <v>20181</v>
      </c>
      <c r="B2147" s="158">
        <v>1569</v>
      </c>
      <c r="C2147" s="125" t="s">
        <v>4</v>
      </c>
      <c r="D2147" s="159">
        <v>42568.131944444445</v>
      </c>
      <c r="E2147" s="158" t="s">
        <v>0</v>
      </c>
      <c r="F2147" s="172">
        <v>42567.855555555558</v>
      </c>
      <c r="G2147" s="173">
        <f t="shared" si="106"/>
        <v>0.27638888888759539</v>
      </c>
      <c r="H2147" s="174" t="str">
        <f t="shared" si="107"/>
        <v>ACCEPTABLE</v>
      </c>
      <c r="I2147" s="138"/>
      <c r="J2147" s="139">
        <v>42568.135416666664</v>
      </c>
      <c r="K2147" s="139">
        <v>42568.14166666667</v>
      </c>
      <c r="L2147" s="130">
        <f t="shared" si="105"/>
        <v>6.2500000058207661E-3</v>
      </c>
      <c r="M2147" s="131" t="s">
        <v>0</v>
      </c>
      <c r="N2147" s="138" t="s">
        <v>587</v>
      </c>
    </row>
    <row r="2148" spans="1:14" ht="27" customHeight="1" x14ac:dyDescent="0.35">
      <c r="A2148" s="157">
        <v>20181</v>
      </c>
      <c r="B2148" s="158">
        <v>1570</v>
      </c>
      <c r="C2148" s="125" t="s">
        <v>3</v>
      </c>
      <c r="D2148" s="159">
        <v>42568.159722222219</v>
      </c>
      <c r="E2148" s="158" t="s">
        <v>1</v>
      </c>
      <c r="F2148" s="172">
        <v>42567.855555555558</v>
      </c>
      <c r="G2148" s="173">
        <f t="shared" si="106"/>
        <v>0.30416666666133096</v>
      </c>
      <c r="H2148" s="174" t="str">
        <f t="shared" si="107"/>
        <v>ACCEPTABLE</v>
      </c>
      <c r="I2148" s="138"/>
      <c r="J2148" s="139">
        <v>42568.163888888892</v>
      </c>
      <c r="K2148" s="139">
        <v>42568.174305555556</v>
      </c>
      <c r="L2148" s="130">
        <f t="shared" si="105"/>
        <v>1.0416666664241347E-2</v>
      </c>
      <c r="M2148" s="131" t="s">
        <v>1</v>
      </c>
      <c r="N2148" s="138" t="s">
        <v>1043</v>
      </c>
    </row>
    <row r="2149" spans="1:14" ht="27" customHeight="1" x14ac:dyDescent="0.35">
      <c r="A2149" s="157">
        <v>20182</v>
      </c>
      <c r="B2149" s="158">
        <v>1571</v>
      </c>
      <c r="C2149" s="125" t="s">
        <v>3</v>
      </c>
      <c r="D2149" s="159">
        <v>42568.1875</v>
      </c>
      <c r="E2149" s="158" t="s">
        <v>0</v>
      </c>
      <c r="F2149" s="172">
        <v>42567.855555555558</v>
      </c>
      <c r="G2149" s="173">
        <f t="shared" si="106"/>
        <v>0.3319444444423425</v>
      </c>
      <c r="H2149" s="174" t="str">
        <f t="shared" si="107"/>
        <v>ACCEPTABLE</v>
      </c>
      <c r="I2149" s="138"/>
      <c r="J2149" s="139">
        <v>42568.207638888889</v>
      </c>
      <c r="K2149" s="139">
        <v>42568.220138888886</v>
      </c>
      <c r="L2149" s="130">
        <f t="shared" si="105"/>
        <v>1.2499999997089617E-2</v>
      </c>
      <c r="M2149" s="131" t="s">
        <v>0</v>
      </c>
      <c r="N2149" s="138" t="s">
        <v>1249</v>
      </c>
    </row>
    <row r="2150" spans="1:14" ht="27" customHeight="1" x14ac:dyDescent="0.35">
      <c r="A2150" s="157">
        <v>20182</v>
      </c>
      <c r="B2150" s="158">
        <v>1572</v>
      </c>
      <c r="C2150" s="125" t="s">
        <v>4</v>
      </c>
      <c r="D2150" s="159">
        <v>42568.229166666664</v>
      </c>
      <c r="E2150" s="158" t="s">
        <v>1</v>
      </c>
      <c r="F2150" s="172">
        <v>42567.855555555558</v>
      </c>
      <c r="G2150" s="173">
        <f t="shared" si="106"/>
        <v>0.37361111110658385</v>
      </c>
      <c r="H2150" s="174" t="str">
        <f t="shared" si="107"/>
        <v>ACCEPTABLE</v>
      </c>
      <c r="I2150" s="138"/>
      <c r="J2150" s="139">
        <v>42568.248611111114</v>
      </c>
      <c r="K2150" s="139">
        <v>42568.258333333331</v>
      </c>
      <c r="L2150" s="130">
        <f t="shared" si="105"/>
        <v>9.7222222175332718E-3</v>
      </c>
      <c r="M2150" s="131" t="s">
        <v>1</v>
      </c>
      <c r="N2150" s="138" t="s">
        <v>587</v>
      </c>
    </row>
    <row r="2151" spans="1:14" ht="27" customHeight="1" x14ac:dyDescent="0.35">
      <c r="A2151" s="157"/>
      <c r="B2151" s="158"/>
      <c r="C2151" s="125"/>
      <c r="D2151" s="159"/>
      <c r="E2151" s="158"/>
      <c r="F2151" s="172"/>
      <c r="G2151" s="173" t="str">
        <f t="shared" si="106"/>
        <v/>
      </c>
      <c r="H2151" s="174" t="str">
        <f t="shared" si="107"/>
        <v/>
      </c>
      <c r="I2151" s="138"/>
      <c r="J2151" s="139"/>
      <c r="K2151" s="139"/>
      <c r="L2151" s="130" t="str">
        <f t="shared" ref="L2151:L2214" si="108">IF(OR(K2151="",J2151=""), "Incomplete Data", K2151-J2151)</f>
        <v>Incomplete Data</v>
      </c>
      <c r="M2151" s="131"/>
      <c r="N2151" s="138"/>
    </row>
    <row r="2152" spans="1:14" ht="27" customHeight="1" x14ac:dyDescent="0.35">
      <c r="A2152" s="157">
        <v>20182</v>
      </c>
      <c r="B2152" s="158">
        <v>1573</v>
      </c>
      <c r="C2152" s="125" t="s">
        <v>4</v>
      </c>
      <c r="D2152" s="159">
        <v>42568.715277777781</v>
      </c>
      <c r="E2152" s="158" t="s">
        <v>0</v>
      </c>
      <c r="F2152" s="172">
        <v>42568.604166666664</v>
      </c>
      <c r="G2152" s="173">
        <f t="shared" si="106"/>
        <v>0.11111111111677019</v>
      </c>
      <c r="H2152" s="174" t="str">
        <f t="shared" si="107"/>
        <v>ACCEPTABLE</v>
      </c>
      <c r="I2152" s="138"/>
      <c r="J2152" s="139">
        <v>42568.711111111108</v>
      </c>
      <c r="K2152" s="139">
        <v>42568.720138888886</v>
      </c>
      <c r="L2152" s="130">
        <f t="shared" si="108"/>
        <v>9.0277777781011537E-3</v>
      </c>
      <c r="M2152" s="131" t="s">
        <v>0</v>
      </c>
      <c r="N2152" s="138" t="s">
        <v>587</v>
      </c>
    </row>
    <row r="2153" spans="1:14" ht="27" customHeight="1" x14ac:dyDescent="0.35">
      <c r="A2153" s="157">
        <v>20182</v>
      </c>
      <c r="B2153" s="158">
        <v>1574</v>
      </c>
      <c r="C2153" s="125" t="s">
        <v>3</v>
      </c>
      <c r="D2153" s="159">
        <v>42568.743055555555</v>
      </c>
      <c r="E2153" s="158" t="s">
        <v>1</v>
      </c>
      <c r="F2153" s="172">
        <v>42568.604166666664</v>
      </c>
      <c r="G2153" s="173">
        <f t="shared" si="106"/>
        <v>0.13888888889050577</v>
      </c>
      <c r="H2153" s="174" t="str">
        <f t="shared" si="107"/>
        <v>ACCEPTABLE</v>
      </c>
      <c r="I2153" s="138"/>
      <c r="J2153" s="139">
        <v>42568.746527777781</v>
      </c>
      <c r="K2153" s="139">
        <v>42568.755555555559</v>
      </c>
      <c r="L2153" s="130">
        <f t="shared" si="108"/>
        <v>9.0277777781011537E-3</v>
      </c>
      <c r="M2153" s="131" t="s">
        <v>1</v>
      </c>
      <c r="N2153" s="138" t="s">
        <v>1249</v>
      </c>
    </row>
    <row r="2154" spans="1:14" ht="27" customHeight="1" x14ac:dyDescent="0.35">
      <c r="A2154" s="157">
        <v>20183</v>
      </c>
      <c r="B2154" s="158">
        <v>1575</v>
      </c>
      <c r="C2154" s="125" t="s">
        <v>3</v>
      </c>
      <c r="D2154" s="159">
        <v>42568.78125</v>
      </c>
      <c r="E2154" s="158" t="s">
        <v>0</v>
      </c>
      <c r="F2154" s="172">
        <v>42568.604166666664</v>
      </c>
      <c r="G2154" s="173">
        <f t="shared" si="106"/>
        <v>0.17708333333575865</v>
      </c>
      <c r="H2154" s="174" t="str">
        <f t="shared" si="107"/>
        <v>ACCEPTABLE</v>
      </c>
      <c r="I2154" s="138"/>
      <c r="J2154" s="139">
        <v>42568.783333333333</v>
      </c>
      <c r="K2154" s="139">
        <v>42568.793749999997</v>
      </c>
      <c r="L2154" s="130">
        <f t="shared" si="108"/>
        <v>1.0416666664241347E-2</v>
      </c>
      <c r="M2154" s="131" t="s">
        <v>0</v>
      </c>
      <c r="N2154" s="138" t="s">
        <v>1250</v>
      </c>
    </row>
    <row r="2155" spans="1:14" ht="27" customHeight="1" x14ac:dyDescent="0.35">
      <c r="A2155" s="157">
        <v>20183</v>
      </c>
      <c r="B2155" s="158">
        <v>1576</v>
      </c>
      <c r="C2155" s="125" t="s">
        <v>4</v>
      </c>
      <c r="D2155" s="159">
        <v>42568.819444444445</v>
      </c>
      <c r="E2155" s="158" t="s">
        <v>1</v>
      </c>
      <c r="F2155" s="172">
        <v>42568.604166666664</v>
      </c>
      <c r="G2155" s="173">
        <f t="shared" si="106"/>
        <v>0.21527777778101154</v>
      </c>
      <c r="H2155" s="174" t="str">
        <f t="shared" si="107"/>
        <v>ACCEPTABLE</v>
      </c>
      <c r="I2155" s="138"/>
      <c r="J2155" s="139">
        <v>42568.818055555559</v>
      </c>
      <c r="K2155" s="139">
        <v>42568.828472222223</v>
      </c>
      <c r="L2155" s="130">
        <f t="shared" si="108"/>
        <v>1.0416666664241347E-2</v>
      </c>
      <c r="M2155" s="131" t="s">
        <v>1</v>
      </c>
      <c r="N2155" s="138" t="s">
        <v>587</v>
      </c>
    </row>
    <row r="2156" spans="1:14" ht="27" customHeight="1" x14ac:dyDescent="0.35">
      <c r="A2156" s="157">
        <v>20183</v>
      </c>
      <c r="B2156" s="158">
        <v>1577</v>
      </c>
      <c r="C2156" s="125" t="s">
        <v>4</v>
      </c>
      <c r="D2156" s="159">
        <v>42569.840277777781</v>
      </c>
      <c r="E2156" s="158" t="s">
        <v>0</v>
      </c>
      <c r="F2156" s="172">
        <v>42569.770138888889</v>
      </c>
      <c r="G2156" s="173">
        <f t="shared" si="106"/>
        <v>7.013888889196096E-2</v>
      </c>
      <c r="H2156" s="174" t="str">
        <f t="shared" si="107"/>
        <v>ACCEPTABLE</v>
      </c>
      <c r="I2156" s="138"/>
      <c r="J2156" s="139">
        <v>42569.840277777781</v>
      </c>
      <c r="K2156" s="139">
        <v>42569.850694444445</v>
      </c>
      <c r="L2156" s="130">
        <f t="shared" si="108"/>
        <v>1.0416666664241347E-2</v>
      </c>
      <c r="M2156" s="131" t="s">
        <v>0</v>
      </c>
      <c r="N2156" s="138" t="s">
        <v>587</v>
      </c>
    </row>
    <row r="2157" spans="1:14" ht="27" customHeight="1" x14ac:dyDescent="0.35">
      <c r="A2157" s="157">
        <v>20183</v>
      </c>
      <c r="B2157" s="158">
        <v>1578</v>
      </c>
      <c r="C2157" s="125" t="s">
        <v>3</v>
      </c>
      <c r="D2157" s="159">
        <v>42569.868055555555</v>
      </c>
      <c r="E2157" s="158" t="s">
        <v>1</v>
      </c>
      <c r="F2157" s="172">
        <v>42569.770138888889</v>
      </c>
      <c r="G2157" s="173">
        <f t="shared" si="106"/>
        <v>9.7916666665696539E-2</v>
      </c>
      <c r="H2157" s="174" t="str">
        <f t="shared" si="107"/>
        <v>ACCEPTABLE</v>
      </c>
      <c r="I2157" s="138"/>
      <c r="J2157" s="139">
        <v>42569.875</v>
      </c>
      <c r="K2157" s="139">
        <v>42569.888888888891</v>
      </c>
      <c r="L2157" s="130">
        <f t="shared" si="108"/>
        <v>1.3888888890505768E-2</v>
      </c>
      <c r="M2157" s="131" t="s">
        <v>1</v>
      </c>
      <c r="N2157" s="138" t="s">
        <v>1250</v>
      </c>
    </row>
    <row r="2158" spans="1:14" ht="27" customHeight="1" x14ac:dyDescent="0.35">
      <c r="A2158" s="157"/>
      <c r="B2158" s="158"/>
      <c r="C2158" s="125"/>
      <c r="D2158" s="159"/>
      <c r="E2158" s="158"/>
      <c r="F2158" s="172"/>
      <c r="G2158" s="173" t="str">
        <f t="shared" si="106"/>
        <v/>
      </c>
      <c r="H2158" s="174" t="str">
        <f t="shared" si="107"/>
        <v/>
      </c>
      <c r="I2158" s="138"/>
      <c r="J2158" s="139">
        <v>42570.586805555555</v>
      </c>
      <c r="K2158" s="139">
        <v>42570.597222222219</v>
      </c>
      <c r="L2158" s="130">
        <f t="shared" si="108"/>
        <v>1.0416666664241347E-2</v>
      </c>
      <c r="M2158" s="131" t="s">
        <v>149</v>
      </c>
      <c r="N2158" s="138" t="s">
        <v>78</v>
      </c>
    </row>
    <row r="2159" spans="1:14" ht="27" customHeight="1" x14ac:dyDescent="0.35">
      <c r="A2159" s="157">
        <v>20184</v>
      </c>
      <c r="B2159" s="158">
        <v>1579</v>
      </c>
      <c r="C2159" s="125" t="s">
        <v>471</v>
      </c>
      <c r="D2159" s="159">
        <v>42572.4375</v>
      </c>
      <c r="E2159" s="158" t="s">
        <v>0</v>
      </c>
      <c r="F2159" s="172">
        <v>42572.29791666667</v>
      </c>
      <c r="G2159" s="173">
        <f t="shared" si="106"/>
        <v>0.13958333332993789</v>
      </c>
      <c r="H2159" s="174" t="str">
        <f t="shared" si="107"/>
        <v>ACCEPTABLE</v>
      </c>
      <c r="I2159" s="138"/>
      <c r="J2159" s="139">
        <v>42572.44027777778</v>
      </c>
      <c r="K2159" s="139">
        <v>42572.45</v>
      </c>
      <c r="L2159" s="130">
        <f t="shared" si="108"/>
        <v>9.7222222175332718E-3</v>
      </c>
      <c r="M2159" s="131" t="s">
        <v>0</v>
      </c>
      <c r="N2159" s="138" t="s">
        <v>1251</v>
      </c>
    </row>
    <row r="2160" spans="1:14" ht="27" customHeight="1" x14ac:dyDescent="0.35">
      <c r="A2160" s="157">
        <v>20184</v>
      </c>
      <c r="B2160" s="158">
        <v>1580</v>
      </c>
      <c r="C2160" s="125" t="s">
        <v>16</v>
      </c>
      <c r="D2160" s="159">
        <v>42572.472222222219</v>
      </c>
      <c r="E2160" s="158" t="s">
        <v>1</v>
      </c>
      <c r="F2160" s="172">
        <v>42572.29791666667</v>
      </c>
      <c r="G2160" s="173">
        <f t="shared" si="106"/>
        <v>0.17430555554892635</v>
      </c>
      <c r="H2160" s="174" t="str">
        <f t="shared" si="107"/>
        <v>ACCEPTABLE</v>
      </c>
      <c r="I2160" s="138"/>
      <c r="J2160" s="139">
        <v>42572.472222222219</v>
      </c>
      <c r="K2160" s="139">
        <v>42572.479166666664</v>
      </c>
      <c r="L2160" s="130">
        <f t="shared" si="108"/>
        <v>6.9444444452528842E-3</v>
      </c>
      <c r="M2160" s="131" t="s">
        <v>1</v>
      </c>
      <c r="N2160" s="138" t="s">
        <v>589</v>
      </c>
    </row>
    <row r="2161" spans="1:14" ht="27" customHeight="1" x14ac:dyDescent="0.35">
      <c r="A2161" s="157">
        <v>20184</v>
      </c>
      <c r="B2161" s="158">
        <v>1581</v>
      </c>
      <c r="C2161" s="125" t="s">
        <v>16</v>
      </c>
      <c r="D2161" s="159">
        <v>42573.486111111109</v>
      </c>
      <c r="E2161" s="158" t="s">
        <v>0</v>
      </c>
      <c r="F2161" s="172">
        <v>42573.443749999999</v>
      </c>
      <c r="G2161" s="173">
        <f t="shared" si="106"/>
        <v>4.2361111110949423E-2</v>
      </c>
      <c r="H2161" s="174" t="str">
        <f t="shared" si="107"/>
        <v>ACCEPTABLE</v>
      </c>
      <c r="I2161" s="138"/>
      <c r="J2161" s="139">
        <v>42573.491666666669</v>
      </c>
      <c r="K2161" s="139">
        <v>42573.5</v>
      </c>
      <c r="L2161" s="130">
        <f t="shared" si="108"/>
        <v>8.333333331393078E-3</v>
      </c>
      <c r="M2161" s="131" t="s">
        <v>0</v>
      </c>
      <c r="N2161" s="138" t="s">
        <v>1252</v>
      </c>
    </row>
    <row r="2162" spans="1:14" ht="27" customHeight="1" x14ac:dyDescent="0.35">
      <c r="A2162" s="157">
        <v>20184</v>
      </c>
      <c r="B2162" s="158">
        <v>1582</v>
      </c>
      <c r="C2162" s="125" t="s">
        <v>471</v>
      </c>
      <c r="D2162" s="159">
        <v>42573.513888888891</v>
      </c>
      <c r="E2162" s="158" t="s">
        <v>1</v>
      </c>
      <c r="F2162" s="172">
        <v>42573.443749999999</v>
      </c>
      <c r="G2162" s="173">
        <f t="shared" si="106"/>
        <v>7.013888889196096E-2</v>
      </c>
      <c r="H2162" s="174" t="str">
        <f t="shared" si="107"/>
        <v>ACCEPTABLE</v>
      </c>
      <c r="I2162" s="138"/>
      <c r="J2162" s="139">
        <v>42573.511805555558</v>
      </c>
      <c r="K2162" s="139">
        <v>42573.529166666667</v>
      </c>
      <c r="L2162" s="130">
        <f t="shared" si="108"/>
        <v>1.7361111109494232E-2</v>
      </c>
      <c r="M2162" s="131" t="s">
        <v>1</v>
      </c>
      <c r="N2162" s="138" t="s">
        <v>1253</v>
      </c>
    </row>
    <row r="2163" spans="1:14" ht="27" customHeight="1" x14ac:dyDescent="0.35">
      <c r="A2163" s="157">
        <v>20185</v>
      </c>
      <c r="B2163" s="158">
        <v>1583</v>
      </c>
      <c r="C2163" s="125" t="s">
        <v>3</v>
      </c>
      <c r="D2163" s="159">
        <v>42573.5625</v>
      </c>
      <c r="E2163" s="158" t="s">
        <v>0</v>
      </c>
      <c r="F2163" s="172">
        <v>42573.443749999999</v>
      </c>
      <c r="G2163" s="173">
        <f t="shared" si="106"/>
        <v>0.11875000000145519</v>
      </c>
      <c r="H2163" s="174" t="str">
        <f t="shared" si="107"/>
        <v>ACCEPTABLE</v>
      </c>
      <c r="I2163" s="138"/>
      <c r="J2163" s="139">
        <v>42573.56527777778</v>
      </c>
      <c r="K2163" s="139">
        <v>42573.572222222225</v>
      </c>
      <c r="L2163" s="130">
        <f t="shared" si="108"/>
        <v>6.9444444452528842E-3</v>
      </c>
      <c r="M2163" s="131" t="s">
        <v>0</v>
      </c>
      <c r="N2163" s="138" t="s">
        <v>1254</v>
      </c>
    </row>
    <row r="2164" spans="1:14" ht="27" customHeight="1" x14ac:dyDescent="0.35">
      <c r="A2164" s="157">
        <v>20185</v>
      </c>
      <c r="B2164" s="158">
        <v>1584</v>
      </c>
      <c r="C2164" s="125" t="s">
        <v>4</v>
      </c>
      <c r="D2164" s="159">
        <v>42573.604166666664</v>
      </c>
      <c r="E2164" s="158" t="s">
        <v>1</v>
      </c>
      <c r="F2164" s="172">
        <v>42573.443749999999</v>
      </c>
      <c r="G2164" s="173">
        <f t="shared" si="106"/>
        <v>0.16041666666569654</v>
      </c>
      <c r="H2164" s="174" t="str">
        <f t="shared" si="107"/>
        <v>ACCEPTABLE</v>
      </c>
      <c r="I2164" s="138"/>
      <c r="J2164" s="139">
        <v>42573.59652777778</v>
      </c>
      <c r="K2164" s="139">
        <v>42573.602083333331</v>
      </c>
      <c r="L2164" s="130">
        <f t="shared" si="108"/>
        <v>5.5555555518367328E-3</v>
      </c>
      <c r="M2164" s="131" t="s">
        <v>1</v>
      </c>
      <c r="N2164" s="138" t="s">
        <v>1255</v>
      </c>
    </row>
    <row r="2165" spans="1:14" ht="27" customHeight="1" x14ac:dyDescent="0.35">
      <c r="A2165" s="157">
        <v>20185</v>
      </c>
      <c r="B2165" s="158">
        <v>1585</v>
      </c>
      <c r="C2165" s="125" t="s">
        <v>4</v>
      </c>
      <c r="D2165" s="159">
        <v>42574.048611111109</v>
      </c>
      <c r="E2165" s="158" t="s">
        <v>0</v>
      </c>
      <c r="F2165" s="172">
        <v>42573.906944444447</v>
      </c>
      <c r="G2165" s="173">
        <f t="shared" si="106"/>
        <v>0.14166666666278616</v>
      </c>
      <c r="H2165" s="174" t="str">
        <f t="shared" si="107"/>
        <v>ACCEPTABLE</v>
      </c>
      <c r="I2165" s="138"/>
      <c r="J2165" s="139">
        <v>42574.041666666664</v>
      </c>
      <c r="K2165" s="139">
        <v>42574.053472222222</v>
      </c>
      <c r="L2165" s="130">
        <f t="shared" si="108"/>
        <v>1.1805555557657499E-2</v>
      </c>
      <c r="M2165" s="131" t="s">
        <v>0</v>
      </c>
      <c r="N2165" s="138" t="s">
        <v>587</v>
      </c>
    </row>
    <row r="2166" spans="1:14" ht="27" customHeight="1" x14ac:dyDescent="0.35">
      <c r="A2166" s="157">
        <v>20185</v>
      </c>
      <c r="B2166" s="158">
        <v>1586</v>
      </c>
      <c r="C2166" s="125" t="s">
        <v>3</v>
      </c>
      <c r="D2166" s="159">
        <v>42574.076388888891</v>
      </c>
      <c r="E2166" s="158" t="s">
        <v>1</v>
      </c>
      <c r="F2166" s="172">
        <v>42573.906944444447</v>
      </c>
      <c r="G2166" s="173">
        <f t="shared" si="106"/>
        <v>0.16944444444379769</v>
      </c>
      <c r="H2166" s="174" t="str">
        <f t="shared" si="107"/>
        <v>ACCEPTABLE</v>
      </c>
      <c r="I2166" s="138"/>
      <c r="J2166" s="139">
        <v>42574.086805555555</v>
      </c>
      <c r="K2166" s="139">
        <v>42574.097916666666</v>
      </c>
      <c r="L2166" s="130">
        <f t="shared" si="108"/>
        <v>1.1111111110949423E-2</v>
      </c>
      <c r="M2166" s="131" t="s">
        <v>1</v>
      </c>
      <c r="N2166" s="138" t="s">
        <v>1256</v>
      </c>
    </row>
    <row r="2167" spans="1:14" ht="27" customHeight="1" x14ac:dyDescent="0.35">
      <c r="A2167" s="157">
        <v>20186</v>
      </c>
      <c r="B2167" s="158">
        <v>1587</v>
      </c>
      <c r="C2167" s="125" t="s">
        <v>3</v>
      </c>
      <c r="D2167" s="159">
        <v>42574.111111111109</v>
      </c>
      <c r="E2167" s="158" t="s">
        <v>0</v>
      </c>
      <c r="F2167" s="172">
        <v>42573.906944444447</v>
      </c>
      <c r="G2167" s="173">
        <f t="shared" si="106"/>
        <v>0.20416666666278616</v>
      </c>
      <c r="H2167" s="174" t="str">
        <f t="shared" si="107"/>
        <v>ACCEPTABLE</v>
      </c>
      <c r="I2167" s="138"/>
      <c r="J2167" s="139">
        <v>42574.10833333333</v>
      </c>
      <c r="K2167" s="139">
        <v>42574.118750000001</v>
      </c>
      <c r="L2167" s="130">
        <f t="shared" si="108"/>
        <v>1.0416666671517305E-2</v>
      </c>
      <c r="M2167" s="131" t="s">
        <v>0</v>
      </c>
      <c r="N2167" s="138" t="s">
        <v>671</v>
      </c>
    </row>
    <row r="2168" spans="1:14" ht="27" customHeight="1" x14ac:dyDescent="0.35">
      <c r="A2168" s="157">
        <v>20186</v>
      </c>
      <c r="B2168" s="158">
        <v>1588</v>
      </c>
      <c r="C2168" s="125" t="s">
        <v>4</v>
      </c>
      <c r="D2168" s="159">
        <v>42574.152777777781</v>
      </c>
      <c r="E2168" s="158" t="s">
        <v>1</v>
      </c>
      <c r="F2168" s="172">
        <v>42573.906944444447</v>
      </c>
      <c r="G2168" s="173">
        <f t="shared" si="106"/>
        <v>0.24583333333430346</v>
      </c>
      <c r="H2168" s="174" t="str">
        <f t="shared" si="107"/>
        <v>ACCEPTABLE</v>
      </c>
      <c r="I2168" s="138"/>
      <c r="J2168" s="139">
        <v>42574.142361111109</v>
      </c>
      <c r="K2168" s="139">
        <v>42574.154166666667</v>
      </c>
      <c r="L2168" s="130">
        <f t="shared" si="108"/>
        <v>1.1805555557657499E-2</v>
      </c>
      <c r="M2168" s="131" t="s">
        <v>1</v>
      </c>
      <c r="N2168" s="138" t="s">
        <v>587</v>
      </c>
    </row>
    <row r="2169" spans="1:14" ht="27" customHeight="1" x14ac:dyDescent="0.35">
      <c r="A2169" s="157">
        <v>20187</v>
      </c>
      <c r="B2169" s="158">
        <v>1589</v>
      </c>
      <c r="C2169" s="125" t="s">
        <v>3</v>
      </c>
      <c r="D2169" s="159">
        <v>42574.326388888891</v>
      </c>
      <c r="E2169" s="158" t="s">
        <v>0</v>
      </c>
      <c r="F2169" s="172">
        <v>42573.906944444447</v>
      </c>
      <c r="G2169" s="173">
        <f t="shared" si="106"/>
        <v>0.41944444444379769</v>
      </c>
      <c r="H2169" s="174" t="str">
        <f t="shared" si="107"/>
        <v>ACCEPTABLE</v>
      </c>
      <c r="I2169" s="138"/>
      <c r="J2169" s="139"/>
      <c r="K2169" s="139"/>
      <c r="L2169" s="130" t="str">
        <f t="shared" si="108"/>
        <v>Incomplete Data</v>
      </c>
      <c r="M2169" s="131"/>
      <c r="N2169" s="138"/>
    </row>
    <row r="2170" spans="1:14" ht="27" customHeight="1" x14ac:dyDescent="0.35">
      <c r="A2170" s="157">
        <v>20187</v>
      </c>
      <c r="B2170" s="158">
        <v>1590</v>
      </c>
      <c r="C2170" s="125" t="s">
        <v>3</v>
      </c>
      <c r="D2170" s="159">
        <v>42574.354166666664</v>
      </c>
      <c r="E2170" s="158" t="s">
        <v>1</v>
      </c>
      <c r="F2170" s="172">
        <v>42573.906944444447</v>
      </c>
      <c r="G2170" s="173">
        <f t="shared" si="106"/>
        <v>0.44722222221753327</v>
      </c>
      <c r="H2170" s="174" t="str">
        <f t="shared" si="107"/>
        <v>ACCEPTABLE</v>
      </c>
      <c r="I2170" s="138"/>
      <c r="J2170" s="139"/>
      <c r="K2170" s="139"/>
      <c r="L2170" s="130" t="str">
        <f t="shared" si="108"/>
        <v>Incomplete Data</v>
      </c>
      <c r="M2170" s="131"/>
      <c r="N2170" s="138"/>
    </row>
    <row r="2171" spans="1:14" ht="27" customHeight="1" x14ac:dyDescent="0.35">
      <c r="A2171" s="157">
        <v>20186</v>
      </c>
      <c r="B2171" s="158">
        <v>1591</v>
      </c>
      <c r="C2171" s="125" t="s">
        <v>4</v>
      </c>
      <c r="D2171" s="159">
        <v>42574.694444444445</v>
      </c>
      <c r="E2171" s="158" t="s">
        <v>0</v>
      </c>
      <c r="F2171" s="172">
        <v>42574.683333333334</v>
      </c>
      <c r="G2171" s="173">
        <f t="shared" si="106"/>
        <v>1.1111111110949423E-2</v>
      </c>
      <c r="H2171" s="174" t="str">
        <f t="shared" si="107"/>
        <v>TOO LATE</v>
      </c>
      <c r="I2171" s="138"/>
      <c r="J2171" s="139">
        <v>42574.690972222219</v>
      </c>
      <c r="K2171" s="139">
        <v>42574.7</v>
      </c>
      <c r="L2171" s="130">
        <f t="shared" si="108"/>
        <v>9.0277777781011537E-3</v>
      </c>
      <c r="M2171" s="131" t="s">
        <v>0</v>
      </c>
      <c r="N2171" s="138" t="s">
        <v>18</v>
      </c>
    </row>
    <row r="2172" spans="1:14" ht="27" customHeight="1" x14ac:dyDescent="0.35">
      <c r="A2172" s="157">
        <v>20186</v>
      </c>
      <c r="B2172" s="158">
        <v>1592</v>
      </c>
      <c r="C2172" s="125" t="s">
        <v>3</v>
      </c>
      <c r="D2172" s="159">
        <v>42574.722222222219</v>
      </c>
      <c r="E2172" s="158" t="s">
        <v>1</v>
      </c>
      <c r="F2172" s="172">
        <v>42574.683333333334</v>
      </c>
      <c r="G2172" s="173">
        <f t="shared" si="106"/>
        <v>3.8888888884685002E-2</v>
      </c>
      <c r="H2172" s="174" t="str">
        <f t="shared" si="107"/>
        <v>TOO LATE</v>
      </c>
      <c r="I2172" s="138"/>
      <c r="J2172" s="139">
        <v>42574.729166666664</v>
      </c>
      <c r="K2172" s="139">
        <v>42574.741666666669</v>
      </c>
      <c r="L2172" s="130">
        <f t="shared" si="108"/>
        <v>1.2500000004365575E-2</v>
      </c>
      <c r="M2172" s="131" t="s">
        <v>1</v>
      </c>
      <c r="N2172" s="138" t="s">
        <v>759</v>
      </c>
    </row>
    <row r="2173" spans="1:14" ht="27" customHeight="1" x14ac:dyDescent="0.35">
      <c r="A2173" s="157"/>
      <c r="B2173" s="158"/>
      <c r="C2173" s="125"/>
      <c r="D2173" s="159"/>
      <c r="E2173" s="158"/>
      <c r="F2173" s="172"/>
      <c r="G2173" s="173" t="str">
        <f t="shared" si="106"/>
        <v/>
      </c>
      <c r="H2173" s="174" t="str">
        <f t="shared" si="107"/>
        <v/>
      </c>
      <c r="I2173" s="138"/>
      <c r="J2173" s="139">
        <v>42575.302083333336</v>
      </c>
      <c r="K2173" s="139">
        <v>42575.314583333333</v>
      </c>
      <c r="L2173" s="130">
        <f t="shared" si="108"/>
        <v>1.2499999997089617E-2</v>
      </c>
      <c r="M2173" s="131" t="s">
        <v>0</v>
      </c>
      <c r="N2173" s="138" t="s">
        <v>1257</v>
      </c>
    </row>
    <row r="2174" spans="1:14" ht="27" customHeight="1" x14ac:dyDescent="0.35">
      <c r="A2174" s="157"/>
      <c r="B2174" s="158"/>
      <c r="C2174" s="125"/>
      <c r="D2174" s="159"/>
      <c r="E2174" s="158"/>
      <c r="F2174" s="172"/>
      <c r="G2174" s="173" t="str">
        <f t="shared" si="106"/>
        <v/>
      </c>
      <c r="H2174" s="174" t="str">
        <f t="shared" si="107"/>
        <v/>
      </c>
      <c r="I2174" s="138"/>
      <c r="J2174" s="139">
        <v>42575.35</v>
      </c>
      <c r="K2174" s="139">
        <v>42575.356249999997</v>
      </c>
      <c r="L2174" s="130">
        <f t="shared" si="108"/>
        <v>6.2499999985448085E-3</v>
      </c>
      <c r="M2174" s="131" t="s">
        <v>1</v>
      </c>
      <c r="N2174" s="138" t="s">
        <v>587</v>
      </c>
    </row>
    <row r="2175" spans="1:14" ht="27" customHeight="1" x14ac:dyDescent="0.35">
      <c r="A2175" s="157">
        <v>20188</v>
      </c>
      <c r="B2175" s="158">
        <v>1593</v>
      </c>
      <c r="C2175" s="125" t="s">
        <v>1258</v>
      </c>
      <c r="D2175" s="159">
        <v>42575.822916666664</v>
      </c>
      <c r="E2175" s="158" t="s">
        <v>1</v>
      </c>
      <c r="F2175" s="172">
        <v>42575.736805555556</v>
      </c>
      <c r="G2175" s="173">
        <f t="shared" si="106"/>
        <v>8.611111110803904E-2</v>
      </c>
      <c r="H2175" s="174" t="str">
        <f t="shared" si="107"/>
        <v>ACCEPTABLE</v>
      </c>
      <c r="I2175" s="138"/>
      <c r="J2175" s="139">
        <v>42575.814583333333</v>
      </c>
      <c r="K2175" s="139">
        <v>42575.82916666667</v>
      </c>
      <c r="L2175" s="130">
        <f t="shared" si="108"/>
        <v>1.4583333337213844E-2</v>
      </c>
      <c r="M2175" s="131" t="s">
        <v>1</v>
      </c>
      <c r="N2175" s="138" t="s">
        <v>1259</v>
      </c>
    </row>
    <row r="2176" spans="1:14" ht="27" customHeight="1" x14ac:dyDescent="0.35">
      <c r="A2176" s="157">
        <v>20189</v>
      </c>
      <c r="B2176" s="158">
        <v>1594</v>
      </c>
      <c r="C2176" s="125" t="s">
        <v>471</v>
      </c>
      <c r="D2176" s="159">
        <v>42576.770833333336</v>
      </c>
      <c r="E2176" s="158" t="s">
        <v>0</v>
      </c>
      <c r="F2176" s="172">
        <v>42576.722222222219</v>
      </c>
      <c r="G2176" s="173">
        <f t="shared" si="106"/>
        <v>4.8611111116770189E-2</v>
      </c>
      <c r="H2176" s="174" t="str">
        <f t="shared" si="107"/>
        <v>ACCEPTABLE</v>
      </c>
      <c r="I2176" s="138"/>
      <c r="J2176" s="139">
        <v>42576.76458333333</v>
      </c>
      <c r="K2176" s="139">
        <v>42576.781944444447</v>
      </c>
      <c r="L2176" s="130">
        <f t="shared" si="108"/>
        <v>1.7361111116770189E-2</v>
      </c>
      <c r="M2176" s="131" t="s">
        <v>0</v>
      </c>
      <c r="N2176" s="138" t="s">
        <v>1260</v>
      </c>
    </row>
    <row r="2177" spans="1:14" ht="27" customHeight="1" x14ac:dyDescent="0.35">
      <c r="A2177" s="157">
        <v>20189</v>
      </c>
      <c r="B2177" s="158">
        <v>1595</v>
      </c>
      <c r="C2177" s="125" t="s">
        <v>16</v>
      </c>
      <c r="D2177" s="159">
        <v>42576.805555555555</v>
      </c>
      <c r="E2177" s="158" t="s">
        <v>1</v>
      </c>
      <c r="F2177" s="172">
        <v>42576.722222222219</v>
      </c>
      <c r="G2177" s="173">
        <f t="shared" si="106"/>
        <v>8.3333333335758653E-2</v>
      </c>
      <c r="H2177" s="174" t="str">
        <f t="shared" si="107"/>
        <v>ACCEPTABLE</v>
      </c>
      <c r="I2177" s="138"/>
      <c r="J2177" s="139">
        <v>42576.800694444442</v>
      </c>
      <c r="K2177" s="139">
        <v>42576.814583333333</v>
      </c>
      <c r="L2177" s="130">
        <f t="shared" si="108"/>
        <v>1.3888888890505768E-2</v>
      </c>
      <c r="M2177" s="131" t="s">
        <v>1</v>
      </c>
      <c r="N2177" s="138" t="s">
        <v>1261</v>
      </c>
    </row>
    <row r="2178" spans="1:14" ht="27" customHeight="1" x14ac:dyDescent="0.35">
      <c r="A2178" s="157">
        <v>20190</v>
      </c>
      <c r="B2178" s="158">
        <v>1596</v>
      </c>
      <c r="C2178" s="125" t="s">
        <v>3</v>
      </c>
      <c r="D2178" s="159">
        <v>42577.333333333336</v>
      </c>
      <c r="E2178" s="158" t="s">
        <v>0</v>
      </c>
      <c r="F2178" s="172">
        <v>42577.263888888891</v>
      </c>
      <c r="G2178" s="173">
        <f t="shared" si="106"/>
        <v>6.9444444445252884E-2</v>
      </c>
      <c r="H2178" s="174" t="str">
        <f t="shared" si="107"/>
        <v>ACCEPTABLE</v>
      </c>
      <c r="I2178" s="138"/>
      <c r="J2178" s="139">
        <v>42577.356944444444</v>
      </c>
      <c r="K2178" s="139">
        <v>42577.364583333336</v>
      </c>
      <c r="L2178" s="130">
        <f t="shared" si="108"/>
        <v>7.6388888919609599E-3</v>
      </c>
      <c r="M2178" s="131" t="s">
        <v>0</v>
      </c>
      <c r="N2178" s="138" t="s">
        <v>1262</v>
      </c>
    </row>
    <row r="2179" spans="1:14" ht="27" customHeight="1" x14ac:dyDescent="0.35">
      <c r="A2179" s="157">
        <v>20190</v>
      </c>
      <c r="B2179" s="158">
        <v>1597</v>
      </c>
      <c r="C2179" s="125" t="s">
        <v>4</v>
      </c>
      <c r="D2179" s="159">
        <v>42577.368055555555</v>
      </c>
      <c r="E2179" s="158" t="s">
        <v>1</v>
      </c>
      <c r="F2179" s="172">
        <v>42577.263888888891</v>
      </c>
      <c r="G2179" s="173">
        <f t="shared" si="106"/>
        <v>0.10416666666424135</v>
      </c>
      <c r="H2179" s="174" t="str">
        <f t="shared" si="107"/>
        <v>ACCEPTABLE</v>
      </c>
      <c r="I2179" s="138"/>
      <c r="J2179" s="139">
        <v>42577.388194444444</v>
      </c>
      <c r="K2179" s="139">
        <v>42577.396527777775</v>
      </c>
      <c r="L2179" s="130">
        <f t="shared" si="108"/>
        <v>8.333333331393078E-3</v>
      </c>
      <c r="M2179" s="131" t="s">
        <v>1</v>
      </c>
      <c r="N2179" s="138" t="s">
        <v>587</v>
      </c>
    </row>
    <row r="2180" spans="1:14" ht="27" customHeight="1" x14ac:dyDescent="0.35">
      <c r="A2180" s="157">
        <v>20189</v>
      </c>
      <c r="B2180" s="158">
        <v>1598</v>
      </c>
      <c r="C2180" s="125" t="s">
        <v>16</v>
      </c>
      <c r="D2180" s="159">
        <v>42577.527777777781</v>
      </c>
      <c r="E2180" s="158" t="s">
        <v>0</v>
      </c>
      <c r="F2180" s="172">
        <v>42577.475694444445</v>
      </c>
      <c r="G2180" s="173">
        <f t="shared" si="106"/>
        <v>5.2083333335758653E-2</v>
      </c>
      <c r="H2180" s="174" t="str">
        <f t="shared" si="107"/>
        <v>ACCEPTABLE</v>
      </c>
      <c r="I2180" s="138"/>
      <c r="J2180" s="139">
        <v>42577.522222222222</v>
      </c>
      <c r="K2180" s="139">
        <v>42577.53125</v>
      </c>
      <c r="L2180" s="130">
        <f t="shared" si="108"/>
        <v>9.0277777781011537E-3</v>
      </c>
      <c r="M2180" s="131" t="s">
        <v>0</v>
      </c>
      <c r="N2180" s="138" t="s">
        <v>1028</v>
      </c>
    </row>
    <row r="2181" spans="1:14" ht="27" customHeight="1" x14ac:dyDescent="0.35">
      <c r="A2181" s="157">
        <v>20189</v>
      </c>
      <c r="B2181" s="158">
        <v>1599</v>
      </c>
      <c r="C2181" s="125" t="s">
        <v>471</v>
      </c>
      <c r="D2181" s="159">
        <v>42577.555555555555</v>
      </c>
      <c r="E2181" s="158" t="s">
        <v>1</v>
      </c>
      <c r="F2181" s="172">
        <v>42577.475694444445</v>
      </c>
      <c r="G2181" s="173">
        <f t="shared" si="106"/>
        <v>7.9861111109494232E-2</v>
      </c>
      <c r="H2181" s="174" t="str">
        <f t="shared" si="107"/>
        <v>ACCEPTABLE</v>
      </c>
      <c r="I2181" s="138"/>
      <c r="J2181" s="139">
        <v>42577.55</v>
      </c>
      <c r="K2181" s="139">
        <v>42577.565972222219</v>
      </c>
      <c r="L2181" s="130">
        <f t="shared" si="108"/>
        <v>1.597222221607808E-2</v>
      </c>
      <c r="M2181" s="131" t="s">
        <v>1</v>
      </c>
      <c r="N2181" s="138" t="s">
        <v>1029</v>
      </c>
    </row>
    <row r="2182" spans="1:14" ht="27" customHeight="1" x14ac:dyDescent="0.35">
      <c r="A2182" s="157">
        <v>20191</v>
      </c>
      <c r="B2182" s="158">
        <v>1600</v>
      </c>
      <c r="C2182" s="125" t="s">
        <v>3</v>
      </c>
      <c r="D2182" s="159">
        <v>42578.347222222219</v>
      </c>
      <c r="E2182" s="158" t="s">
        <v>0</v>
      </c>
      <c r="F2182" s="172">
        <v>42578.295138888891</v>
      </c>
      <c r="G2182" s="173">
        <f t="shared" si="106"/>
        <v>5.2083333328482695E-2</v>
      </c>
      <c r="H2182" s="174" t="str">
        <f t="shared" si="107"/>
        <v>ACCEPTABLE</v>
      </c>
      <c r="I2182" s="138"/>
      <c r="J2182" s="139">
        <v>42578.364583333336</v>
      </c>
      <c r="K2182" s="139">
        <v>42578.380555555559</v>
      </c>
      <c r="L2182" s="130">
        <f t="shared" si="108"/>
        <v>1.5972222223354038E-2</v>
      </c>
      <c r="M2182" s="131" t="s">
        <v>0</v>
      </c>
      <c r="N2182" s="138" t="s">
        <v>1263</v>
      </c>
    </row>
    <row r="2183" spans="1:14" ht="27" customHeight="1" x14ac:dyDescent="0.35">
      <c r="A2183" s="157">
        <v>20191</v>
      </c>
      <c r="B2183" s="158">
        <v>1601</v>
      </c>
      <c r="C2183" s="125" t="s">
        <v>4</v>
      </c>
      <c r="D2183" s="159">
        <v>42578.385416666664</v>
      </c>
      <c r="E2183" s="158" t="s">
        <v>1</v>
      </c>
      <c r="F2183" s="172">
        <v>42578.295138888891</v>
      </c>
      <c r="G2183" s="173">
        <f t="shared" si="106"/>
        <v>9.0277777773735579E-2</v>
      </c>
      <c r="H2183" s="174" t="str">
        <f t="shared" si="107"/>
        <v>ACCEPTABLE</v>
      </c>
      <c r="I2183" s="138"/>
      <c r="J2183" s="139">
        <v>42578.408333333333</v>
      </c>
      <c r="K2183" s="139">
        <v>42578.415277777778</v>
      </c>
      <c r="L2183" s="130">
        <f t="shared" si="108"/>
        <v>6.9444444452528842E-3</v>
      </c>
      <c r="M2183" s="131" t="s">
        <v>1</v>
      </c>
      <c r="N2183" s="138" t="s">
        <v>623</v>
      </c>
    </row>
    <row r="2184" spans="1:14" ht="27" customHeight="1" x14ac:dyDescent="0.35">
      <c r="A2184" s="157" t="s">
        <v>1264</v>
      </c>
      <c r="B2184" s="158">
        <v>1602</v>
      </c>
      <c r="C2184" s="125" t="s">
        <v>19</v>
      </c>
      <c r="D2184" s="159">
        <v>42578.833333333336</v>
      </c>
      <c r="E2184" s="158" t="s">
        <v>0</v>
      </c>
      <c r="F2184" s="172">
        <v>42578.746527777781</v>
      </c>
      <c r="G2184" s="173">
        <f t="shared" si="106"/>
        <v>8.6805555554747116E-2</v>
      </c>
      <c r="H2184" s="174" t="str">
        <f t="shared" si="107"/>
        <v>ACCEPTABLE</v>
      </c>
      <c r="I2184" s="138"/>
      <c r="J2184" s="139">
        <v>42578.833333333336</v>
      </c>
      <c r="K2184" s="139">
        <v>42578.847222222219</v>
      </c>
      <c r="L2184" s="130">
        <f t="shared" si="108"/>
        <v>1.3888888883229811E-2</v>
      </c>
      <c r="M2184" s="131" t="s">
        <v>0</v>
      </c>
      <c r="N2184" s="138" t="s">
        <v>765</v>
      </c>
    </row>
    <row r="2185" spans="1:14" ht="27" customHeight="1" x14ac:dyDescent="0.35">
      <c r="A2185" s="157" t="s">
        <v>1264</v>
      </c>
      <c r="B2185" s="158">
        <v>1603</v>
      </c>
      <c r="C2185" s="125" t="s">
        <v>594</v>
      </c>
      <c r="D2185" s="159">
        <v>42578.854166666664</v>
      </c>
      <c r="E2185" s="158" t="s">
        <v>1</v>
      </c>
      <c r="F2185" s="172">
        <v>42578.746527777781</v>
      </c>
      <c r="G2185" s="173">
        <f t="shared" si="106"/>
        <v>0.10763888888322981</v>
      </c>
      <c r="H2185" s="174" t="str">
        <f t="shared" si="107"/>
        <v>ACCEPTABLE</v>
      </c>
      <c r="I2185" s="138"/>
      <c r="J2185" s="139">
        <v>42578.854166666664</v>
      </c>
      <c r="K2185" s="139">
        <v>42578.871527777781</v>
      </c>
      <c r="L2185" s="130">
        <f t="shared" si="108"/>
        <v>1.7361111116770189E-2</v>
      </c>
      <c r="M2185" s="131" t="s">
        <v>1</v>
      </c>
      <c r="N2185" s="138" t="s">
        <v>1265</v>
      </c>
    </row>
    <row r="2186" spans="1:14" ht="27" customHeight="1" x14ac:dyDescent="0.35">
      <c r="A2186" s="157">
        <v>20192</v>
      </c>
      <c r="B2186" s="158">
        <v>1604</v>
      </c>
      <c r="C2186" s="125" t="s">
        <v>3</v>
      </c>
      <c r="D2186" s="159">
        <v>42580.291666666664</v>
      </c>
      <c r="E2186" s="158" t="s">
        <v>0</v>
      </c>
      <c r="F2186" s="172">
        <v>42580.274305555555</v>
      </c>
      <c r="G2186" s="173">
        <f t="shared" si="106"/>
        <v>1.7361111109494232E-2</v>
      </c>
      <c r="H2186" s="174" t="str">
        <f t="shared" si="107"/>
        <v>TOO LATE</v>
      </c>
      <c r="I2186" s="138"/>
      <c r="J2186" s="139">
        <v>42580.277777777781</v>
      </c>
      <c r="K2186" s="139">
        <v>42580.287499999999</v>
      </c>
      <c r="L2186" s="130">
        <f t="shared" si="108"/>
        <v>9.7222222175332718E-3</v>
      </c>
      <c r="M2186" s="131" t="s">
        <v>0</v>
      </c>
      <c r="N2186" s="138" t="s">
        <v>1266</v>
      </c>
    </row>
    <row r="2187" spans="1:14" ht="27" customHeight="1" x14ac:dyDescent="0.35">
      <c r="A2187" s="157">
        <v>20192</v>
      </c>
      <c r="B2187" s="158">
        <v>1605</v>
      </c>
      <c r="C2187" s="125" t="s">
        <v>4</v>
      </c>
      <c r="D2187" s="159">
        <v>42580.326388888891</v>
      </c>
      <c r="E2187" s="158" t="s">
        <v>1</v>
      </c>
      <c r="F2187" s="172">
        <v>42580.274305555555</v>
      </c>
      <c r="G2187" s="173">
        <f t="shared" si="106"/>
        <v>5.2083333335758653E-2</v>
      </c>
      <c r="H2187" s="174" t="str">
        <f t="shared" si="107"/>
        <v>ACCEPTABLE</v>
      </c>
      <c r="I2187" s="138"/>
      <c r="J2187" s="139">
        <v>42580.308333333334</v>
      </c>
      <c r="K2187" s="139">
        <v>42580.316666666666</v>
      </c>
      <c r="L2187" s="130">
        <f t="shared" si="108"/>
        <v>8.333333331393078E-3</v>
      </c>
      <c r="M2187" s="131" t="s">
        <v>1</v>
      </c>
      <c r="N2187" s="138" t="s">
        <v>587</v>
      </c>
    </row>
    <row r="2188" spans="1:14" ht="27" customHeight="1" x14ac:dyDescent="0.35">
      <c r="A2188" s="157">
        <v>20192</v>
      </c>
      <c r="B2188" s="158">
        <v>1606</v>
      </c>
      <c r="C2188" s="125" t="s">
        <v>4</v>
      </c>
      <c r="D2188" s="159">
        <v>42580.840277777781</v>
      </c>
      <c r="E2188" s="158" t="s">
        <v>0</v>
      </c>
      <c r="F2188" s="172">
        <v>42580.754861111112</v>
      </c>
      <c r="G2188" s="173">
        <f t="shared" si="106"/>
        <v>8.5416666668606922E-2</v>
      </c>
      <c r="H2188" s="174" t="str">
        <f t="shared" si="107"/>
        <v>ACCEPTABLE</v>
      </c>
      <c r="I2188" s="138"/>
      <c r="J2188" s="139">
        <v>42580.868750000001</v>
      </c>
      <c r="K2188" s="139">
        <v>42580.876388888886</v>
      </c>
      <c r="L2188" s="130">
        <f t="shared" si="108"/>
        <v>7.6388888846850023E-3</v>
      </c>
      <c r="M2188" s="131" t="s">
        <v>0</v>
      </c>
      <c r="N2188" s="138" t="s">
        <v>587</v>
      </c>
    </row>
    <row r="2189" spans="1:14" ht="27" customHeight="1" x14ac:dyDescent="0.35">
      <c r="A2189" s="157">
        <v>20192</v>
      </c>
      <c r="B2189" s="158">
        <v>1607</v>
      </c>
      <c r="C2189" s="125" t="s">
        <v>3</v>
      </c>
      <c r="D2189" s="159">
        <v>42580.868055555555</v>
      </c>
      <c r="E2189" s="158" t="s">
        <v>1</v>
      </c>
      <c r="F2189" s="172">
        <v>42580.754861111112</v>
      </c>
      <c r="G2189" s="173">
        <f t="shared" si="106"/>
        <v>0.1131944444423425</v>
      </c>
      <c r="H2189" s="174" t="str">
        <f t="shared" si="107"/>
        <v>ACCEPTABLE</v>
      </c>
      <c r="I2189" s="138"/>
      <c r="J2189" s="139">
        <v>42580.895138888889</v>
      </c>
      <c r="K2189" s="139">
        <v>42580.907638888886</v>
      </c>
      <c r="L2189" s="130">
        <f t="shared" si="108"/>
        <v>1.2499999997089617E-2</v>
      </c>
      <c r="M2189" s="131" t="s">
        <v>1</v>
      </c>
      <c r="N2189" s="138" t="s">
        <v>1266</v>
      </c>
    </row>
    <row r="2190" spans="1:14" ht="27" customHeight="1" x14ac:dyDescent="0.35">
      <c r="A2190" s="157">
        <v>20193</v>
      </c>
      <c r="B2190" s="158">
        <v>1608</v>
      </c>
      <c r="C2190" s="125" t="s">
        <v>3</v>
      </c>
      <c r="D2190" s="159">
        <v>42581.71875</v>
      </c>
      <c r="E2190" s="158" t="s">
        <v>0</v>
      </c>
      <c r="F2190" s="172">
        <v>42581.504166666666</v>
      </c>
      <c r="G2190" s="173">
        <f t="shared" si="106"/>
        <v>0.21458333333430346</v>
      </c>
      <c r="H2190" s="174" t="str">
        <f t="shared" si="107"/>
        <v>ACCEPTABLE</v>
      </c>
      <c r="I2190" s="138"/>
      <c r="J2190" s="139">
        <v>42581.756944444445</v>
      </c>
      <c r="K2190" s="139">
        <v>42581.767361111109</v>
      </c>
      <c r="L2190" s="130">
        <f t="shared" si="108"/>
        <v>1.0416666664241347E-2</v>
      </c>
      <c r="M2190" s="131" t="s">
        <v>0</v>
      </c>
      <c r="N2190" s="138" t="s">
        <v>1267</v>
      </c>
    </row>
    <row r="2191" spans="1:14" ht="27" customHeight="1" x14ac:dyDescent="0.35">
      <c r="A2191" s="157">
        <v>20193</v>
      </c>
      <c r="B2191" s="158">
        <v>1609</v>
      </c>
      <c r="C2191" s="125" t="s">
        <v>3</v>
      </c>
      <c r="D2191" s="159">
        <v>42581.746527777781</v>
      </c>
      <c r="E2191" s="158" t="s">
        <v>1</v>
      </c>
      <c r="F2191" s="172">
        <v>42581.504166666666</v>
      </c>
      <c r="G2191" s="173">
        <f t="shared" si="106"/>
        <v>0.242361111115315</v>
      </c>
      <c r="H2191" s="174" t="str">
        <f t="shared" si="107"/>
        <v>ACCEPTABLE</v>
      </c>
      <c r="I2191" s="138"/>
      <c r="J2191" s="139">
        <v>42581.788194444445</v>
      </c>
      <c r="K2191" s="139">
        <v>42581.802083333336</v>
      </c>
      <c r="L2191" s="130">
        <f t="shared" si="108"/>
        <v>1.3888888890505768E-2</v>
      </c>
      <c r="M2191" s="131" t="s">
        <v>1</v>
      </c>
      <c r="N2191" s="138" t="s">
        <v>1267</v>
      </c>
    </row>
    <row r="2192" spans="1:14" ht="27" customHeight="1" x14ac:dyDescent="0.35">
      <c r="A2192" s="157">
        <v>20194</v>
      </c>
      <c r="B2192" s="158">
        <v>1610</v>
      </c>
      <c r="C2192" s="125" t="s">
        <v>3</v>
      </c>
      <c r="D2192" s="159">
        <v>42581.90625</v>
      </c>
      <c r="E2192" s="158" t="s">
        <v>0</v>
      </c>
      <c r="F2192" s="172">
        <v>42581.85833333333</v>
      </c>
      <c r="G2192" s="173">
        <f t="shared" si="106"/>
        <v>4.7916666670062114E-2</v>
      </c>
      <c r="H2192" s="174" t="str">
        <f t="shared" si="107"/>
        <v>ACCEPTABLE</v>
      </c>
      <c r="I2192" s="138"/>
      <c r="J2192" s="139">
        <v>42581.90625</v>
      </c>
      <c r="K2192" s="139">
        <v>42581.916666666664</v>
      </c>
      <c r="L2192" s="130">
        <f t="shared" si="108"/>
        <v>1.0416666664241347E-2</v>
      </c>
      <c r="M2192" s="131" t="s">
        <v>0</v>
      </c>
      <c r="N2192" s="138" t="s">
        <v>671</v>
      </c>
    </row>
    <row r="2193" spans="1:14" ht="27" customHeight="1" x14ac:dyDescent="0.35">
      <c r="A2193" s="157">
        <v>20194</v>
      </c>
      <c r="B2193" s="158">
        <v>1611</v>
      </c>
      <c r="C2193" s="125" t="s">
        <v>4</v>
      </c>
      <c r="D2193" s="159">
        <v>42581.940972222219</v>
      </c>
      <c r="E2193" s="158" t="s">
        <v>1</v>
      </c>
      <c r="F2193" s="172">
        <v>42581.85833333333</v>
      </c>
      <c r="G2193" s="173">
        <f t="shared" si="106"/>
        <v>8.2638888889050577E-2</v>
      </c>
      <c r="H2193" s="174" t="str">
        <f t="shared" si="107"/>
        <v>ACCEPTABLE</v>
      </c>
      <c r="I2193" s="138"/>
      <c r="J2193" s="139">
        <v>42581.936111111114</v>
      </c>
      <c r="K2193" s="139">
        <v>42581.944444444445</v>
      </c>
      <c r="L2193" s="130">
        <f t="shared" si="108"/>
        <v>8.333333331393078E-3</v>
      </c>
      <c r="M2193" s="131" t="s">
        <v>1</v>
      </c>
      <c r="N2193" s="138" t="s">
        <v>587</v>
      </c>
    </row>
    <row r="2194" spans="1:14" ht="27" customHeight="1" x14ac:dyDescent="0.35">
      <c r="A2194" s="157">
        <v>20194</v>
      </c>
      <c r="B2194" s="158">
        <v>1612</v>
      </c>
      <c r="C2194" s="125" t="s">
        <v>4</v>
      </c>
      <c r="D2194" s="159">
        <v>42582.65625</v>
      </c>
      <c r="E2194" s="158" t="s">
        <v>0</v>
      </c>
      <c r="F2194" s="172">
        <v>42582.587500000001</v>
      </c>
      <c r="G2194" s="173">
        <f t="shared" si="106"/>
        <v>6.8749999998544808E-2</v>
      </c>
      <c r="H2194" s="174" t="str">
        <f t="shared" si="107"/>
        <v>ACCEPTABLE</v>
      </c>
      <c r="I2194" s="138"/>
      <c r="J2194" s="139">
        <v>42582.643055555556</v>
      </c>
      <c r="K2194" s="139">
        <v>42582.650694444441</v>
      </c>
      <c r="L2194" s="130">
        <f t="shared" si="108"/>
        <v>7.6388888846850023E-3</v>
      </c>
      <c r="M2194" s="131" t="s">
        <v>0</v>
      </c>
      <c r="N2194" s="138" t="s">
        <v>587</v>
      </c>
    </row>
    <row r="2195" spans="1:14" ht="27" customHeight="1" x14ac:dyDescent="0.35">
      <c r="A2195" s="157">
        <v>20194</v>
      </c>
      <c r="B2195" s="158">
        <v>1613</v>
      </c>
      <c r="C2195" s="125" t="s">
        <v>3</v>
      </c>
      <c r="D2195" s="159">
        <v>42582.680555555555</v>
      </c>
      <c r="E2195" s="158" t="s">
        <v>1</v>
      </c>
      <c r="F2195" s="172">
        <v>42582.587500000001</v>
      </c>
      <c r="G2195" s="173">
        <f t="shared" si="106"/>
        <v>9.3055555553291924E-2</v>
      </c>
      <c r="H2195" s="174" t="str">
        <f t="shared" si="107"/>
        <v>ACCEPTABLE</v>
      </c>
      <c r="I2195" s="138"/>
      <c r="J2195" s="139">
        <v>42582.67083333333</v>
      </c>
      <c r="K2195" s="139">
        <v>42582.682638888888</v>
      </c>
      <c r="L2195" s="130">
        <f t="shared" si="108"/>
        <v>1.1805555557657499E-2</v>
      </c>
      <c r="M2195" s="131" t="s">
        <v>1</v>
      </c>
      <c r="N2195" s="138" t="s">
        <v>671</v>
      </c>
    </row>
    <row r="2196" spans="1:14" ht="27" customHeight="1" x14ac:dyDescent="0.35">
      <c r="A2196" s="157">
        <v>20196</v>
      </c>
      <c r="B2196" s="158">
        <v>1614</v>
      </c>
      <c r="C2196" s="125" t="s">
        <v>471</v>
      </c>
      <c r="D2196" s="159">
        <v>42583.322916666664</v>
      </c>
      <c r="E2196" s="158" t="s">
        <v>0</v>
      </c>
      <c r="F2196" s="172">
        <v>42582.587500000001</v>
      </c>
      <c r="G2196" s="173">
        <f t="shared" si="106"/>
        <v>0.73541666666278616</v>
      </c>
      <c r="H2196" s="174" t="str">
        <f t="shared" si="107"/>
        <v>ACCEPTABLE</v>
      </c>
      <c r="I2196" s="138"/>
      <c r="J2196" s="139">
        <v>42583.31527777778</v>
      </c>
      <c r="K2196" s="139">
        <v>42583.327777777777</v>
      </c>
      <c r="L2196" s="130">
        <f t="shared" si="108"/>
        <v>1.2499999997089617E-2</v>
      </c>
      <c r="M2196" s="131" t="s">
        <v>0</v>
      </c>
      <c r="N2196" s="138" t="s">
        <v>1240</v>
      </c>
    </row>
    <row r="2197" spans="1:14" ht="27" customHeight="1" x14ac:dyDescent="0.35">
      <c r="A2197" s="157">
        <v>20196</v>
      </c>
      <c r="B2197" s="158">
        <v>1615</v>
      </c>
      <c r="C2197" s="125" t="s">
        <v>16</v>
      </c>
      <c r="D2197" s="159">
        <v>42583.357638888891</v>
      </c>
      <c r="E2197" s="158" t="s">
        <v>1</v>
      </c>
      <c r="F2197" s="172">
        <v>42582.587500000001</v>
      </c>
      <c r="G2197" s="173">
        <f t="shared" si="106"/>
        <v>0.77013888888905058</v>
      </c>
      <c r="H2197" s="174" t="str">
        <f t="shared" si="107"/>
        <v>ACCEPTABLE</v>
      </c>
      <c r="I2197" s="138"/>
      <c r="J2197" s="139">
        <v>42583.344444444447</v>
      </c>
      <c r="K2197" s="139">
        <v>42583.352083333331</v>
      </c>
      <c r="L2197" s="130">
        <f t="shared" si="108"/>
        <v>7.6388888846850023E-3</v>
      </c>
      <c r="M2197" s="131" t="s">
        <v>1</v>
      </c>
      <c r="N2197" s="138" t="s">
        <v>1024</v>
      </c>
    </row>
    <row r="2198" spans="1:14" ht="27" customHeight="1" x14ac:dyDescent="0.35">
      <c r="A2198" s="157">
        <v>20195</v>
      </c>
      <c r="B2198" s="158">
        <v>1616</v>
      </c>
      <c r="C2198" s="125" t="s">
        <v>3</v>
      </c>
      <c r="D2198" s="159">
        <v>42584.034722222219</v>
      </c>
      <c r="E2198" s="158" t="s">
        <v>0</v>
      </c>
      <c r="F2198" s="172">
        <v>42583.835416666669</v>
      </c>
      <c r="G2198" s="173">
        <f t="shared" si="106"/>
        <v>0.19930555555038154</v>
      </c>
      <c r="H2198" s="174" t="str">
        <f t="shared" si="107"/>
        <v>ACCEPTABLE</v>
      </c>
      <c r="I2198" s="138"/>
      <c r="J2198" s="139">
        <v>42584.017361111109</v>
      </c>
      <c r="K2198" s="139">
        <v>42584.03125</v>
      </c>
      <c r="L2198" s="130">
        <f t="shared" si="108"/>
        <v>1.3888888890505768E-2</v>
      </c>
      <c r="M2198" s="131" t="s">
        <v>0</v>
      </c>
      <c r="N2198" s="138" t="s">
        <v>1268</v>
      </c>
    </row>
    <row r="2199" spans="1:14" ht="27" customHeight="1" x14ac:dyDescent="0.35">
      <c r="A2199" s="157">
        <v>20195</v>
      </c>
      <c r="B2199" s="158">
        <v>1617</v>
      </c>
      <c r="C2199" s="125" t="s">
        <v>4</v>
      </c>
      <c r="D2199" s="159">
        <v>42584.072916666664</v>
      </c>
      <c r="E2199" s="158" t="s">
        <v>1</v>
      </c>
      <c r="F2199" s="172">
        <v>42583.835416666669</v>
      </c>
      <c r="G2199" s="173">
        <f t="shared" si="106"/>
        <v>0.23749999999563443</v>
      </c>
      <c r="H2199" s="174" t="str">
        <f t="shared" si="107"/>
        <v>ACCEPTABLE</v>
      </c>
      <c r="I2199" s="138"/>
      <c r="J2199" s="139">
        <v>42584.0625</v>
      </c>
      <c r="K2199" s="139">
        <v>42584.072916666664</v>
      </c>
      <c r="L2199" s="130">
        <f t="shared" si="108"/>
        <v>1.0416666664241347E-2</v>
      </c>
      <c r="M2199" s="131" t="s">
        <v>1</v>
      </c>
      <c r="N2199" s="138" t="s">
        <v>587</v>
      </c>
    </row>
    <row r="2200" spans="1:14" ht="27" customHeight="1" x14ac:dyDescent="0.35">
      <c r="A2200" s="157"/>
      <c r="B2200" s="158"/>
      <c r="C2200" s="125"/>
      <c r="D2200" s="159"/>
      <c r="E2200" s="158"/>
      <c r="F2200" s="172"/>
      <c r="G2200" s="173" t="str">
        <f t="shared" si="106"/>
        <v/>
      </c>
      <c r="H2200" s="174" t="str">
        <f t="shared" si="107"/>
        <v/>
      </c>
      <c r="I2200" s="138"/>
      <c r="J2200" s="139">
        <v>42584.291666666664</v>
      </c>
      <c r="K2200" s="139">
        <v>42584.298611111109</v>
      </c>
      <c r="L2200" s="130">
        <f t="shared" si="108"/>
        <v>6.9444444452528842E-3</v>
      </c>
      <c r="M2200" s="131" t="s">
        <v>1</v>
      </c>
      <c r="N2200" s="138" t="s">
        <v>978</v>
      </c>
    </row>
    <row r="2201" spans="1:14" ht="27" customHeight="1" x14ac:dyDescent="0.35">
      <c r="A2201" s="157"/>
      <c r="B2201" s="158"/>
      <c r="C2201" s="125"/>
      <c r="D2201" s="159"/>
      <c r="E2201" s="158"/>
      <c r="F2201" s="172"/>
      <c r="G2201" s="173" t="str">
        <f t="shared" si="106"/>
        <v/>
      </c>
      <c r="H2201" s="174" t="str">
        <f t="shared" si="107"/>
        <v/>
      </c>
      <c r="I2201" s="138"/>
      <c r="J2201" s="139">
        <v>42584.5</v>
      </c>
      <c r="K2201" s="139">
        <v>42584.508333333331</v>
      </c>
      <c r="L2201" s="130">
        <f t="shared" si="108"/>
        <v>8.333333331393078E-3</v>
      </c>
      <c r="M2201" s="131" t="s">
        <v>0</v>
      </c>
      <c r="N2201" s="138" t="s">
        <v>587</v>
      </c>
    </row>
    <row r="2202" spans="1:14" ht="27" customHeight="1" x14ac:dyDescent="0.35">
      <c r="A2202" s="157">
        <v>20195</v>
      </c>
      <c r="B2202" s="158">
        <v>1619</v>
      </c>
      <c r="C2202" s="125" t="s">
        <v>4</v>
      </c>
      <c r="D2202" s="159">
        <v>42585.069444444445</v>
      </c>
      <c r="E2202" s="158" t="s">
        <v>0</v>
      </c>
      <c r="F2202" s="172">
        <v>42584.870833333334</v>
      </c>
      <c r="G2202" s="173">
        <f t="shared" si="106"/>
        <v>0.19861111111094942</v>
      </c>
      <c r="H2202" s="174" t="str">
        <f t="shared" si="107"/>
        <v>ACCEPTABLE</v>
      </c>
      <c r="I2202" s="138"/>
      <c r="J2202" s="139">
        <v>42585.0625</v>
      </c>
      <c r="K2202" s="139">
        <v>42585.072916666664</v>
      </c>
      <c r="L2202" s="130">
        <f t="shared" si="108"/>
        <v>1.0416666664241347E-2</v>
      </c>
      <c r="M2202" s="131" t="s">
        <v>0</v>
      </c>
      <c r="N2202" s="138" t="s">
        <v>978</v>
      </c>
    </row>
    <row r="2203" spans="1:14" ht="27" customHeight="1" x14ac:dyDescent="0.35">
      <c r="A2203" s="157">
        <v>20195</v>
      </c>
      <c r="B2203" s="158">
        <v>1620</v>
      </c>
      <c r="C2203" s="125" t="s">
        <v>3</v>
      </c>
      <c r="D2203" s="159">
        <v>42585.097222222219</v>
      </c>
      <c r="E2203" s="158" t="s">
        <v>1</v>
      </c>
      <c r="F2203" s="172">
        <v>42584.870833333334</v>
      </c>
      <c r="G2203" s="173">
        <f t="shared" si="106"/>
        <v>0.226388888884685</v>
      </c>
      <c r="H2203" s="174" t="str">
        <f t="shared" si="107"/>
        <v>ACCEPTABLE</v>
      </c>
      <c r="I2203" s="138"/>
      <c r="J2203" s="139">
        <v>42585.097222222219</v>
      </c>
      <c r="K2203" s="139">
        <v>42585.10833333333</v>
      </c>
      <c r="L2203" s="130">
        <f t="shared" si="108"/>
        <v>1.1111111110949423E-2</v>
      </c>
      <c r="M2203" s="131" t="s">
        <v>1</v>
      </c>
      <c r="N2203" s="138" t="s">
        <v>1268</v>
      </c>
    </row>
    <row r="2204" spans="1:14" ht="27" customHeight="1" x14ac:dyDescent="0.35">
      <c r="A2204" s="157">
        <v>20196</v>
      </c>
      <c r="B2204" s="158">
        <v>1621</v>
      </c>
      <c r="C2204" s="125" t="s">
        <v>16</v>
      </c>
      <c r="D2204" s="159">
        <v>42585.194444444445</v>
      </c>
      <c r="E2204" s="158" t="s">
        <v>0</v>
      </c>
      <c r="F2204" s="172">
        <v>42584.870833333334</v>
      </c>
      <c r="G2204" s="173">
        <f t="shared" si="106"/>
        <v>0.32361111111094942</v>
      </c>
      <c r="H2204" s="174" t="str">
        <f t="shared" si="107"/>
        <v>ACCEPTABLE</v>
      </c>
      <c r="I2204" s="138"/>
      <c r="J2204" s="139">
        <v>42585.194444444445</v>
      </c>
      <c r="K2204" s="139">
        <v>42585.204861111109</v>
      </c>
      <c r="L2204" s="130">
        <f t="shared" si="108"/>
        <v>1.0416666664241347E-2</v>
      </c>
      <c r="M2204" s="131" t="s">
        <v>0</v>
      </c>
      <c r="N2204" s="138" t="s">
        <v>1269</v>
      </c>
    </row>
    <row r="2205" spans="1:14" ht="27" customHeight="1" x14ac:dyDescent="0.35">
      <c r="A2205" s="157">
        <v>20196</v>
      </c>
      <c r="B2205" s="158">
        <v>1622</v>
      </c>
      <c r="C2205" s="125" t="s">
        <v>471</v>
      </c>
      <c r="D2205" s="159">
        <v>42585.222222222219</v>
      </c>
      <c r="E2205" s="158" t="s">
        <v>1</v>
      </c>
      <c r="F2205" s="172">
        <v>42584.870833333334</v>
      </c>
      <c r="G2205" s="173">
        <f t="shared" si="106"/>
        <v>0.351388888884685</v>
      </c>
      <c r="H2205" s="174" t="str">
        <f t="shared" si="107"/>
        <v>ACCEPTABLE</v>
      </c>
      <c r="I2205" s="138"/>
      <c r="J2205" s="139">
        <v>42585.22152777778</v>
      </c>
      <c r="K2205" s="139">
        <v>42585.237500000003</v>
      </c>
      <c r="L2205" s="130">
        <f t="shared" si="108"/>
        <v>1.5972222223354038E-2</v>
      </c>
      <c r="M2205" s="131" t="s">
        <v>1</v>
      </c>
      <c r="N2205" s="138" t="s">
        <v>1270</v>
      </c>
    </row>
    <row r="2206" spans="1:14" ht="27" customHeight="1" x14ac:dyDescent="0.35">
      <c r="A2206" s="157"/>
      <c r="B2206" s="158"/>
      <c r="C2206" s="125"/>
      <c r="D2206" s="159"/>
      <c r="E2206" s="158"/>
      <c r="F2206" s="172"/>
      <c r="G2206" s="173" t="str">
        <f t="shared" ref="G2206:G2259" si="109">IF(D2206="","",D2206-F2206)</f>
        <v/>
      </c>
      <c r="H2206" s="174" t="str">
        <f t="shared" ref="H2206:H2259" si="110">IF(D2206-F2206&lt;0,"TOO LATE",IF(G2206="","",IF(OR(DAY(D2206-F2206)&gt;1,AND(HOUR(D2206-F2206)&gt;HOUR("0:59"),(SIGN(D2206-F2206)=1))),"ACCEPTABLE","TOO LATE")))</f>
        <v/>
      </c>
      <c r="I2206" s="138"/>
      <c r="J2206" s="139">
        <v>42585.556944444441</v>
      </c>
      <c r="K2206" s="139">
        <v>42585.5625</v>
      </c>
      <c r="L2206" s="130">
        <f t="shared" si="108"/>
        <v>5.5555555591126904E-3</v>
      </c>
      <c r="M2206" s="131" t="s">
        <v>149</v>
      </c>
      <c r="N2206" s="138" t="s">
        <v>78</v>
      </c>
    </row>
    <row r="2207" spans="1:14" ht="27" customHeight="1" x14ac:dyDescent="0.35">
      <c r="A2207" s="157">
        <v>20196</v>
      </c>
      <c r="B2207" s="158">
        <v>1623</v>
      </c>
      <c r="C2207" s="125" t="s">
        <v>471</v>
      </c>
      <c r="D2207" s="159">
        <v>42586.4375</v>
      </c>
      <c r="E2207" s="158" t="s">
        <v>0</v>
      </c>
      <c r="F2207" s="172">
        <v>42586.260416666664</v>
      </c>
      <c r="G2207" s="173">
        <f t="shared" si="109"/>
        <v>0.17708333333575865</v>
      </c>
      <c r="H2207" s="174" t="str">
        <f t="shared" si="110"/>
        <v>ACCEPTABLE</v>
      </c>
      <c r="I2207" s="138"/>
      <c r="J2207" s="139">
        <v>42586.433333333334</v>
      </c>
      <c r="K2207" s="139">
        <v>42586.45</v>
      </c>
      <c r="L2207" s="130">
        <f t="shared" si="108"/>
        <v>1.6666666662786156E-2</v>
      </c>
      <c r="M2207" s="131" t="s">
        <v>0</v>
      </c>
      <c r="N2207" s="138" t="s">
        <v>1271</v>
      </c>
    </row>
    <row r="2208" spans="1:14" ht="27" customHeight="1" x14ac:dyDescent="0.35">
      <c r="A2208" s="157">
        <v>20196</v>
      </c>
      <c r="B2208" s="158">
        <v>1624</v>
      </c>
      <c r="C2208" s="125" t="s">
        <v>16</v>
      </c>
      <c r="D2208" s="159">
        <v>42586.472222222219</v>
      </c>
      <c r="E2208" s="158" t="s">
        <v>1</v>
      </c>
      <c r="F2208" s="172">
        <v>42586.260416666664</v>
      </c>
      <c r="G2208" s="173">
        <f t="shared" si="109"/>
        <v>0.21180555555474712</v>
      </c>
      <c r="H2208" s="174" t="str">
        <f t="shared" si="110"/>
        <v>ACCEPTABLE</v>
      </c>
      <c r="I2208" s="138"/>
      <c r="J2208" s="139">
        <v>42586.474305555559</v>
      </c>
      <c r="K2208" s="139">
        <v>42586.480555555558</v>
      </c>
      <c r="L2208" s="130">
        <f t="shared" si="108"/>
        <v>6.2499999985448085E-3</v>
      </c>
      <c r="M2208" s="131" t="s">
        <v>1</v>
      </c>
      <c r="N2208" s="138" t="s">
        <v>1028</v>
      </c>
    </row>
    <row r="2209" spans="1:14" ht="27" customHeight="1" x14ac:dyDescent="0.35">
      <c r="A2209" s="157">
        <v>20197</v>
      </c>
      <c r="B2209" s="158">
        <v>1625</v>
      </c>
      <c r="C2209" s="125" t="s">
        <v>3</v>
      </c>
      <c r="D2209" s="159">
        <v>42587.243055555555</v>
      </c>
      <c r="E2209" s="158" t="s">
        <v>0</v>
      </c>
      <c r="F2209" s="172">
        <v>42586.85833333333</v>
      </c>
      <c r="G2209" s="173">
        <f t="shared" si="109"/>
        <v>0.38472222222480923</v>
      </c>
      <c r="H2209" s="174" t="str">
        <f t="shared" si="110"/>
        <v>ACCEPTABLE</v>
      </c>
      <c r="I2209" s="138"/>
      <c r="J2209" s="139">
        <v>42587.243055555555</v>
      </c>
      <c r="K2209" s="139">
        <v>42587.254166666666</v>
      </c>
      <c r="L2209" s="130">
        <f t="shared" si="108"/>
        <v>1.1111111110949423E-2</v>
      </c>
      <c r="M2209" s="131" t="s">
        <v>0</v>
      </c>
      <c r="N2209" s="138" t="s">
        <v>1055</v>
      </c>
    </row>
    <row r="2210" spans="1:14" ht="27" customHeight="1" x14ac:dyDescent="0.35">
      <c r="A2210" s="157">
        <v>20197</v>
      </c>
      <c r="B2210" s="158">
        <v>1626</v>
      </c>
      <c r="C2210" s="125" t="s">
        <v>4</v>
      </c>
      <c r="D2210" s="159">
        <v>42587.277777777781</v>
      </c>
      <c r="E2210" s="158" t="s">
        <v>1</v>
      </c>
      <c r="F2210" s="172">
        <v>42586.85833333333</v>
      </c>
      <c r="G2210" s="173">
        <f t="shared" si="109"/>
        <v>0.41944444445107365</v>
      </c>
      <c r="H2210" s="174" t="str">
        <f t="shared" si="110"/>
        <v>ACCEPTABLE</v>
      </c>
      <c r="I2210" s="138"/>
      <c r="J2210" s="139">
        <v>42587.277777777781</v>
      </c>
      <c r="K2210" s="139">
        <v>42587.286805555559</v>
      </c>
      <c r="L2210" s="130">
        <f t="shared" si="108"/>
        <v>9.0277777781011537E-3</v>
      </c>
      <c r="M2210" s="131" t="s">
        <v>1</v>
      </c>
      <c r="N2210" s="138" t="s">
        <v>587</v>
      </c>
    </row>
    <row r="2211" spans="1:14" ht="27" customHeight="1" x14ac:dyDescent="0.35">
      <c r="A2211" s="157">
        <v>20196</v>
      </c>
      <c r="B2211" s="158">
        <v>1627</v>
      </c>
      <c r="C2211" s="125" t="s">
        <v>16</v>
      </c>
      <c r="D2211" s="159">
        <v>42587.715277777781</v>
      </c>
      <c r="E2211" s="158" t="s">
        <v>0</v>
      </c>
      <c r="F2211" s="172">
        <v>42587.626388888886</v>
      </c>
      <c r="G2211" s="173">
        <f t="shared" si="109"/>
        <v>8.8888888894871343E-2</v>
      </c>
      <c r="H2211" s="174" t="str">
        <f t="shared" si="110"/>
        <v>ACCEPTABLE</v>
      </c>
      <c r="I2211" s="138"/>
      <c r="J2211" s="139">
        <v>42587.739583333336</v>
      </c>
      <c r="K2211" s="139">
        <v>42587.75</v>
      </c>
      <c r="L2211" s="130">
        <f t="shared" si="108"/>
        <v>1.0416666664241347E-2</v>
      </c>
      <c r="M2211" s="131" t="s">
        <v>0</v>
      </c>
      <c r="N2211" s="138" t="s">
        <v>1241</v>
      </c>
    </row>
    <row r="2212" spans="1:14" ht="27" customHeight="1" x14ac:dyDescent="0.35">
      <c r="A2212" s="157">
        <v>20196</v>
      </c>
      <c r="B2212" s="158">
        <v>1628</v>
      </c>
      <c r="C2212" s="125" t="s">
        <v>471</v>
      </c>
      <c r="D2212" s="159">
        <v>42587.743055555555</v>
      </c>
      <c r="E2212" s="158" t="s">
        <v>1</v>
      </c>
      <c r="F2212" s="172">
        <v>42587.626388888886</v>
      </c>
      <c r="G2212" s="173">
        <f t="shared" si="109"/>
        <v>0.11666666666860692</v>
      </c>
      <c r="H2212" s="174" t="str">
        <f t="shared" si="110"/>
        <v>ACCEPTABLE</v>
      </c>
      <c r="I2212" s="138"/>
      <c r="J2212" s="139"/>
      <c r="K2212" s="139"/>
      <c r="L2212" s="130" t="str">
        <f t="shared" si="108"/>
        <v>Incomplete Data</v>
      </c>
      <c r="M2212" s="131"/>
      <c r="N2212" s="138"/>
    </row>
    <row r="2213" spans="1:14" ht="27" customHeight="1" x14ac:dyDescent="0.35">
      <c r="A2213" s="157">
        <v>20197</v>
      </c>
      <c r="B2213" s="158">
        <v>1629</v>
      </c>
      <c r="C2213" s="125" t="s">
        <v>4</v>
      </c>
      <c r="D2213" s="159">
        <v>42587.756944444445</v>
      </c>
      <c r="E2213" s="158" t="s">
        <v>0</v>
      </c>
      <c r="F2213" s="172">
        <v>42587.626388888886</v>
      </c>
      <c r="G2213" s="173">
        <f t="shared" si="109"/>
        <v>0.13055555555911269</v>
      </c>
      <c r="H2213" s="174" t="str">
        <f t="shared" si="110"/>
        <v>ACCEPTABLE</v>
      </c>
      <c r="I2213" s="138"/>
      <c r="J2213" s="139">
        <v>42587.78125</v>
      </c>
      <c r="K2213" s="139">
        <v>42587.790972222225</v>
      </c>
      <c r="L2213" s="130">
        <f t="shared" si="108"/>
        <v>9.7222222248092294E-3</v>
      </c>
      <c r="M2213" s="131" t="s">
        <v>1</v>
      </c>
      <c r="N2213" s="138" t="s">
        <v>1272</v>
      </c>
    </row>
    <row r="2214" spans="1:14" ht="27" customHeight="1" x14ac:dyDescent="0.35">
      <c r="A2214" s="157">
        <v>20197</v>
      </c>
      <c r="B2214" s="158">
        <v>1630</v>
      </c>
      <c r="C2214" s="125" t="s">
        <v>3</v>
      </c>
      <c r="D2214" s="159">
        <v>42587.784722222219</v>
      </c>
      <c r="E2214" s="158" t="s">
        <v>1</v>
      </c>
      <c r="F2214" s="172">
        <v>42587.626388888886</v>
      </c>
      <c r="G2214" s="173">
        <f t="shared" si="109"/>
        <v>0.15833333333284827</v>
      </c>
      <c r="H2214" s="174" t="str">
        <f t="shared" si="110"/>
        <v>ACCEPTABLE</v>
      </c>
      <c r="I2214" s="138"/>
      <c r="J2214" s="139">
        <v>42587.809027777781</v>
      </c>
      <c r="K2214" s="139">
        <v>42587.817361111112</v>
      </c>
      <c r="L2214" s="130">
        <f t="shared" si="108"/>
        <v>8.333333331393078E-3</v>
      </c>
      <c r="M2214" s="131" t="s">
        <v>1</v>
      </c>
      <c r="N2214" s="138" t="s">
        <v>1273</v>
      </c>
    </row>
    <row r="2215" spans="1:14" ht="27" customHeight="1" x14ac:dyDescent="0.35">
      <c r="A2215" s="157">
        <v>20198</v>
      </c>
      <c r="B2215" s="158">
        <v>1631</v>
      </c>
      <c r="C2215" s="125" t="s">
        <v>471</v>
      </c>
      <c r="D2215" s="159">
        <v>42588.489583333336</v>
      </c>
      <c r="E2215" s="158" t="s">
        <v>0</v>
      </c>
      <c r="F2215" s="172">
        <v>42588.418749999997</v>
      </c>
      <c r="G2215" s="173">
        <f t="shared" si="109"/>
        <v>7.0833333338669036E-2</v>
      </c>
      <c r="H2215" s="174" t="str">
        <f t="shared" si="110"/>
        <v>ACCEPTABLE</v>
      </c>
      <c r="I2215" s="138"/>
      <c r="J2215" s="139">
        <v>42588.493055555555</v>
      </c>
      <c r="K2215" s="139">
        <v>42588.505555555559</v>
      </c>
      <c r="L2215" s="130">
        <f t="shared" ref="L2215:L2270" si="111">IF(OR(K2215="",J2215=""), "Incomplete Data", K2215-J2215)</f>
        <v>1.2500000004365575E-2</v>
      </c>
      <c r="M2215" s="131" t="s">
        <v>0</v>
      </c>
      <c r="N2215" s="138" t="s">
        <v>1274</v>
      </c>
    </row>
    <row r="2216" spans="1:14" ht="27" customHeight="1" x14ac:dyDescent="0.35">
      <c r="A2216" s="157">
        <v>20198</v>
      </c>
      <c r="B2216" s="158">
        <v>1632</v>
      </c>
      <c r="C2216" s="125" t="s">
        <v>16</v>
      </c>
      <c r="D2216" s="159">
        <v>42588.524305555555</v>
      </c>
      <c r="E2216" s="158" t="s">
        <v>1</v>
      </c>
      <c r="F2216" s="172">
        <v>42588.418749999997</v>
      </c>
      <c r="G2216" s="173">
        <f t="shared" si="109"/>
        <v>0.1055555555576575</v>
      </c>
      <c r="H2216" s="174" t="str">
        <f t="shared" si="110"/>
        <v>ACCEPTABLE</v>
      </c>
      <c r="I2216" s="138"/>
      <c r="J2216" s="139">
        <v>42588.527777777781</v>
      </c>
      <c r="K2216" s="139">
        <v>42588.534722222219</v>
      </c>
      <c r="L2216" s="130">
        <f t="shared" si="111"/>
        <v>6.9444444379769266E-3</v>
      </c>
      <c r="M2216" s="131" t="s">
        <v>1</v>
      </c>
      <c r="N2216" s="138" t="s">
        <v>579</v>
      </c>
    </row>
    <row r="2217" spans="1:14" ht="27" customHeight="1" x14ac:dyDescent="0.35">
      <c r="A2217" s="157">
        <v>20199</v>
      </c>
      <c r="B2217" s="158">
        <v>1633</v>
      </c>
      <c r="C2217" s="125" t="s">
        <v>4</v>
      </c>
      <c r="D2217" s="159">
        <v>42588.680555555555</v>
      </c>
      <c r="E2217" s="158" t="s">
        <v>0</v>
      </c>
      <c r="F2217" s="172">
        <v>42588.492361111108</v>
      </c>
      <c r="G2217" s="173">
        <f t="shared" si="109"/>
        <v>0.18819444444670808</v>
      </c>
      <c r="H2217" s="174" t="str">
        <f t="shared" si="110"/>
        <v>ACCEPTABLE</v>
      </c>
      <c r="I2217" s="138"/>
      <c r="J2217" s="139">
        <v>42588.697916666664</v>
      </c>
      <c r="K2217" s="139">
        <v>42588.708333333336</v>
      </c>
      <c r="L2217" s="130">
        <f t="shared" si="111"/>
        <v>1.0416666671517305E-2</v>
      </c>
      <c r="M2217" s="131" t="s">
        <v>0</v>
      </c>
      <c r="N2217" s="138" t="s">
        <v>1108</v>
      </c>
    </row>
    <row r="2218" spans="1:14" ht="27" customHeight="1" x14ac:dyDescent="0.35">
      <c r="A2218" s="157">
        <v>20199</v>
      </c>
      <c r="B2218" s="158">
        <v>1634</v>
      </c>
      <c r="C2218" s="125" t="s">
        <v>3</v>
      </c>
      <c r="D2218" s="159">
        <v>42588.715277777781</v>
      </c>
      <c r="E2218" s="158" t="s">
        <v>1</v>
      </c>
      <c r="F2218" s="172">
        <v>42588.492361111108</v>
      </c>
      <c r="G2218" s="173">
        <f t="shared" si="109"/>
        <v>0.2229166666729725</v>
      </c>
      <c r="H2218" s="174" t="str">
        <f t="shared" si="110"/>
        <v>ACCEPTABLE</v>
      </c>
      <c r="I2218" s="138"/>
      <c r="J2218" s="139">
        <v>42588.717361111114</v>
      </c>
      <c r="K2218" s="139">
        <v>42588.729166666664</v>
      </c>
      <c r="L2218" s="130">
        <f t="shared" si="111"/>
        <v>1.1805555550381541E-2</v>
      </c>
      <c r="M2218" s="131" t="s">
        <v>0</v>
      </c>
      <c r="N2218" s="138" t="s">
        <v>1275</v>
      </c>
    </row>
    <row r="2219" spans="1:14" ht="27" customHeight="1" x14ac:dyDescent="0.35">
      <c r="A2219" s="157"/>
      <c r="B2219" s="158"/>
      <c r="C2219" s="125"/>
      <c r="D2219" s="159"/>
      <c r="E2219" s="158"/>
      <c r="F2219" s="172"/>
      <c r="G2219" s="173" t="str">
        <f t="shared" si="109"/>
        <v/>
      </c>
      <c r="H2219" s="174" t="str">
        <f t="shared" si="110"/>
        <v/>
      </c>
      <c r="I2219" s="138"/>
      <c r="J2219" s="139">
        <v>42588.732638888891</v>
      </c>
      <c r="K2219" s="139">
        <v>42588.745138888888</v>
      </c>
      <c r="L2219" s="130">
        <f t="shared" si="111"/>
        <v>1.2499999997089617E-2</v>
      </c>
      <c r="M2219" s="131" t="s">
        <v>1</v>
      </c>
      <c r="N2219" s="138" t="s">
        <v>1276</v>
      </c>
    </row>
    <row r="2220" spans="1:14" ht="27" customHeight="1" x14ac:dyDescent="0.35">
      <c r="A2220" s="157">
        <v>20200</v>
      </c>
      <c r="B2220" s="158">
        <v>1635</v>
      </c>
      <c r="C2220" s="125" t="s">
        <v>4</v>
      </c>
      <c r="D2220" s="159">
        <v>42588.96875</v>
      </c>
      <c r="E2220" s="158" t="s">
        <v>0</v>
      </c>
      <c r="F2220" s="172">
        <v>42588.875</v>
      </c>
      <c r="G2220" s="173">
        <f t="shared" si="109"/>
        <v>9.375E-2</v>
      </c>
      <c r="H2220" s="174" t="str">
        <f t="shared" si="110"/>
        <v>ACCEPTABLE</v>
      </c>
      <c r="I2220" s="138"/>
      <c r="J2220" s="139">
        <v>42588.965277777781</v>
      </c>
      <c r="K2220" s="139">
        <v>42588.975694444445</v>
      </c>
      <c r="L2220" s="130">
        <f t="shared" si="111"/>
        <v>1.0416666664241347E-2</v>
      </c>
      <c r="M2220" s="131" t="s">
        <v>0</v>
      </c>
      <c r="N2220" s="138" t="s">
        <v>978</v>
      </c>
    </row>
    <row r="2221" spans="1:14" ht="27" customHeight="1" x14ac:dyDescent="0.35">
      <c r="A2221" s="157">
        <v>20198</v>
      </c>
      <c r="B2221" s="158">
        <v>1636</v>
      </c>
      <c r="C2221" s="125" t="s">
        <v>16</v>
      </c>
      <c r="D2221" s="159">
        <v>42590.194444444445</v>
      </c>
      <c r="E2221" s="158" t="s">
        <v>0</v>
      </c>
      <c r="F2221" s="172">
        <v>42590.029861111114</v>
      </c>
      <c r="G2221" s="173">
        <f t="shared" si="109"/>
        <v>0.16458333333139308</v>
      </c>
      <c r="H2221" s="174" t="str">
        <f t="shared" si="110"/>
        <v>ACCEPTABLE</v>
      </c>
      <c r="I2221" s="138"/>
      <c r="J2221" s="139">
        <v>42589.84652777778</v>
      </c>
      <c r="K2221" s="139">
        <v>42589.854166666664</v>
      </c>
      <c r="L2221" s="130">
        <f t="shared" si="111"/>
        <v>7.6388888846850023E-3</v>
      </c>
      <c r="M2221" s="131" t="s">
        <v>0</v>
      </c>
      <c r="N2221" s="138" t="s">
        <v>9</v>
      </c>
    </row>
    <row r="2222" spans="1:14" ht="27" customHeight="1" x14ac:dyDescent="0.35">
      <c r="A2222" s="157">
        <v>20198</v>
      </c>
      <c r="B2222" s="158">
        <v>1637</v>
      </c>
      <c r="C2222" s="125" t="s">
        <v>471</v>
      </c>
      <c r="D2222" s="159">
        <v>42590.222222222219</v>
      </c>
      <c r="E2222" s="158" t="s">
        <v>1</v>
      </c>
      <c r="F2222" s="172">
        <v>42590.029861111114</v>
      </c>
      <c r="G2222" s="173">
        <f t="shared" si="109"/>
        <v>0.19236111110512866</v>
      </c>
      <c r="H2222" s="174" t="str">
        <f t="shared" si="110"/>
        <v>ACCEPTABLE</v>
      </c>
      <c r="I2222" s="138"/>
      <c r="J2222" s="139">
        <v>42589.871527777781</v>
      </c>
      <c r="K2222" s="139">
        <v>42589.883333333331</v>
      </c>
      <c r="L2222" s="130">
        <f t="shared" si="111"/>
        <v>1.1805555550381541E-2</v>
      </c>
      <c r="M2222" s="131" t="s">
        <v>1</v>
      </c>
      <c r="N2222" s="138" t="s">
        <v>1277</v>
      </c>
    </row>
    <row r="2223" spans="1:14" ht="27" customHeight="1" x14ac:dyDescent="0.35">
      <c r="A2223" s="157"/>
      <c r="B2223" s="158"/>
      <c r="C2223" s="125"/>
      <c r="D2223" s="159"/>
      <c r="E2223" s="158"/>
      <c r="F2223" s="172"/>
      <c r="G2223" s="173" t="str">
        <f t="shared" si="109"/>
        <v/>
      </c>
      <c r="H2223" s="174" t="str">
        <f t="shared" si="110"/>
        <v/>
      </c>
      <c r="I2223" s="138"/>
      <c r="J2223" s="139">
        <v>42590.191666666666</v>
      </c>
      <c r="K2223" s="139">
        <v>42590.198611111111</v>
      </c>
      <c r="L2223" s="130">
        <f t="shared" si="111"/>
        <v>6.9444444452528842E-3</v>
      </c>
      <c r="M2223" s="131" t="s">
        <v>0</v>
      </c>
      <c r="N2223" s="138" t="s">
        <v>1269</v>
      </c>
    </row>
    <row r="2224" spans="1:14" ht="27" customHeight="1" x14ac:dyDescent="0.35">
      <c r="A2224" s="157"/>
      <c r="B2224" s="158"/>
      <c r="C2224" s="125"/>
      <c r="D2224" s="159"/>
      <c r="E2224" s="158"/>
      <c r="F2224" s="172"/>
      <c r="G2224" s="173" t="str">
        <f t="shared" si="109"/>
        <v/>
      </c>
      <c r="H2224" s="174" t="str">
        <f t="shared" si="110"/>
        <v/>
      </c>
      <c r="I2224" s="138"/>
      <c r="J2224" s="139">
        <v>42590.220833333333</v>
      </c>
      <c r="K2224" s="139">
        <v>42590.232638888891</v>
      </c>
      <c r="L2224" s="130">
        <f t="shared" si="111"/>
        <v>1.1805555557657499E-2</v>
      </c>
      <c r="M2224" s="131" t="s">
        <v>1</v>
      </c>
      <c r="N2224" s="138" t="s">
        <v>1278</v>
      </c>
    </row>
    <row r="2225" spans="1:14" ht="27" customHeight="1" x14ac:dyDescent="0.35">
      <c r="A2225" s="157"/>
      <c r="B2225" s="158"/>
      <c r="C2225" s="125"/>
      <c r="D2225" s="159"/>
      <c r="E2225" s="158"/>
      <c r="F2225" s="172"/>
      <c r="G2225" s="173" t="str">
        <f t="shared" si="109"/>
        <v/>
      </c>
      <c r="H2225" s="174" t="str">
        <f t="shared" si="110"/>
        <v/>
      </c>
      <c r="I2225" s="138"/>
      <c r="J2225" s="139">
        <v>42590.236111111109</v>
      </c>
      <c r="K2225" s="139">
        <v>42590.243055555555</v>
      </c>
      <c r="L2225" s="130">
        <f t="shared" si="111"/>
        <v>6.9444444452528842E-3</v>
      </c>
      <c r="M2225" s="131" t="s">
        <v>0</v>
      </c>
      <c r="N2225" s="138" t="s">
        <v>587</v>
      </c>
    </row>
    <row r="2226" spans="1:14" ht="27" customHeight="1" x14ac:dyDescent="0.35">
      <c r="A2226" s="157">
        <v>20201</v>
      </c>
      <c r="B2226" s="158">
        <v>1638</v>
      </c>
      <c r="C2226" s="125" t="s">
        <v>3</v>
      </c>
      <c r="D2226" s="159">
        <v>42590.263888888891</v>
      </c>
      <c r="E2226" s="158" t="s">
        <v>0</v>
      </c>
      <c r="F2226" s="172">
        <v>42590.029861111114</v>
      </c>
      <c r="G2226" s="173">
        <f t="shared" si="109"/>
        <v>0.23402777777664596</v>
      </c>
      <c r="H2226" s="174" t="str">
        <f t="shared" si="110"/>
        <v>ACCEPTABLE</v>
      </c>
      <c r="I2226" s="138"/>
      <c r="J2226" s="139">
        <v>42590.265972222223</v>
      </c>
      <c r="K2226" s="139">
        <v>42590.273611111108</v>
      </c>
      <c r="L2226" s="130">
        <f t="shared" si="111"/>
        <v>7.6388888846850023E-3</v>
      </c>
      <c r="M2226" s="131" t="s">
        <v>1</v>
      </c>
      <c r="N2226" s="138" t="s">
        <v>587</v>
      </c>
    </row>
    <row r="2227" spans="1:14" ht="27" customHeight="1" x14ac:dyDescent="0.35">
      <c r="A2227" s="157">
        <v>20201</v>
      </c>
      <c r="B2227" s="158">
        <v>1639</v>
      </c>
      <c r="C2227" s="125" t="s">
        <v>3</v>
      </c>
      <c r="D2227" s="159">
        <v>42590.291666666664</v>
      </c>
      <c r="E2227" s="158" t="s">
        <v>1</v>
      </c>
      <c r="F2227" s="172">
        <v>42590.029861111114</v>
      </c>
      <c r="G2227" s="173">
        <f t="shared" si="109"/>
        <v>0.26180555555038154</v>
      </c>
      <c r="H2227" s="174" t="str">
        <f t="shared" si="110"/>
        <v>ACCEPTABLE</v>
      </c>
      <c r="I2227" s="138"/>
      <c r="J2227" s="139"/>
      <c r="K2227" s="139"/>
      <c r="L2227" s="130" t="str">
        <f t="shared" si="111"/>
        <v>Incomplete Data</v>
      </c>
      <c r="M2227" s="131"/>
      <c r="N2227" s="138"/>
    </row>
    <row r="2228" spans="1:14" ht="27" customHeight="1" x14ac:dyDescent="0.35">
      <c r="A2228" s="157">
        <v>20199</v>
      </c>
      <c r="B2228" s="158">
        <v>1640</v>
      </c>
      <c r="C2228" s="125" t="s">
        <v>4</v>
      </c>
      <c r="D2228" s="159">
        <v>42590.694444444445</v>
      </c>
      <c r="E2228" s="158" t="s">
        <v>0</v>
      </c>
      <c r="F2228" s="172">
        <v>42590.65</v>
      </c>
      <c r="G2228" s="173">
        <f t="shared" si="109"/>
        <v>4.4444444443797693E-2</v>
      </c>
      <c r="H2228" s="174" t="str">
        <f t="shared" si="110"/>
        <v>ACCEPTABLE</v>
      </c>
      <c r="I2228" s="138"/>
      <c r="J2228" s="139">
        <v>42590.690972222219</v>
      </c>
      <c r="K2228" s="139">
        <v>42590.698611111111</v>
      </c>
      <c r="L2228" s="130">
        <f t="shared" si="111"/>
        <v>7.6388888919609599E-3</v>
      </c>
      <c r="M2228" s="131" t="s">
        <v>0</v>
      </c>
      <c r="N2228" s="138" t="s">
        <v>1255</v>
      </c>
    </row>
    <row r="2229" spans="1:14" ht="27" customHeight="1" x14ac:dyDescent="0.35">
      <c r="A2229" s="157">
        <v>20199</v>
      </c>
      <c r="B2229" s="158">
        <v>1641</v>
      </c>
      <c r="C2229" s="125" t="s">
        <v>3</v>
      </c>
      <c r="D2229" s="159">
        <v>42590.722222222219</v>
      </c>
      <c r="E2229" s="158" t="s">
        <v>1</v>
      </c>
      <c r="F2229" s="172">
        <v>42590.65</v>
      </c>
      <c r="G2229" s="173">
        <f t="shared" si="109"/>
        <v>7.2222222217533272E-2</v>
      </c>
      <c r="H2229" s="174" t="str">
        <f t="shared" si="110"/>
        <v>ACCEPTABLE</v>
      </c>
      <c r="I2229" s="138"/>
      <c r="J2229" s="139">
        <v>42590.71597222222</v>
      </c>
      <c r="K2229" s="139">
        <v>42590.730555555558</v>
      </c>
      <c r="L2229" s="130">
        <f t="shared" si="111"/>
        <v>1.4583333337213844E-2</v>
      </c>
      <c r="M2229" s="131" t="s">
        <v>1</v>
      </c>
      <c r="N2229" s="138" t="s">
        <v>1279</v>
      </c>
    </row>
    <row r="2230" spans="1:14" ht="27" customHeight="1" x14ac:dyDescent="0.35">
      <c r="A2230" s="157">
        <v>20202</v>
      </c>
      <c r="B2230" s="158">
        <v>1642</v>
      </c>
      <c r="C2230" s="125" t="s">
        <v>471</v>
      </c>
      <c r="D2230" s="159">
        <v>42590.75</v>
      </c>
      <c r="E2230" s="158" t="s">
        <v>0</v>
      </c>
      <c r="F2230" s="172">
        <v>42590.65</v>
      </c>
      <c r="G2230" s="173">
        <f t="shared" si="109"/>
        <v>9.9999999998544808E-2</v>
      </c>
      <c r="H2230" s="174" t="str">
        <f t="shared" si="110"/>
        <v>ACCEPTABLE</v>
      </c>
      <c r="I2230" s="138"/>
      <c r="J2230" s="139">
        <v>42590.75</v>
      </c>
      <c r="K2230" s="139">
        <v>42590.765972222223</v>
      </c>
      <c r="L2230" s="130">
        <f t="shared" si="111"/>
        <v>1.5972222223354038E-2</v>
      </c>
      <c r="M2230" s="131" t="s">
        <v>0</v>
      </c>
      <c r="N2230" s="138" t="s">
        <v>1280</v>
      </c>
    </row>
    <row r="2231" spans="1:14" ht="27" customHeight="1" x14ac:dyDescent="0.35">
      <c r="A2231" s="157">
        <v>20202</v>
      </c>
      <c r="B2231" s="158">
        <v>1643</v>
      </c>
      <c r="C2231" s="125" t="s">
        <v>19</v>
      </c>
      <c r="D2231" s="159">
        <v>42590.784722222219</v>
      </c>
      <c r="E2231" s="158" t="s">
        <v>1</v>
      </c>
      <c r="F2231" s="172">
        <v>42590.65</v>
      </c>
      <c r="G2231" s="173">
        <f t="shared" si="109"/>
        <v>0.13472222221753327</v>
      </c>
      <c r="H2231" s="174" t="str">
        <f t="shared" si="110"/>
        <v>ACCEPTABLE</v>
      </c>
      <c r="I2231" s="138"/>
      <c r="J2231" s="139">
        <v>42590.795138888891</v>
      </c>
      <c r="K2231" s="139">
        <v>42590.805555555555</v>
      </c>
      <c r="L2231" s="130">
        <f t="shared" si="111"/>
        <v>1.0416666664241347E-2</v>
      </c>
      <c r="M2231" s="131" t="s">
        <v>1</v>
      </c>
      <c r="N2231" s="138" t="s">
        <v>1281</v>
      </c>
    </row>
    <row r="2232" spans="1:14" ht="27" customHeight="1" x14ac:dyDescent="0.35">
      <c r="A2232" s="157">
        <v>20201</v>
      </c>
      <c r="B2232" s="158">
        <v>1644</v>
      </c>
      <c r="C2232" s="125" t="s">
        <v>3</v>
      </c>
      <c r="D2232" s="159">
        <v>42590.8125</v>
      </c>
      <c r="E2232" s="158" t="s">
        <v>1</v>
      </c>
      <c r="F2232" s="172">
        <v>42590.65</v>
      </c>
      <c r="G2232" s="173">
        <f t="shared" si="109"/>
        <v>0.16249999999854481</v>
      </c>
      <c r="H2232" s="174" t="str">
        <f t="shared" si="110"/>
        <v>ACCEPTABLE</v>
      </c>
      <c r="I2232" s="138"/>
      <c r="J2232" s="139">
        <v>42591.166666666664</v>
      </c>
      <c r="K2232" s="139">
        <v>42591.17083333333</v>
      </c>
      <c r="L2232" s="130">
        <f t="shared" si="111"/>
        <v>4.166666665696539E-3</v>
      </c>
      <c r="M2232" s="131" t="s">
        <v>0</v>
      </c>
      <c r="N2232" s="138" t="s">
        <v>1282</v>
      </c>
    </row>
    <row r="2233" spans="1:14" ht="27" customHeight="1" x14ac:dyDescent="0.35">
      <c r="A2233" s="157"/>
      <c r="B2233" s="158"/>
      <c r="C2233" s="125"/>
      <c r="D2233" s="159"/>
      <c r="E2233" s="158"/>
      <c r="F2233" s="172"/>
      <c r="G2233" s="173" t="str">
        <f t="shared" si="109"/>
        <v/>
      </c>
      <c r="H2233" s="174" t="str">
        <f t="shared" si="110"/>
        <v/>
      </c>
      <c r="I2233" s="138"/>
      <c r="J2233" s="139">
        <v>42591.190972222219</v>
      </c>
      <c r="K2233" s="139">
        <v>42591.202777777777</v>
      </c>
      <c r="L2233" s="130">
        <f t="shared" si="111"/>
        <v>1.1805555557657499E-2</v>
      </c>
      <c r="M2233" s="131" t="s">
        <v>1</v>
      </c>
      <c r="N2233" s="138" t="s">
        <v>1282</v>
      </c>
    </row>
    <row r="2234" spans="1:14" ht="27" customHeight="1" x14ac:dyDescent="0.35">
      <c r="A2234" s="157"/>
      <c r="B2234" s="158"/>
      <c r="C2234" s="125"/>
      <c r="D2234" s="159"/>
      <c r="E2234" s="158"/>
      <c r="F2234" s="172"/>
      <c r="G2234" s="173" t="str">
        <f t="shared" si="109"/>
        <v/>
      </c>
      <c r="H2234" s="174" t="str">
        <f t="shared" si="110"/>
        <v/>
      </c>
      <c r="I2234" s="138"/>
      <c r="J2234" s="139">
        <v>42591.308333333334</v>
      </c>
      <c r="K2234" s="139">
        <v>42591.320138888892</v>
      </c>
      <c r="L2234" s="130">
        <f t="shared" si="111"/>
        <v>1.1805555557657499E-2</v>
      </c>
      <c r="M2234" s="131" t="s">
        <v>0</v>
      </c>
      <c r="N2234" s="138" t="s">
        <v>1283</v>
      </c>
    </row>
    <row r="2235" spans="1:14" ht="27" customHeight="1" x14ac:dyDescent="0.35">
      <c r="A2235" s="157">
        <v>20202</v>
      </c>
      <c r="B2235" s="158">
        <v>1645</v>
      </c>
      <c r="C2235" s="125" t="s">
        <v>16</v>
      </c>
      <c r="D2235" s="159">
        <v>42591.340277777781</v>
      </c>
      <c r="E2235" s="158" t="s">
        <v>0</v>
      </c>
      <c r="F2235" s="172">
        <v>42591.213194444441</v>
      </c>
      <c r="G2235" s="173">
        <f t="shared" si="109"/>
        <v>0.12708333334012423</v>
      </c>
      <c r="H2235" s="174" t="str">
        <f t="shared" si="110"/>
        <v>ACCEPTABLE</v>
      </c>
      <c r="I2235" s="138"/>
      <c r="J2235" s="139">
        <v>42591.340277777781</v>
      </c>
      <c r="K2235" s="139">
        <v>42591.349305555559</v>
      </c>
      <c r="L2235" s="130">
        <f t="shared" si="111"/>
        <v>9.0277777781011537E-3</v>
      </c>
      <c r="M2235" s="131" t="s">
        <v>0</v>
      </c>
      <c r="N2235" s="138" t="s">
        <v>1048</v>
      </c>
    </row>
    <row r="2236" spans="1:14" ht="27" customHeight="1" x14ac:dyDescent="0.35">
      <c r="A2236" s="157">
        <v>20202</v>
      </c>
      <c r="B2236" s="158">
        <v>1646</v>
      </c>
      <c r="C2236" s="125" t="s">
        <v>471</v>
      </c>
      <c r="D2236" s="159">
        <v>42591.368055555555</v>
      </c>
      <c r="E2236" s="158" t="s">
        <v>1</v>
      </c>
      <c r="F2236" s="172">
        <v>42591.213194444441</v>
      </c>
      <c r="G2236" s="173">
        <f t="shared" si="109"/>
        <v>0.15486111111385981</v>
      </c>
      <c r="H2236" s="174" t="str">
        <f t="shared" si="110"/>
        <v>ACCEPTABLE</v>
      </c>
      <c r="I2236" s="138"/>
      <c r="J2236" s="139">
        <v>42591.366666666669</v>
      </c>
      <c r="K2236" s="139">
        <v>42591.380555555559</v>
      </c>
      <c r="L2236" s="130">
        <f t="shared" si="111"/>
        <v>1.3888888890505768E-2</v>
      </c>
      <c r="M2236" s="131" t="s">
        <v>1</v>
      </c>
      <c r="N2236" s="138" t="s">
        <v>1284</v>
      </c>
    </row>
    <row r="2237" spans="1:14" ht="27" customHeight="1" x14ac:dyDescent="0.35">
      <c r="A2237" s="157">
        <v>20203</v>
      </c>
      <c r="B2237" s="158">
        <v>1647</v>
      </c>
      <c r="C2237" s="125" t="s">
        <v>3</v>
      </c>
      <c r="D2237" s="159">
        <v>42591.40625</v>
      </c>
      <c r="E2237" s="158" t="s">
        <v>0</v>
      </c>
      <c r="F2237" s="172">
        <v>42591.234027777777</v>
      </c>
      <c r="G2237" s="173">
        <f t="shared" si="109"/>
        <v>0.17222222222335404</v>
      </c>
      <c r="H2237" s="174" t="str">
        <f t="shared" si="110"/>
        <v>ACCEPTABLE</v>
      </c>
      <c r="I2237" s="138"/>
      <c r="J2237" s="139">
        <v>42591.405555555553</v>
      </c>
      <c r="K2237" s="139">
        <v>42591.418749999997</v>
      </c>
      <c r="L2237" s="130">
        <f t="shared" si="111"/>
        <v>1.3194444443797693E-2</v>
      </c>
      <c r="M2237" s="131" t="s">
        <v>0</v>
      </c>
      <c r="N2237" s="138" t="s">
        <v>874</v>
      </c>
    </row>
    <row r="2238" spans="1:14" ht="27" customHeight="1" x14ac:dyDescent="0.35">
      <c r="A2238" s="157">
        <v>20203</v>
      </c>
      <c r="B2238" s="158">
        <v>1648</v>
      </c>
      <c r="C2238" s="125" t="s">
        <v>4</v>
      </c>
      <c r="D2238" s="159">
        <v>42591.440972222219</v>
      </c>
      <c r="E2238" s="158" t="s">
        <v>1</v>
      </c>
      <c r="F2238" s="172">
        <v>42591.234027777777</v>
      </c>
      <c r="G2238" s="173">
        <f t="shared" si="109"/>
        <v>0.2069444444423425</v>
      </c>
      <c r="H2238" s="174" t="str">
        <f t="shared" si="110"/>
        <v>ACCEPTABLE</v>
      </c>
      <c r="I2238" s="138"/>
      <c r="J2238" s="139">
        <v>42591.439583333333</v>
      </c>
      <c r="K2238" s="139">
        <v>42591.447916666664</v>
      </c>
      <c r="L2238" s="130">
        <f t="shared" si="111"/>
        <v>8.333333331393078E-3</v>
      </c>
      <c r="M2238" s="131" t="s">
        <v>1</v>
      </c>
      <c r="N2238" s="138" t="s">
        <v>1285</v>
      </c>
    </row>
    <row r="2239" spans="1:14" ht="27" customHeight="1" x14ac:dyDescent="0.35">
      <c r="A2239" s="157">
        <v>20203</v>
      </c>
      <c r="B2239" s="158">
        <v>1649</v>
      </c>
      <c r="C2239" s="125" t="s">
        <v>4</v>
      </c>
      <c r="D2239" s="159">
        <v>42592.256944444445</v>
      </c>
      <c r="E2239" s="158" t="s">
        <v>0</v>
      </c>
      <c r="F2239" s="172">
        <v>42591.944444444445</v>
      </c>
      <c r="G2239" s="173">
        <f t="shared" si="109"/>
        <v>0.3125</v>
      </c>
      <c r="H2239" s="174" t="str">
        <f t="shared" si="110"/>
        <v>ACCEPTABLE</v>
      </c>
      <c r="I2239" s="138"/>
      <c r="J2239" s="139">
        <v>42592.263194444444</v>
      </c>
      <c r="K2239" s="139">
        <v>42592.272916666669</v>
      </c>
      <c r="L2239" s="130">
        <f t="shared" si="111"/>
        <v>9.7222222248092294E-3</v>
      </c>
      <c r="M2239" s="131" t="s">
        <v>0</v>
      </c>
      <c r="N2239" s="138" t="s">
        <v>587</v>
      </c>
    </row>
    <row r="2240" spans="1:14" ht="27" customHeight="1" x14ac:dyDescent="0.35">
      <c r="A2240" s="157">
        <v>20203</v>
      </c>
      <c r="B2240" s="158">
        <v>1650</v>
      </c>
      <c r="C2240" s="125" t="s">
        <v>3</v>
      </c>
      <c r="D2240" s="159">
        <v>42592.284722222219</v>
      </c>
      <c r="E2240" s="158" t="s">
        <v>1</v>
      </c>
      <c r="F2240" s="172">
        <v>42591.944444444445</v>
      </c>
      <c r="G2240" s="173">
        <f t="shared" si="109"/>
        <v>0.34027777777373558</v>
      </c>
      <c r="H2240" s="174" t="str">
        <f t="shared" si="110"/>
        <v>ACCEPTABLE</v>
      </c>
      <c r="I2240" s="138"/>
      <c r="J2240" s="139">
        <v>42592.291666666664</v>
      </c>
      <c r="K2240" s="139">
        <v>42592.304166666669</v>
      </c>
      <c r="L2240" s="130">
        <f t="shared" si="111"/>
        <v>1.2500000004365575E-2</v>
      </c>
      <c r="M2240" s="131" t="s">
        <v>1</v>
      </c>
      <c r="N2240" s="138" t="s">
        <v>608</v>
      </c>
    </row>
    <row r="2241" spans="1:14" ht="27" customHeight="1" x14ac:dyDescent="0.35">
      <c r="A2241" s="157">
        <v>20204</v>
      </c>
      <c r="B2241" s="158">
        <v>1651</v>
      </c>
      <c r="C2241" s="125" t="s">
        <v>471</v>
      </c>
      <c r="D2241" s="159">
        <v>42593.25</v>
      </c>
      <c r="E2241" s="158" t="s">
        <v>0</v>
      </c>
      <c r="F2241" s="172">
        <v>42592.855555555558</v>
      </c>
      <c r="G2241" s="173">
        <f t="shared" si="109"/>
        <v>0.3944444444423425</v>
      </c>
      <c r="H2241" s="174" t="str">
        <f t="shared" si="110"/>
        <v>ACCEPTABLE</v>
      </c>
      <c r="I2241" s="138"/>
      <c r="J2241" s="139">
        <v>42593.252083333333</v>
      </c>
      <c r="K2241" s="139">
        <v>42593.265277777777</v>
      </c>
      <c r="L2241" s="130">
        <f>IF(OR(K2241="",J2241=""), "Incomplete Data", K2241-J2241)</f>
        <v>1.3194444443797693E-2</v>
      </c>
      <c r="M2241" s="131" t="s">
        <v>0</v>
      </c>
      <c r="N2241" s="138" t="s">
        <v>1286</v>
      </c>
    </row>
    <row r="2242" spans="1:14" ht="27" customHeight="1" x14ac:dyDescent="0.35">
      <c r="A2242" s="157">
        <v>20204</v>
      </c>
      <c r="B2242" s="158">
        <v>1652</v>
      </c>
      <c r="C2242" s="125" t="s">
        <v>16</v>
      </c>
      <c r="D2242" s="159">
        <v>42593.284722222219</v>
      </c>
      <c r="E2242" s="158" t="s">
        <v>1</v>
      </c>
      <c r="F2242" s="172">
        <v>42592.855555555558</v>
      </c>
      <c r="G2242" s="173">
        <f t="shared" si="109"/>
        <v>0.42916666666133096</v>
      </c>
      <c r="H2242" s="174" t="str">
        <f t="shared" si="110"/>
        <v>ACCEPTABLE</v>
      </c>
      <c r="I2242" s="138"/>
      <c r="J2242" s="139">
        <v>42593.284722222219</v>
      </c>
      <c r="K2242" s="139">
        <v>42593.293055555558</v>
      </c>
      <c r="L2242" s="130">
        <f>IF(OR(K2242="",J2242=""), "Incomplete Data", K2242-J2242)</f>
        <v>8.3333333386690356E-3</v>
      </c>
      <c r="M2242" s="131" t="s">
        <v>1</v>
      </c>
      <c r="N2242" s="138" t="s">
        <v>765</v>
      </c>
    </row>
    <row r="2243" spans="1:14" ht="27" customHeight="1" x14ac:dyDescent="0.35">
      <c r="A2243" s="157">
        <v>20205</v>
      </c>
      <c r="B2243" s="158">
        <v>1653</v>
      </c>
      <c r="C2243" s="125" t="s">
        <v>3</v>
      </c>
      <c r="D2243" s="159">
        <v>42593.864583333336</v>
      </c>
      <c r="E2243" s="158" t="s">
        <v>0</v>
      </c>
      <c r="F2243" s="172">
        <v>42593.416666666664</v>
      </c>
      <c r="G2243" s="173">
        <f t="shared" si="109"/>
        <v>0.44791666667151731</v>
      </c>
      <c r="H2243" s="174" t="str">
        <f t="shared" si="110"/>
        <v>ACCEPTABLE</v>
      </c>
      <c r="I2243" s="138"/>
      <c r="J2243" s="139">
        <v>42593.854166666664</v>
      </c>
      <c r="K2243" s="139">
        <v>42593.868055555555</v>
      </c>
      <c r="L2243" s="130">
        <f t="shared" si="111"/>
        <v>1.3888888890505768E-2</v>
      </c>
      <c r="M2243" s="131" t="s">
        <v>0</v>
      </c>
      <c r="N2243" s="138" t="s">
        <v>1287</v>
      </c>
    </row>
    <row r="2244" spans="1:14" ht="27" customHeight="1" x14ac:dyDescent="0.35">
      <c r="A2244" s="157">
        <v>20205</v>
      </c>
      <c r="B2244" s="158">
        <v>1654</v>
      </c>
      <c r="C2244" s="125" t="s">
        <v>4</v>
      </c>
      <c r="D2244" s="159">
        <v>42593.90625</v>
      </c>
      <c r="E2244" s="158" t="s">
        <v>1</v>
      </c>
      <c r="F2244" s="172">
        <v>42593.416666666664</v>
      </c>
      <c r="G2244" s="173">
        <f t="shared" si="109"/>
        <v>0.48958333333575865</v>
      </c>
      <c r="H2244" s="174" t="str">
        <f t="shared" si="110"/>
        <v>ACCEPTABLE</v>
      </c>
      <c r="I2244" s="138"/>
      <c r="J2244" s="139">
        <v>42593.895833333336</v>
      </c>
      <c r="K2244" s="139">
        <v>42593.90625</v>
      </c>
      <c r="L2244" s="130">
        <f t="shared" si="111"/>
        <v>1.0416666664241347E-2</v>
      </c>
      <c r="M2244" s="131" t="s">
        <v>1</v>
      </c>
      <c r="N2244" s="138" t="s">
        <v>587</v>
      </c>
    </row>
    <row r="2245" spans="1:14" ht="27" customHeight="1" x14ac:dyDescent="0.35">
      <c r="A2245" s="157">
        <v>20205</v>
      </c>
      <c r="B2245" s="158">
        <v>1655</v>
      </c>
      <c r="C2245" s="125" t="s">
        <v>4</v>
      </c>
      <c r="D2245" s="159">
        <v>42594.416666666664</v>
      </c>
      <c r="E2245" s="158" t="s">
        <v>1</v>
      </c>
      <c r="F2245" s="172">
        <v>42594.29791666667</v>
      </c>
      <c r="G2245" s="173">
        <f t="shared" si="109"/>
        <v>0.11874999999417923</v>
      </c>
      <c r="H2245" s="174" t="str">
        <f t="shared" si="110"/>
        <v>ACCEPTABLE</v>
      </c>
      <c r="I2245" s="138"/>
      <c r="J2245" s="139">
        <v>42594.422222222223</v>
      </c>
      <c r="K2245" s="139">
        <v>42594.431250000001</v>
      </c>
      <c r="L2245" s="130">
        <f t="shared" si="111"/>
        <v>9.0277777781011537E-3</v>
      </c>
      <c r="M2245" s="131" t="s">
        <v>1</v>
      </c>
      <c r="N2245" s="138" t="s">
        <v>1288</v>
      </c>
    </row>
    <row r="2246" spans="1:14" ht="27" customHeight="1" x14ac:dyDescent="0.35">
      <c r="A2246" s="157">
        <v>20204</v>
      </c>
      <c r="B2246" s="158">
        <v>1656</v>
      </c>
      <c r="C2246" s="125" t="s">
        <v>19</v>
      </c>
      <c r="D2246" s="159">
        <v>42594.548611111109</v>
      </c>
      <c r="E2246" s="158" t="s">
        <v>0</v>
      </c>
      <c r="F2246" s="172">
        <v>42594.441666666666</v>
      </c>
      <c r="G2246" s="173">
        <f t="shared" si="109"/>
        <v>0.10694444444379769</v>
      </c>
      <c r="H2246" s="174" t="str">
        <f t="shared" si="110"/>
        <v>ACCEPTABLE</v>
      </c>
      <c r="I2246" s="138"/>
      <c r="J2246" s="139">
        <v>42594.541666666664</v>
      </c>
      <c r="K2246" s="139">
        <v>42594.552083333336</v>
      </c>
      <c r="L2246" s="130">
        <f t="shared" si="111"/>
        <v>1.0416666671517305E-2</v>
      </c>
      <c r="M2246" s="131" t="s">
        <v>0</v>
      </c>
      <c r="N2246" s="138" t="s">
        <v>1289</v>
      </c>
    </row>
    <row r="2247" spans="1:14" ht="27" customHeight="1" x14ac:dyDescent="0.35">
      <c r="A2247" s="157">
        <v>20204</v>
      </c>
      <c r="B2247" s="158">
        <v>1657</v>
      </c>
      <c r="C2247" s="125" t="s">
        <v>19</v>
      </c>
      <c r="D2247" s="159">
        <v>42594.604166666664</v>
      </c>
      <c r="E2247" s="158" t="s">
        <v>1</v>
      </c>
      <c r="F2247" s="172">
        <v>42594.441666666666</v>
      </c>
      <c r="G2247" s="173">
        <f t="shared" si="109"/>
        <v>0.16249999999854481</v>
      </c>
      <c r="H2247" s="174" t="str">
        <f t="shared" si="110"/>
        <v>ACCEPTABLE</v>
      </c>
      <c r="I2247" s="138"/>
      <c r="J2247" s="139">
        <v>42594.588888888888</v>
      </c>
      <c r="K2247" s="139">
        <v>42594.595138888886</v>
      </c>
      <c r="L2247" s="130">
        <f t="shared" si="111"/>
        <v>6.2499999985448085E-3</v>
      </c>
      <c r="M2247" s="131" t="s">
        <v>1</v>
      </c>
      <c r="N2247" s="138" t="s">
        <v>1024</v>
      </c>
    </row>
    <row r="2248" spans="1:14" ht="27" customHeight="1" x14ac:dyDescent="0.35">
      <c r="A2248" s="157">
        <v>20206</v>
      </c>
      <c r="B2248" s="158">
        <v>1658</v>
      </c>
      <c r="C2248" s="125" t="s">
        <v>3</v>
      </c>
      <c r="D2248" s="159">
        <v>42594.763888888891</v>
      </c>
      <c r="E2248" s="158" t="s">
        <v>0</v>
      </c>
      <c r="F2248" s="172">
        <v>42594.441666666666</v>
      </c>
      <c r="G2248" s="173">
        <f t="shared" si="109"/>
        <v>0.32222222222480923</v>
      </c>
      <c r="H2248" s="174" t="str">
        <f t="shared" si="110"/>
        <v>ACCEPTABLE</v>
      </c>
      <c r="I2248" s="138"/>
      <c r="J2248" s="139">
        <v>42594.786111111112</v>
      </c>
      <c r="K2248" s="139">
        <v>42594.796527777777</v>
      </c>
      <c r="L2248" s="130">
        <f t="shared" si="111"/>
        <v>1.0416666664241347E-2</v>
      </c>
      <c r="M2248" s="131" t="s">
        <v>0</v>
      </c>
      <c r="N2248" s="138" t="s">
        <v>693</v>
      </c>
    </row>
    <row r="2249" spans="1:14" ht="27" customHeight="1" x14ac:dyDescent="0.35">
      <c r="A2249" s="157">
        <v>20206</v>
      </c>
      <c r="B2249" s="158">
        <v>1659</v>
      </c>
      <c r="C2249" s="125" t="s">
        <v>3</v>
      </c>
      <c r="D2249" s="159">
        <v>42594.791666666664</v>
      </c>
      <c r="E2249" s="158" t="s">
        <v>1</v>
      </c>
      <c r="F2249" s="172">
        <v>42594.441666666666</v>
      </c>
      <c r="G2249" s="173">
        <f t="shared" si="109"/>
        <v>0.34999999999854481</v>
      </c>
      <c r="H2249" s="174" t="str">
        <f t="shared" si="110"/>
        <v>ACCEPTABLE</v>
      </c>
      <c r="I2249" s="138"/>
      <c r="J2249" s="139">
        <v>42594.80972222222</v>
      </c>
      <c r="K2249" s="139">
        <v>42594.822222222225</v>
      </c>
      <c r="L2249" s="130">
        <f t="shared" si="111"/>
        <v>1.2500000004365575E-2</v>
      </c>
      <c r="M2249" s="131" t="s">
        <v>1</v>
      </c>
      <c r="N2249" s="138" t="s">
        <v>693</v>
      </c>
    </row>
    <row r="2250" spans="1:14" ht="27" customHeight="1" x14ac:dyDescent="0.35">
      <c r="A2250" s="157">
        <v>20205</v>
      </c>
      <c r="B2250" s="158">
        <v>1660</v>
      </c>
      <c r="C2250" s="125" t="s">
        <v>4</v>
      </c>
      <c r="D2250" s="159">
        <v>42594.986111111109</v>
      </c>
      <c r="E2250" s="158" t="s">
        <v>0</v>
      </c>
      <c r="F2250" s="172">
        <v>42594.848611111112</v>
      </c>
      <c r="G2250" s="173">
        <f t="shared" si="109"/>
        <v>0.13749999999708962</v>
      </c>
      <c r="H2250" s="174" t="str">
        <f t="shared" si="110"/>
        <v>ACCEPTABLE</v>
      </c>
      <c r="I2250" s="138"/>
      <c r="J2250" s="139">
        <v>42594.989583333336</v>
      </c>
      <c r="K2250" s="139">
        <v>42595.003472222219</v>
      </c>
      <c r="L2250" s="130">
        <f t="shared" si="111"/>
        <v>1.3888888883229811E-2</v>
      </c>
      <c r="M2250" s="131" t="s">
        <v>0</v>
      </c>
      <c r="N2250" s="138" t="s">
        <v>587</v>
      </c>
    </row>
    <row r="2251" spans="1:14" ht="27" customHeight="1" x14ac:dyDescent="0.35">
      <c r="A2251" s="157">
        <v>20205</v>
      </c>
      <c r="B2251" s="158">
        <v>1661</v>
      </c>
      <c r="C2251" s="125" t="s">
        <v>3</v>
      </c>
      <c r="D2251" s="159">
        <v>42595.013888888891</v>
      </c>
      <c r="E2251" s="158" t="s">
        <v>1</v>
      </c>
      <c r="F2251" s="172">
        <v>42594.848611111112</v>
      </c>
      <c r="G2251" s="173">
        <f t="shared" si="109"/>
        <v>0.16527777777810115</v>
      </c>
      <c r="H2251" s="174" t="str">
        <f t="shared" si="110"/>
        <v>ACCEPTABLE</v>
      </c>
      <c r="I2251" s="138"/>
      <c r="J2251" s="139">
        <v>42595.020833333336</v>
      </c>
      <c r="K2251" s="139">
        <v>42595.034722222219</v>
      </c>
      <c r="L2251" s="130">
        <f t="shared" si="111"/>
        <v>1.3888888883229811E-2</v>
      </c>
      <c r="M2251" s="131" t="s">
        <v>1</v>
      </c>
      <c r="N2251" s="138" t="s">
        <v>1202</v>
      </c>
    </row>
    <row r="2252" spans="1:14" ht="27" customHeight="1" x14ac:dyDescent="0.35">
      <c r="A2252" s="157">
        <v>20204</v>
      </c>
      <c r="B2252" s="158">
        <v>1672</v>
      </c>
      <c r="C2252" s="125" t="s">
        <v>16</v>
      </c>
      <c r="D2252" s="159">
        <v>42596.194444444445</v>
      </c>
      <c r="E2252" s="158" t="s">
        <v>0</v>
      </c>
      <c r="F2252" s="172">
        <v>42595.868750000001</v>
      </c>
      <c r="G2252" s="173">
        <f t="shared" si="109"/>
        <v>0.32569444444379769</v>
      </c>
      <c r="H2252" s="174" t="str">
        <f t="shared" si="110"/>
        <v>ACCEPTABLE</v>
      </c>
      <c r="I2252" s="138"/>
      <c r="J2252" s="139">
        <v>42596.190972222219</v>
      </c>
      <c r="K2252" s="139">
        <v>42596.198611111111</v>
      </c>
      <c r="L2252" s="130">
        <f t="shared" si="111"/>
        <v>7.6388888919609599E-3</v>
      </c>
      <c r="M2252" s="131" t="s">
        <v>0</v>
      </c>
      <c r="N2252" s="138" t="s">
        <v>1290</v>
      </c>
    </row>
    <row r="2253" spans="1:14" ht="27" customHeight="1" x14ac:dyDescent="0.35">
      <c r="A2253" s="157">
        <v>20204</v>
      </c>
      <c r="B2253" s="158">
        <v>1673</v>
      </c>
      <c r="C2253" s="125" t="s">
        <v>471</v>
      </c>
      <c r="D2253" s="159">
        <v>42596.222222222219</v>
      </c>
      <c r="E2253" s="158" t="s">
        <v>1</v>
      </c>
      <c r="F2253" s="172">
        <v>42595.868750000001</v>
      </c>
      <c r="G2253" s="173">
        <f t="shared" si="109"/>
        <v>0.35347222221753327</v>
      </c>
      <c r="H2253" s="174" t="str">
        <f t="shared" si="110"/>
        <v>ACCEPTABLE</v>
      </c>
      <c r="I2253" s="138"/>
      <c r="J2253" s="139">
        <v>42596.215277777781</v>
      </c>
      <c r="K2253" s="139">
        <v>42596.229861111111</v>
      </c>
      <c r="L2253" s="130">
        <f t="shared" si="111"/>
        <v>1.4583333329937886E-2</v>
      </c>
      <c r="M2253" s="131" t="s">
        <v>1</v>
      </c>
      <c r="N2253" s="138" t="s">
        <v>1291</v>
      </c>
    </row>
    <row r="2254" spans="1:14" ht="27" customHeight="1" x14ac:dyDescent="0.35">
      <c r="A2254" s="157">
        <v>20207</v>
      </c>
      <c r="B2254" s="158">
        <v>1674</v>
      </c>
      <c r="C2254" s="125" t="s">
        <v>471</v>
      </c>
      <c r="D2254" s="159">
        <v>42596.270833333336</v>
      </c>
      <c r="E2254" s="158" t="s">
        <v>0</v>
      </c>
      <c r="F2254" s="172">
        <v>42595.868750000001</v>
      </c>
      <c r="G2254" s="173">
        <f t="shared" si="109"/>
        <v>0.40208333333430346</v>
      </c>
      <c r="H2254" s="174" t="str">
        <f t="shared" si="110"/>
        <v>ACCEPTABLE</v>
      </c>
      <c r="I2254" s="138"/>
      <c r="J2254" s="139">
        <v>42596.267361111109</v>
      </c>
      <c r="K2254" s="139">
        <v>42596.279861111114</v>
      </c>
      <c r="L2254" s="130">
        <f t="shared" si="111"/>
        <v>1.2500000004365575E-2</v>
      </c>
      <c r="M2254" s="131" t="s">
        <v>0</v>
      </c>
      <c r="N2254" s="138" t="s">
        <v>1292</v>
      </c>
    </row>
    <row r="2255" spans="1:14" ht="27" customHeight="1" x14ac:dyDescent="0.35">
      <c r="A2255" s="157">
        <v>20207</v>
      </c>
      <c r="B2255" s="158">
        <v>1675</v>
      </c>
      <c r="C2255" s="125" t="s">
        <v>16</v>
      </c>
      <c r="D2255" s="159">
        <v>42596.3125</v>
      </c>
      <c r="E2255" s="158" t="s">
        <v>1</v>
      </c>
      <c r="F2255" s="172">
        <v>42595.868750000001</v>
      </c>
      <c r="G2255" s="173">
        <f t="shared" si="109"/>
        <v>0.44374999999854481</v>
      </c>
      <c r="H2255" s="174" t="str">
        <f t="shared" si="110"/>
        <v>ACCEPTABLE</v>
      </c>
      <c r="I2255" s="138"/>
      <c r="J2255" s="139">
        <v>42596.303472222222</v>
      </c>
      <c r="K2255" s="139">
        <v>42596.311111111114</v>
      </c>
      <c r="L2255" s="130">
        <f t="shared" si="111"/>
        <v>7.6388888919609599E-3</v>
      </c>
      <c r="M2255" s="131" t="s">
        <v>1</v>
      </c>
      <c r="N2255" s="138" t="s">
        <v>1293</v>
      </c>
    </row>
    <row r="2256" spans="1:14" ht="27" customHeight="1" x14ac:dyDescent="0.35">
      <c r="A2256" s="157">
        <v>20207</v>
      </c>
      <c r="B2256" s="158">
        <v>1676</v>
      </c>
      <c r="C2256" s="125" t="s">
        <v>16</v>
      </c>
      <c r="D2256" s="159">
        <v>42598.715277777781</v>
      </c>
      <c r="E2256" s="158" t="s">
        <v>0</v>
      </c>
      <c r="F2256" s="172">
        <v>42598.537499999999</v>
      </c>
      <c r="G2256" s="173">
        <f t="shared" si="109"/>
        <v>0.17777777778246673</v>
      </c>
      <c r="H2256" s="174" t="str">
        <f t="shared" si="110"/>
        <v>ACCEPTABLE</v>
      </c>
      <c r="I2256" s="138"/>
      <c r="J2256" s="139">
        <v>42598.727083333331</v>
      </c>
      <c r="K2256" s="139">
        <v>42598.734722222223</v>
      </c>
      <c r="L2256" s="130">
        <f t="shared" si="111"/>
        <v>7.6388888919609599E-3</v>
      </c>
      <c r="M2256" s="131" t="s">
        <v>0</v>
      </c>
      <c r="N2256" s="138" t="s">
        <v>1294</v>
      </c>
    </row>
    <row r="2257" spans="1:14" ht="27" customHeight="1" x14ac:dyDescent="0.35">
      <c r="A2257" s="157">
        <v>20207</v>
      </c>
      <c r="B2257" s="158">
        <v>1677</v>
      </c>
      <c r="C2257" s="125" t="s">
        <v>471</v>
      </c>
      <c r="D2257" s="159">
        <v>42598.743055555555</v>
      </c>
      <c r="E2257" s="158" t="s">
        <v>1</v>
      </c>
      <c r="F2257" s="172">
        <v>42598.537499999999</v>
      </c>
      <c r="G2257" s="173">
        <f t="shared" si="109"/>
        <v>0.20555555555620231</v>
      </c>
      <c r="H2257" s="174" t="str">
        <f t="shared" si="110"/>
        <v>ACCEPTABLE</v>
      </c>
      <c r="I2257" s="138"/>
      <c r="J2257" s="139">
        <v>42598.75277777778</v>
      </c>
      <c r="K2257" s="139">
        <v>42598.76458333333</v>
      </c>
      <c r="L2257" s="130">
        <f t="shared" si="111"/>
        <v>1.1805555550381541E-2</v>
      </c>
      <c r="M2257" s="131" t="s">
        <v>1</v>
      </c>
      <c r="N2257" s="138" t="s">
        <v>1295</v>
      </c>
    </row>
    <row r="2258" spans="1:14" ht="27" customHeight="1" x14ac:dyDescent="0.35">
      <c r="A2258" s="157">
        <v>20208</v>
      </c>
      <c r="B2258" s="158">
        <v>1678</v>
      </c>
      <c r="C2258" s="125" t="s">
        <v>3</v>
      </c>
      <c r="D2258" s="159">
        <v>42598.96875</v>
      </c>
      <c r="E2258" s="158" t="s">
        <v>0</v>
      </c>
      <c r="F2258" s="172">
        <v>42598.852777777778</v>
      </c>
      <c r="G2258" s="173">
        <f t="shared" si="109"/>
        <v>0.11597222222189885</v>
      </c>
      <c r="H2258" s="174" t="str">
        <f t="shared" si="110"/>
        <v>ACCEPTABLE</v>
      </c>
      <c r="I2258" s="138"/>
      <c r="J2258" s="139">
        <v>42598.972222222219</v>
      </c>
      <c r="K2258" s="139">
        <v>42598.986111111109</v>
      </c>
      <c r="L2258" s="130">
        <f t="shared" si="111"/>
        <v>1.3888888890505768E-2</v>
      </c>
      <c r="M2258" s="131" t="s">
        <v>0</v>
      </c>
      <c r="N2258" s="138" t="s">
        <v>1296</v>
      </c>
    </row>
    <row r="2259" spans="1:14" ht="27" customHeight="1" x14ac:dyDescent="0.35">
      <c r="A2259" s="157">
        <v>20208</v>
      </c>
      <c r="B2259" s="158">
        <v>1679</v>
      </c>
      <c r="C2259" s="125" t="s">
        <v>4</v>
      </c>
      <c r="D2259" s="159">
        <v>42599.010416666664</v>
      </c>
      <c r="E2259" s="158" t="s">
        <v>1</v>
      </c>
      <c r="F2259" s="172">
        <v>42598.852777777778</v>
      </c>
      <c r="G2259" s="173">
        <f t="shared" si="109"/>
        <v>0.15763888888614019</v>
      </c>
      <c r="H2259" s="174" t="str">
        <f t="shared" si="110"/>
        <v>ACCEPTABLE</v>
      </c>
      <c r="I2259" s="138"/>
      <c r="J2259" s="139">
        <v>42599.013888888891</v>
      </c>
      <c r="K2259" s="139">
        <v>42599.023611111108</v>
      </c>
      <c r="L2259" s="130">
        <f t="shared" si="111"/>
        <v>9.7222222175332718E-3</v>
      </c>
      <c r="M2259" s="131" t="s">
        <v>1</v>
      </c>
      <c r="N2259" s="138" t="s">
        <v>18</v>
      </c>
    </row>
    <row r="2260" spans="1:14" ht="27" customHeight="1" x14ac:dyDescent="0.35">
      <c r="A2260" s="157">
        <v>20208</v>
      </c>
      <c r="B2260" s="158">
        <v>1680</v>
      </c>
      <c r="C2260" s="125" t="s">
        <v>4</v>
      </c>
      <c r="D2260" s="159">
        <v>42599.423611111109</v>
      </c>
      <c r="E2260" s="158" t="s">
        <v>0</v>
      </c>
      <c r="F2260" s="172">
        <v>42599.288888888892</v>
      </c>
      <c r="G2260" s="173">
        <f t="shared" ref="G2260:G2323" si="112">IF(D2260="","",D2260-F2260)</f>
        <v>0.13472222221753327</v>
      </c>
      <c r="H2260" s="174" t="str">
        <f t="shared" ref="H2260:H2323" si="113">IF(D2260-F2260&lt;0,"TOO LATE",IF(G2260="","",IF(OR(DAY(D2260-F2260)&gt;1,AND(HOUR(D2260-F2260)&gt;HOUR("0:59"),(SIGN(D2260-F2260)=1))),"ACCEPTABLE","TOO LATE")))</f>
        <v>ACCEPTABLE</v>
      </c>
      <c r="I2260" s="138" t="s">
        <v>1297</v>
      </c>
      <c r="J2260" s="139">
        <v>42599.418055555558</v>
      </c>
      <c r="K2260" s="139">
        <v>42599.426388888889</v>
      </c>
      <c r="L2260" s="130">
        <f t="shared" si="111"/>
        <v>8.333333331393078E-3</v>
      </c>
      <c r="M2260" s="131" t="s">
        <v>0</v>
      </c>
      <c r="N2260" s="138" t="s">
        <v>587</v>
      </c>
    </row>
    <row r="2261" spans="1:14" ht="27" customHeight="1" x14ac:dyDescent="0.35">
      <c r="A2261" s="157">
        <v>20209</v>
      </c>
      <c r="B2261" s="158">
        <v>1681</v>
      </c>
      <c r="C2261" s="125" t="s">
        <v>471</v>
      </c>
      <c r="D2261" s="159">
        <v>42599.479166666664</v>
      </c>
      <c r="E2261" s="158" t="s">
        <v>0</v>
      </c>
      <c r="F2261" s="172">
        <v>42599.288888888892</v>
      </c>
      <c r="G2261" s="173">
        <f t="shared" si="112"/>
        <v>0.19027777777228039</v>
      </c>
      <c r="H2261" s="174" t="str">
        <f t="shared" si="113"/>
        <v>ACCEPTABLE</v>
      </c>
      <c r="I2261" s="138"/>
      <c r="J2261" s="139">
        <v>42599.479166666664</v>
      </c>
      <c r="K2261" s="139">
        <v>42599.493055555555</v>
      </c>
      <c r="L2261" s="130">
        <f t="shared" si="111"/>
        <v>1.3888888890505768E-2</v>
      </c>
      <c r="M2261" s="131" t="s">
        <v>0</v>
      </c>
      <c r="N2261" s="138" t="s">
        <v>1298</v>
      </c>
    </row>
    <row r="2262" spans="1:14" ht="27" customHeight="1" x14ac:dyDescent="0.35">
      <c r="A2262" s="157">
        <v>20209</v>
      </c>
      <c r="B2262" s="158">
        <v>1682</v>
      </c>
      <c r="C2262" s="125" t="s">
        <v>16</v>
      </c>
      <c r="D2262" s="159">
        <v>42599.520833333336</v>
      </c>
      <c r="E2262" s="158" t="s">
        <v>1</v>
      </c>
      <c r="F2262" s="172">
        <v>42599.288888888892</v>
      </c>
      <c r="G2262" s="173">
        <f t="shared" si="112"/>
        <v>0.23194444444379769</v>
      </c>
      <c r="H2262" s="174" t="str">
        <f t="shared" si="113"/>
        <v>ACCEPTABLE</v>
      </c>
      <c r="I2262" s="138"/>
      <c r="J2262" s="139">
        <v>42599.505555555559</v>
      </c>
      <c r="K2262" s="139">
        <v>42599.525694444441</v>
      </c>
      <c r="L2262" s="130">
        <f t="shared" si="111"/>
        <v>2.0138888881774619E-2</v>
      </c>
      <c r="M2262" s="131" t="s">
        <v>1</v>
      </c>
      <c r="N2262" s="138" t="s">
        <v>1300</v>
      </c>
    </row>
    <row r="2263" spans="1:14" ht="27" customHeight="1" x14ac:dyDescent="0.35">
      <c r="A2263" s="157">
        <v>20209</v>
      </c>
      <c r="B2263" s="158">
        <v>1683</v>
      </c>
      <c r="C2263" s="125" t="s">
        <v>16</v>
      </c>
      <c r="D2263" s="159">
        <v>42600.215277777781</v>
      </c>
      <c r="E2263" s="158" t="s">
        <v>0</v>
      </c>
      <c r="F2263" s="172">
        <v>42599.988194444442</v>
      </c>
      <c r="G2263" s="173">
        <f t="shared" si="112"/>
        <v>0.22708333333866904</v>
      </c>
      <c r="H2263" s="174" t="str">
        <f t="shared" si="113"/>
        <v>ACCEPTABLE</v>
      </c>
      <c r="I2263" s="138"/>
      <c r="J2263" s="139">
        <v>42600.211805555555</v>
      </c>
      <c r="K2263" s="139">
        <v>42600.220833333333</v>
      </c>
      <c r="L2263" s="130">
        <f t="shared" si="111"/>
        <v>9.0277777781011537E-3</v>
      </c>
      <c r="M2263" s="131" t="s">
        <v>0</v>
      </c>
      <c r="N2263" s="138" t="s">
        <v>592</v>
      </c>
    </row>
    <row r="2264" spans="1:14" ht="27" customHeight="1" x14ac:dyDescent="0.35">
      <c r="A2264" s="157">
        <v>20209</v>
      </c>
      <c r="B2264" s="158">
        <v>1684</v>
      </c>
      <c r="C2264" s="125" t="s">
        <v>471</v>
      </c>
      <c r="D2264" s="159">
        <v>42600.243055555555</v>
      </c>
      <c r="E2264" s="158" t="s">
        <v>1</v>
      </c>
      <c r="F2264" s="172">
        <v>42599.988194444442</v>
      </c>
      <c r="G2264" s="173">
        <f t="shared" si="112"/>
        <v>0.25486111111240461</v>
      </c>
      <c r="H2264" s="174" t="str">
        <f t="shared" si="113"/>
        <v>ACCEPTABLE</v>
      </c>
      <c r="I2264" s="138"/>
      <c r="J2264" s="139">
        <v>42600.240972222222</v>
      </c>
      <c r="K2264" s="139">
        <v>42600.258333333331</v>
      </c>
      <c r="L2264" s="130">
        <f t="shared" si="111"/>
        <v>1.7361111109494232E-2</v>
      </c>
      <c r="M2264" s="131" t="s">
        <v>1</v>
      </c>
      <c r="N2264" s="138" t="s">
        <v>1302</v>
      </c>
    </row>
    <row r="2265" spans="1:14" ht="27" customHeight="1" x14ac:dyDescent="0.35">
      <c r="A2265" s="157">
        <v>20208</v>
      </c>
      <c r="B2265" s="158">
        <v>1685</v>
      </c>
      <c r="C2265" s="125" t="s">
        <v>4</v>
      </c>
      <c r="D2265" s="159">
        <v>42600.298611111109</v>
      </c>
      <c r="E2265" s="158" t="s">
        <v>0</v>
      </c>
      <c r="F2265" s="172">
        <v>42599.872916666667</v>
      </c>
      <c r="G2265" s="173">
        <f t="shared" si="112"/>
        <v>0.4256944444423425</v>
      </c>
      <c r="H2265" s="174" t="str">
        <f t="shared" si="113"/>
        <v>ACCEPTABLE</v>
      </c>
      <c r="I2265" s="138"/>
      <c r="J2265" s="139">
        <v>42600.288194444445</v>
      </c>
      <c r="K2265" s="139">
        <v>42600.296527777777</v>
      </c>
      <c r="L2265" s="130">
        <f t="shared" si="111"/>
        <v>8.333333331393078E-3</v>
      </c>
      <c r="M2265" s="131" t="s">
        <v>1</v>
      </c>
      <c r="N2265" s="138" t="s">
        <v>1301</v>
      </c>
    </row>
    <row r="2266" spans="1:14" ht="27" customHeight="1" x14ac:dyDescent="0.35">
      <c r="A2266" s="157">
        <v>20208</v>
      </c>
      <c r="B2266" s="158">
        <v>1686</v>
      </c>
      <c r="C2266" s="125" t="s">
        <v>3</v>
      </c>
      <c r="D2266" s="159">
        <v>42600.326388888891</v>
      </c>
      <c r="E2266" s="158" t="s">
        <v>1</v>
      </c>
      <c r="F2266" s="172">
        <v>42599.872916666667</v>
      </c>
      <c r="G2266" s="173">
        <f t="shared" si="112"/>
        <v>0.45347222222335404</v>
      </c>
      <c r="H2266" s="174" t="str">
        <f t="shared" si="113"/>
        <v>ACCEPTABLE</v>
      </c>
      <c r="I2266" s="138"/>
      <c r="J2266" s="139"/>
      <c r="K2266" s="139"/>
      <c r="L2266" s="130" t="str">
        <f t="shared" si="111"/>
        <v>Incomplete Data</v>
      </c>
      <c r="M2266" s="131"/>
      <c r="N2266" s="138"/>
    </row>
    <row r="2267" spans="1:14" ht="27" customHeight="1" x14ac:dyDescent="0.35">
      <c r="A2267" s="157">
        <v>20208</v>
      </c>
      <c r="B2267" s="158">
        <v>1687</v>
      </c>
      <c r="C2267" s="125" t="s">
        <v>4</v>
      </c>
      <c r="D2267" s="159">
        <v>42600.527777777781</v>
      </c>
      <c r="E2267" s="158" t="s">
        <v>0</v>
      </c>
      <c r="F2267" s="172">
        <v>42600.333333333336</v>
      </c>
      <c r="G2267" s="173">
        <f t="shared" si="112"/>
        <v>0.19444444444525288</v>
      </c>
      <c r="H2267" s="174" t="str">
        <f t="shared" si="113"/>
        <v>ACCEPTABLE</v>
      </c>
      <c r="I2267" s="138"/>
      <c r="J2267" s="139">
        <v>42600.527777777781</v>
      </c>
      <c r="K2267" s="139">
        <v>42600.534722222219</v>
      </c>
      <c r="L2267" s="130">
        <f t="shared" si="111"/>
        <v>6.9444444379769266E-3</v>
      </c>
      <c r="M2267" s="131" t="s">
        <v>0</v>
      </c>
      <c r="N2267" s="138" t="s">
        <v>1299</v>
      </c>
    </row>
    <row r="2268" spans="1:14" ht="27" customHeight="1" x14ac:dyDescent="0.35">
      <c r="A2268" s="157">
        <v>20208</v>
      </c>
      <c r="B2268" s="158">
        <v>1688</v>
      </c>
      <c r="C2268" s="125" t="s">
        <v>3</v>
      </c>
      <c r="D2268" s="159">
        <v>42600.555555555555</v>
      </c>
      <c r="E2268" s="158" t="s">
        <v>1</v>
      </c>
      <c r="F2268" s="172">
        <v>42600.333333333336</v>
      </c>
      <c r="G2268" s="173">
        <f t="shared" si="112"/>
        <v>0.22222222221898846</v>
      </c>
      <c r="H2268" s="174" t="str">
        <f t="shared" si="113"/>
        <v>ACCEPTABLE</v>
      </c>
      <c r="I2268" s="138"/>
      <c r="J2268" s="139">
        <v>42600.5625</v>
      </c>
      <c r="K2268" s="139">
        <v>42600.576388888891</v>
      </c>
      <c r="L2268" s="130">
        <f t="shared" si="111"/>
        <v>1.3888888890505768E-2</v>
      </c>
      <c r="M2268" s="131" t="s">
        <v>1</v>
      </c>
      <c r="N2268" s="138" t="s">
        <v>1303</v>
      </c>
    </row>
    <row r="2269" spans="1:14" ht="27" customHeight="1" x14ac:dyDescent="0.35">
      <c r="A2269" s="157">
        <v>20210</v>
      </c>
      <c r="B2269" s="158">
        <v>1689</v>
      </c>
      <c r="C2269" s="125" t="s">
        <v>3</v>
      </c>
      <c r="D2269" s="159">
        <v>42600.84375</v>
      </c>
      <c r="E2269" s="158" t="s">
        <v>0</v>
      </c>
      <c r="F2269" s="172">
        <v>42600.79791666667</v>
      </c>
      <c r="G2269" s="173">
        <f t="shared" si="112"/>
        <v>4.5833333329937886E-2</v>
      </c>
      <c r="H2269" s="174" t="str">
        <f t="shared" si="113"/>
        <v>ACCEPTABLE</v>
      </c>
      <c r="I2269" s="138"/>
      <c r="J2269" s="139">
        <v>42600.854166666664</v>
      </c>
      <c r="K2269" s="139">
        <v>42600.871527777781</v>
      </c>
      <c r="L2269" s="130">
        <f t="shared" si="111"/>
        <v>1.7361111116770189E-2</v>
      </c>
      <c r="M2269" s="131" t="s">
        <v>0</v>
      </c>
      <c r="N2269" s="138" t="s">
        <v>1322</v>
      </c>
    </row>
    <row r="2270" spans="1:14" ht="27" customHeight="1" x14ac:dyDescent="0.35">
      <c r="A2270" s="157">
        <v>20210</v>
      </c>
      <c r="B2270" s="158">
        <v>1690</v>
      </c>
      <c r="C2270" s="125" t="s">
        <v>4</v>
      </c>
      <c r="D2270" s="159">
        <v>42600.885416666664</v>
      </c>
      <c r="E2270" s="158" t="s">
        <v>1</v>
      </c>
      <c r="F2270" s="172">
        <v>42600.79791666667</v>
      </c>
      <c r="G2270" s="173">
        <f t="shared" si="112"/>
        <v>8.7499999994179234E-2</v>
      </c>
      <c r="H2270" s="174" t="str">
        <f t="shared" si="113"/>
        <v>ACCEPTABLE</v>
      </c>
      <c r="I2270" s="138"/>
      <c r="J2270" s="139"/>
      <c r="K2270" s="139"/>
      <c r="L2270" s="130" t="str">
        <f t="shared" si="111"/>
        <v>Incomplete Data</v>
      </c>
      <c r="M2270" s="131" t="s">
        <v>1</v>
      </c>
      <c r="N2270" s="138" t="s">
        <v>587</v>
      </c>
    </row>
    <row r="2271" spans="1:14" ht="27" customHeight="1" x14ac:dyDescent="0.35">
      <c r="A2271" s="157">
        <v>20211</v>
      </c>
      <c r="B2271" s="158">
        <v>1691</v>
      </c>
      <c r="C2271" s="125" t="s">
        <v>3</v>
      </c>
      <c r="D2271" s="159">
        <v>42600.947916666664</v>
      </c>
      <c r="E2271" s="158" t="s">
        <v>0</v>
      </c>
      <c r="F2271" s="172">
        <v>42600.79791666667</v>
      </c>
      <c r="G2271" s="173">
        <f t="shared" si="112"/>
        <v>0.14999999999417923</v>
      </c>
      <c r="H2271" s="174" t="str">
        <f t="shared" si="113"/>
        <v>ACCEPTABLE</v>
      </c>
      <c r="I2271" s="138"/>
      <c r="J2271" s="139">
        <v>42600.936111111114</v>
      </c>
      <c r="K2271" s="139">
        <v>42600.948611111111</v>
      </c>
      <c r="L2271" s="130">
        <f t="shared" ref="L2271:L2328" si="114">IF(OR(K2271="",J2271=""), "Incomplete Data", K2271-J2271)</f>
        <v>1.2499999997089617E-2</v>
      </c>
      <c r="M2271" s="131" t="s">
        <v>0</v>
      </c>
      <c r="N2271" s="138" t="s">
        <v>1323</v>
      </c>
    </row>
    <row r="2272" spans="1:14" ht="27" customHeight="1" x14ac:dyDescent="0.35">
      <c r="A2272" s="157">
        <v>20211</v>
      </c>
      <c r="B2272" s="158">
        <v>1692</v>
      </c>
      <c r="C2272" s="125" t="s">
        <v>4</v>
      </c>
      <c r="D2272" s="159">
        <v>42600.989583333336</v>
      </c>
      <c r="E2272" s="158" t="s">
        <v>1</v>
      </c>
      <c r="F2272" s="172">
        <v>42600.79791666667</v>
      </c>
      <c r="G2272" s="173">
        <f t="shared" si="112"/>
        <v>0.19166666666569654</v>
      </c>
      <c r="H2272" s="174" t="str">
        <f t="shared" si="113"/>
        <v>ACCEPTABLE</v>
      </c>
      <c r="I2272" s="138"/>
      <c r="J2272" s="139">
        <v>42600.969444444447</v>
      </c>
      <c r="K2272" s="139">
        <v>42600.977777777778</v>
      </c>
      <c r="L2272" s="130">
        <f t="shared" si="114"/>
        <v>8.333333331393078E-3</v>
      </c>
      <c r="M2272" s="131" t="s">
        <v>1</v>
      </c>
      <c r="N2272" s="138" t="s">
        <v>587</v>
      </c>
    </row>
    <row r="2273" spans="1:14" ht="27" customHeight="1" x14ac:dyDescent="0.35">
      <c r="A2273" s="157">
        <v>20212</v>
      </c>
      <c r="B2273" s="158">
        <v>1693</v>
      </c>
      <c r="C2273" s="125" t="s">
        <v>3</v>
      </c>
      <c r="D2273" s="159">
        <v>42601.34375</v>
      </c>
      <c r="E2273" s="158" t="s">
        <v>0</v>
      </c>
      <c r="F2273" s="172">
        <v>42600.802777777775</v>
      </c>
      <c r="G2273" s="173">
        <f t="shared" si="112"/>
        <v>0.54097222222480923</v>
      </c>
      <c r="H2273" s="174" t="str">
        <f t="shared" si="113"/>
        <v>ACCEPTABLE</v>
      </c>
      <c r="I2273" s="138"/>
      <c r="J2273" s="139">
        <v>42601.338888888888</v>
      </c>
      <c r="K2273" s="139">
        <v>42601.35</v>
      </c>
      <c r="L2273" s="130">
        <f t="shared" si="114"/>
        <v>1.1111111110949423E-2</v>
      </c>
      <c r="M2273" s="131" t="s">
        <v>0</v>
      </c>
      <c r="N2273" s="138" t="s">
        <v>689</v>
      </c>
    </row>
    <row r="2274" spans="1:14" ht="27" customHeight="1" x14ac:dyDescent="0.35">
      <c r="A2274" s="157">
        <v>20212</v>
      </c>
      <c r="B2274" s="158">
        <v>1694</v>
      </c>
      <c r="C2274" s="125" t="s">
        <v>4</v>
      </c>
      <c r="D2274" s="159">
        <v>42601.385416666664</v>
      </c>
      <c r="E2274" s="158" t="s">
        <v>1</v>
      </c>
      <c r="F2274" s="172">
        <v>42600.802777777775</v>
      </c>
      <c r="G2274" s="173">
        <f t="shared" si="112"/>
        <v>0.58263888888905058</v>
      </c>
      <c r="H2274" s="174" t="str">
        <f t="shared" si="113"/>
        <v>ACCEPTABLE</v>
      </c>
      <c r="I2274" s="138"/>
      <c r="J2274" s="139">
        <v>42601.375</v>
      </c>
      <c r="K2274" s="139">
        <v>42601.381249999999</v>
      </c>
      <c r="L2274" s="130">
        <f t="shared" si="114"/>
        <v>6.2499999985448085E-3</v>
      </c>
      <c r="M2274" s="131" t="s">
        <v>1</v>
      </c>
      <c r="N2274" s="138" t="s">
        <v>9</v>
      </c>
    </row>
    <row r="2275" spans="1:14" ht="27" customHeight="1" x14ac:dyDescent="0.35">
      <c r="A2275" s="157"/>
      <c r="B2275" s="158"/>
      <c r="C2275" s="125"/>
      <c r="D2275" s="159"/>
      <c r="E2275" s="158"/>
      <c r="F2275" s="172"/>
      <c r="G2275" s="173" t="str">
        <f t="shared" si="112"/>
        <v/>
      </c>
      <c r="H2275" s="174" t="str">
        <f t="shared" si="113"/>
        <v/>
      </c>
      <c r="I2275" s="138"/>
      <c r="J2275" s="139">
        <v>42601.395138888889</v>
      </c>
      <c r="K2275" s="139">
        <v>42601.4</v>
      </c>
      <c r="L2275" s="130">
        <f t="shared" si="114"/>
        <v>4.8611111124046147E-3</v>
      </c>
      <c r="M2275" s="131" t="s">
        <v>0</v>
      </c>
      <c r="N2275" s="138" t="s">
        <v>1304</v>
      </c>
    </row>
    <row r="2276" spans="1:14" ht="27" customHeight="1" x14ac:dyDescent="0.35">
      <c r="A2276" s="157"/>
      <c r="B2276" s="158"/>
      <c r="C2276" s="125"/>
      <c r="D2276" s="159"/>
      <c r="E2276" s="158"/>
      <c r="F2276" s="172"/>
      <c r="G2276" s="173" t="str">
        <f t="shared" si="112"/>
        <v/>
      </c>
      <c r="H2276" s="174" t="str">
        <f t="shared" si="113"/>
        <v/>
      </c>
      <c r="I2276" s="138"/>
      <c r="J2276" s="139">
        <v>42601.503472222219</v>
      </c>
      <c r="K2276" s="139">
        <v>42601.506249999999</v>
      </c>
      <c r="L2276" s="130">
        <f t="shared" si="114"/>
        <v>2.7777777795563452E-3</v>
      </c>
      <c r="M2276" s="131" t="s">
        <v>1</v>
      </c>
      <c r="N2276" s="138" t="s">
        <v>1304</v>
      </c>
    </row>
    <row r="2277" spans="1:14" ht="27" customHeight="1" x14ac:dyDescent="0.35">
      <c r="A2277" s="157">
        <v>20211</v>
      </c>
      <c r="B2277" s="158">
        <v>1695</v>
      </c>
      <c r="C2277" s="125" t="s">
        <v>4</v>
      </c>
      <c r="D2277" s="159">
        <v>42601.527777777781</v>
      </c>
      <c r="E2277" s="158" t="s">
        <v>0</v>
      </c>
      <c r="F2277" s="172">
        <v>42601.332638888889</v>
      </c>
      <c r="G2277" s="173">
        <f t="shared" si="112"/>
        <v>0.19513888889196096</v>
      </c>
      <c r="H2277" s="174" t="str">
        <f t="shared" si="113"/>
        <v>ACCEPTABLE</v>
      </c>
      <c r="I2277" s="138"/>
      <c r="J2277" s="139">
        <v>42601.529861111114</v>
      </c>
      <c r="K2277" s="139">
        <v>42601.534722222219</v>
      </c>
      <c r="L2277" s="130">
        <f t="shared" si="114"/>
        <v>4.8611111051286571E-3</v>
      </c>
      <c r="M2277" s="131" t="s">
        <v>0</v>
      </c>
      <c r="N2277" s="138" t="s">
        <v>162</v>
      </c>
    </row>
    <row r="2278" spans="1:14" ht="27" customHeight="1" x14ac:dyDescent="0.35">
      <c r="A2278" s="157">
        <v>20211</v>
      </c>
      <c r="B2278" s="158">
        <v>1696</v>
      </c>
      <c r="C2278" s="125" t="s">
        <v>3</v>
      </c>
      <c r="D2278" s="159">
        <v>42601.555555555555</v>
      </c>
      <c r="E2278" s="158" t="s">
        <v>1</v>
      </c>
      <c r="F2278" s="172">
        <v>42601.332638888889</v>
      </c>
      <c r="G2278" s="173">
        <f t="shared" si="112"/>
        <v>0.22291666666569654</v>
      </c>
      <c r="H2278" s="174" t="str">
        <f t="shared" si="113"/>
        <v>ACCEPTABLE</v>
      </c>
      <c r="I2278" s="138"/>
      <c r="J2278" s="139">
        <v>42601.541666666664</v>
      </c>
      <c r="K2278" s="139">
        <v>42601.552083333336</v>
      </c>
      <c r="L2278" s="130">
        <f t="shared" si="114"/>
        <v>1.0416666671517305E-2</v>
      </c>
      <c r="M2278" s="131" t="s">
        <v>1</v>
      </c>
      <c r="N2278" s="138" t="s">
        <v>1305</v>
      </c>
    </row>
    <row r="2279" spans="1:14" ht="27" customHeight="1" x14ac:dyDescent="0.35">
      <c r="A2279" s="157">
        <v>20212</v>
      </c>
      <c r="B2279" s="158">
        <v>1697</v>
      </c>
      <c r="C2279" s="125" t="s">
        <v>4</v>
      </c>
      <c r="D2279" s="159">
        <v>42601.923611111109</v>
      </c>
      <c r="E2279" s="158" t="s">
        <v>0</v>
      </c>
      <c r="F2279" s="172">
        <v>42601.859722222223</v>
      </c>
      <c r="G2279" s="173">
        <f t="shared" si="112"/>
        <v>6.3888888886140194E-2</v>
      </c>
      <c r="H2279" s="174" t="str">
        <f t="shared" si="113"/>
        <v>ACCEPTABLE</v>
      </c>
      <c r="I2279" s="138"/>
      <c r="J2279" s="139">
        <v>42601.920138888891</v>
      </c>
      <c r="K2279" s="139">
        <v>42601.930555555555</v>
      </c>
      <c r="L2279" s="130">
        <f t="shared" si="114"/>
        <v>1.0416666664241347E-2</v>
      </c>
      <c r="M2279" s="131" t="s">
        <v>0</v>
      </c>
      <c r="N2279" s="138" t="s">
        <v>587</v>
      </c>
    </row>
    <row r="2280" spans="1:14" ht="27" customHeight="1" x14ac:dyDescent="0.35">
      <c r="A2280" s="157">
        <v>20212</v>
      </c>
      <c r="B2280" s="158">
        <v>1698</v>
      </c>
      <c r="C2280" s="125" t="s">
        <v>3</v>
      </c>
      <c r="D2280" s="159">
        <v>42601.951388888891</v>
      </c>
      <c r="E2280" s="158" t="s">
        <v>1</v>
      </c>
      <c r="F2280" s="172">
        <v>42601.859722222223</v>
      </c>
      <c r="G2280" s="173">
        <f t="shared" si="112"/>
        <v>9.1666666667151731E-2</v>
      </c>
      <c r="H2280" s="174" t="str">
        <f t="shared" si="113"/>
        <v>ACCEPTABLE</v>
      </c>
      <c r="I2280" s="138"/>
      <c r="J2280" s="139">
        <v>42601.944444444445</v>
      </c>
      <c r="K2280" s="139">
        <v>42601.959027777775</v>
      </c>
      <c r="L2280" s="130">
        <f t="shared" si="114"/>
        <v>1.4583333329937886E-2</v>
      </c>
      <c r="M2280" s="131" t="s">
        <v>1</v>
      </c>
      <c r="N2280" s="138" t="s">
        <v>608</v>
      </c>
    </row>
    <row r="2281" spans="1:14" ht="27" customHeight="1" x14ac:dyDescent="0.35">
      <c r="A2281" s="157"/>
      <c r="B2281" s="158"/>
      <c r="C2281" s="125"/>
      <c r="D2281" s="159"/>
      <c r="E2281" s="158"/>
      <c r="F2281" s="172"/>
      <c r="G2281" s="173" t="str">
        <f t="shared" si="112"/>
        <v/>
      </c>
      <c r="H2281" s="174" t="str">
        <f t="shared" si="113"/>
        <v/>
      </c>
      <c r="I2281" s="138"/>
      <c r="J2281" s="139">
        <v>42601.990972222222</v>
      </c>
      <c r="K2281" s="139">
        <v>42602.002083333333</v>
      </c>
      <c r="L2281" s="130">
        <f t="shared" si="114"/>
        <v>1.1111111110949423E-2</v>
      </c>
      <c r="M2281" s="131" t="s">
        <v>0</v>
      </c>
      <c r="N2281" s="138" t="s">
        <v>1324</v>
      </c>
    </row>
    <row r="2282" spans="1:14" ht="27" customHeight="1" x14ac:dyDescent="0.35">
      <c r="A2282" s="157">
        <v>20210</v>
      </c>
      <c r="B2282" s="158">
        <v>1699</v>
      </c>
      <c r="C2282" s="125" t="s">
        <v>4</v>
      </c>
      <c r="D2282" s="159">
        <v>42602.152777777781</v>
      </c>
      <c r="E2282" s="158" t="s">
        <v>0</v>
      </c>
      <c r="F2282" s="172">
        <v>42601.859722222223</v>
      </c>
      <c r="G2282" s="173">
        <f t="shared" si="112"/>
        <v>0.2930555555576575</v>
      </c>
      <c r="H2282" s="174" t="str">
        <f t="shared" si="113"/>
        <v>ACCEPTABLE</v>
      </c>
      <c r="I2282" s="138"/>
      <c r="J2282" s="139">
        <v>42602.152777777781</v>
      </c>
      <c r="K2282" s="139">
        <v>42602.163194444445</v>
      </c>
      <c r="L2282" s="130">
        <f t="shared" si="114"/>
        <v>1.0416666664241347E-2</v>
      </c>
      <c r="M2282" s="131" t="s">
        <v>0</v>
      </c>
      <c r="N2282" s="138" t="s">
        <v>587</v>
      </c>
    </row>
    <row r="2283" spans="1:14" ht="27" customHeight="1" x14ac:dyDescent="0.35">
      <c r="A2283" s="157">
        <v>20210</v>
      </c>
      <c r="B2283" s="158">
        <v>1700</v>
      </c>
      <c r="C2283" s="125" t="s">
        <v>3</v>
      </c>
      <c r="D2283" s="159">
        <v>42602.180555555555</v>
      </c>
      <c r="E2283" s="158" t="s">
        <v>1</v>
      </c>
      <c r="F2283" s="172">
        <v>42601.859722222223</v>
      </c>
      <c r="G2283" s="173">
        <f t="shared" si="112"/>
        <v>0.32083333333139308</v>
      </c>
      <c r="H2283" s="174" t="str">
        <f t="shared" si="113"/>
        <v>ACCEPTABLE</v>
      </c>
      <c r="I2283" s="138"/>
      <c r="J2283" s="139">
        <v>42602.197916666664</v>
      </c>
      <c r="K2283" s="139">
        <v>42602.209722222222</v>
      </c>
      <c r="L2283" s="130">
        <f t="shared" si="114"/>
        <v>1.1805555557657499E-2</v>
      </c>
      <c r="M2283" s="131" t="s">
        <v>1</v>
      </c>
      <c r="N2283" s="138" t="s">
        <v>595</v>
      </c>
    </row>
    <row r="2284" spans="1:14" ht="27" customHeight="1" x14ac:dyDescent="0.35">
      <c r="A2284" s="157"/>
      <c r="B2284" s="158"/>
      <c r="C2284" s="125"/>
      <c r="D2284" s="159"/>
      <c r="E2284" s="158"/>
      <c r="F2284" s="172"/>
      <c r="G2284" s="173" t="str">
        <f t="shared" si="112"/>
        <v/>
      </c>
      <c r="H2284" s="174" t="str">
        <f t="shared" si="113"/>
        <v/>
      </c>
      <c r="I2284" s="138"/>
      <c r="J2284" s="139">
        <v>42602.364583333336</v>
      </c>
      <c r="K2284" s="139">
        <v>42602.375</v>
      </c>
      <c r="L2284" s="130">
        <f t="shared" si="114"/>
        <v>1.0416666664241347E-2</v>
      </c>
      <c r="M2284" s="131" t="s">
        <v>1</v>
      </c>
      <c r="N2284" s="138" t="s">
        <v>1306</v>
      </c>
    </row>
    <row r="2285" spans="1:14" ht="27" customHeight="1" x14ac:dyDescent="0.35">
      <c r="A2285" s="157">
        <v>20213</v>
      </c>
      <c r="B2285" s="158">
        <v>1701</v>
      </c>
      <c r="C2285" s="125" t="s">
        <v>471</v>
      </c>
      <c r="D2285" s="159">
        <v>42603.5</v>
      </c>
      <c r="E2285" s="158" t="s">
        <v>0</v>
      </c>
      <c r="F2285" s="172">
        <v>42603.424305555556</v>
      </c>
      <c r="G2285" s="173">
        <f t="shared" si="112"/>
        <v>7.5694444443797693E-2</v>
      </c>
      <c r="H2285" s="174" t="str">
        <f t="shared" si="113"/>
        <v>ACCEPTABLE</v>
      </c>
      <c r="I2285" s="138"/>
      <c r="J2285" s="139">
        <v>42602.492361111108</v>
      </c>
      <c r="K2285" s="139">
        <v>42602.505555555559</v>
      </c>
      <c r="L2285" s="130">
        <f t="shared" si="114"/>
        <v>1.319444445107365E-2</v>
      </c>
      <c r="M2285" s="131" t="s">
        <v>0</v>
      </c>
      <c r="N2285" s="138" t="s">
        <v>1307</v>
      </c>
    </row>
    <row r="2286" spans="1:14" ht="27" customHeight="1" x14ac:dyDescent="0.35">
      <c r="A2286" s="157">
        <v>20213</v>
      </c>
      <c r="B2286" s="158">
        <v>1702</v>
      </c>
      <c r="C2286" s="125" t="s">
        <v>16</v>
      </c>
      <c r="D2286" s="159">
        <v>42603.534722222219</v>
      </c>
      <c r="E2286" s="158" t="s">
        <v>1</v>
      </c>
      <c r="F2286" s="172">
        <v>42603.424305555556</v>
      </c>
      <c r="G2286" s="173">
        <f t="shared" si="112"/>
        <v>0.11041666666278616</v>
      </c>
      <c r="H2286" s="174" t="str">
        <f t="shared" si="113"/>
        <v>ACCEPTABLE</v>
      </c>
      <c r="I2286" s="138"/>
      <c r="J2286" s="139">
        <v>42602.529166666667</v>
      </c>
      <c r="K2286" s="139">
        <v>42602.535416666666</v>
      </c>
      <c r="L2286" s="130">
        <f t="shared" si="114"/>
        <v>6.2499999985448085E-3</v>
      </c>
      <c r="M2286" s="131" t="s">
        <v>1</v>
      </c>
      <c r="N2286" s="138" t="s">
        <v>1024</v>
      </c>
    </row>
    <row r="2287" spans="1:14" ht="27" customHeight="1" x14ac:dyDescent="0.35">
      <c r="A2287" s="157"/>
      <c r="B2287" s="158"/>
      <c r="C2287" s="125"/>
      <c r="D2287" s="159"/>
      <c r="E2287" s="158"/>
      <c r="F2287" s="172"/>
      <c r="G2287" s="173" t="str">
        <f t="shared" si="112"/>
        <v/>
      </c>
      <c r="H2287" s="174" t="str">
        <f t="shared" si="113"/>
        <v/>
      </c>
      <c r="I2287" s="138"/>
      <c r="J2287" s="139">
        <v>42603.628472222219</v>
      </c>
      <c r="K2287" s="139">
        <v>42603.632638888892</v>
      </c>
      <c r="L2287" s="130">
        <f t="shared" si="114"/>
        <v>4.1666666729724966E-3</v>
      </c>
      <c r="M2287" s="131" t="s">
        <v>0</v>
      </c>
      <c r="N2287" s="138" t="s">
        <v>1308</v>
      </c>
    </row>
    <row r="2288" spans="1:14" ht="27" customHeight="1" x14ac:dyDescent="0.35">
      <c r="A2288" s="157"/>
      <c r="B2288" s="158"/>
      <c r="C2288" s="125"/>
      <c r="D2288" s="159"/>
      <c r="E2288" s="158"/>
      <c r="F2288" s="172"/>
      <c r="G2288" s="173" t="str">
        <f t="shared" si="112"/>
        <v/>
      </c>
      <c r="H2288" s="174" t="str">
        <f t="shared" si="113"/>
        <v/>
      </c>
      <c r="I2288" s="138"/>
      <c r="J2288" s="139">
        <v>42603.638194444444</v>
      </c>
      <c r="K2288" s="139">
        <v>42603.650694444441</v>
      </c>
      <c r="L2288" s="130">
        <f t="shared" si="114"/>
        <v>1.2499999997089617E-2</v>
      </c>
      <c r="M2288" s="131" t="s">
        <v>1</v>
      </c>
      <c r="N2288" s="138" t="s">
        <v>1308</v>
      </c>
    </row>
    <row r="2289" spans="1:14" ht="27" customHeight="1" x14ac:dyDescent="0.35">
      <c r="A2289" s="157">
        <v>20213</v>
      </c>
      <c r="B2289" s="158">
        <v>1703</v>
      </c>
      <c r="C2289" s="125" t="s">
        <v>16</v>
      </c>
      <c r="D2289" s="159">
        <v>42604.444444444445</v>
      </c>
      <c r="E2289" s="158" t="s">
        <v>0</v>
      </c>
      <c r="F2289" s="172">
        <v>42604.300694444442</v>
      </c>
      <c r="G2289" s="173">
        <f t="shared" si="112"/>
        <v>0.14375000000291038</v>
      </c>
      <c r="H2289" s="174" t="str">
        <f t="shared" si="113"/>
        <v>ACCEPTABLE</v>
      </c>
      <c r="I2289" s="138"/>
      <c r="J2289" s="139">
        <v>42604.458333333336</v>
      </c>
      <c r="K2289" s="139">
        <v>42604.469444444447</v>
      </c>
      <c r="L2289" s="130">
        <f t="shared" si="114"/>
        <v>1.1111111110949423E-2</v>
      </c>
      <c r="M2289" s="131" t="s">
        <v>0</v>
      </c>
      <c r="N2289" s="138" t="s">
        <v>1309</v>
      </c>
    </row>
    <row r="2290" spans="1:14" ht="27" customHeight="1" x14ac:dyDescent="0.35">
      <c r="A2290" s="157"/>
      <c r="B2290" s="158"/>
      <c r="C2290" s="125"/>
      <c r="D2290" s="159"/>
      <c r="E2290" s="158"/>
      <c r="F2290" s="172"/>
      <c r="G2290" s="173" t="str">
        <f t="shared" si="112"/>
        <v/>
      </c>
      <c r="H2290" s="174" t="str">
        <f t="shared" si="113"/>
        <v/>
      </c>
      <c r="I2290" s="138"/>
      <c r="J2290" s="139">
        <v>42604.503472222219</v>
      </c>
      <c r="K2290" s="139">
        <v>42604.519444444442</v>
      </c>
      <c r="L2290" s="130">
        <f>IF(OR(K2290="",J2290=""), "Incomplete Data", K2290-J2290)</f>
        <v>1.5972222223354038E-2</v>
      </c>
      <c r="M2290" s="131" t="s">
        <v>1</v>
      </c>
      <c r="N2290" s="138" t="s">
        <v>1310</v>
      </c>
    </row>
    <row r="2291" spans="1:14" ht="27" customHeight="1" x14ac:dyDescent="0.35">
      <c r="A2291" s="157">
        <v>20213</v>
      </c>
      <c r="B2291" s="158">
        <v>1704</v>
      </c>
      <c r="C2291" s="125" t="s">
        <v>471</v>
      </c>
      <c r="D2291" s="159">
        <v>42604.472222222219</v>
      </c>
      <c r="E2291" s="158" t="s">
        <v>1</v>
      </c>
      <c r="F2291" s="172">
        <v>42604.300694444442</v>
      </c>
      <c r="G2291" s="173">
        <f t="shared" si="112"/>
        <v>0.17152777777664596</v>
      </c>
      <c r="H2291" s="174" t="str">
        <f t="shared" si="113"/>
        <v>ACCEPTABLE</v>
      </c>
      <c r="I2291" s="138"/>
      <c r="J2291" s="139">
        <v>42604.535416666666</v>
      </c>
      <c r="K2291" s="139">
        <v>42604.54791666667</v>
      </c>
      <c r="L2291" s="130">
        <f>IF(OR(K2291="",J2291=""), "Incomplete Data", K2291-J2291)</f>
        <v>1.2500000004365575E-2</v>
      </c>
      <c r="M2291" s="131" t="s">
        <v>0</v>
      </c>
      <c r="N2291" s="138" t="s">
        <v>1158</v>
      </c>
    </row>
    <row r="2292" spans="1:14" ht="27" customHeight="1" x14ac:dyDescent="0.35">
      <c r="A2292" s="157"/>
      <c r="B2292" s="158"/>
      <c r="C2292" s="125"/>
      <c r="D2292" s="159"/>
      <c r="E2292" s="158"/>
      <c r="F2292" s="172"/>
      <c r="G2292" s="173" t="str">
        <f t="shared" si="112"/>
        <v/>
      </c>
      <c r="H2292" s="174" t="str">
        <f t="shared" si="113"/>
        <v/>
      </c>
      <c r="I2292" s="138"/>
      <c r="J2292" s="139">
        <v>42604.563888888886</v>
      </c>
      <c r="K2292" s="139">
        <v>42604.570833333331</v>
      </c>
      <c r="L2292" s="130">
        <f>IF(OR(K2292="",J2292=""), "Incomplete Data", K2292-J2292)</f>
        <v>6.9444444452528842E-3</v>
      </c>
      <c r="M2292" s="131" t="s">
        <v>1</v>
      </c>
      <c r="N2292" s="138" t="s">
        <v>1158</v>
      </c>
    </row>
    <row r="2293" spans="1:14" ht="27" customHeight="1" x14ac:dyDescent="0.35">
      <c r="A2293" s="157">
        <v>20215</v>
      </c>
      <c r="B2293" s="158">
        <v>1705</v>
      </c>
      <c r="C2293" s="125" t="s">
        <v>471</v>
      </c>
      <c r="D2293" s="159">
        <v>42607.239583333336</v>
      </c>
      <c r="E2293" s="158" t="s">
        <v>0</v>
      </c>
      <c r="F2293" s="172">
        <v>42606.642361111109</v>
      </c>
      <c r="G2293" s="173">
        <f t="shared" si="112"/>
        <v>0.59722222222626442</v>
      </c>
      <c r="H2293" s="174" t="str">
        <f t="shared" si="113"/>
        <v>ACCEPTABLE</v>
      </c>
      <c r="I2293" s="138"/>
      <c r="J2293" s="139">
        <v>42607.236111111109</v>
      </c>
      <c r="K2293" s="139">
        <v>42607.251388888886</v>
      </c>
      <c r="L2293" s="130">
        <f t="shared" si="114"/>
        <v>1.5277777776645962E-2</v>
      </c>
      <c r="M2293" s="131" t="s">
        <v>0</v>
      </c>
      <c r="N2293" s="138" t="s">
        <v>1311</v>
      </c>
    </row>
    <row r="2294" spans="1:14" ht="27" customHeight="1" x14ac:dyDescent="0.35">
      <c r="A2294" s="157">
        <v>20215</v>
      </c>
      <c r="B2294" s="158">
        <v>1706</v>
      </c>
      <c r="C2294" s="125" t="s">
        <v>16</v>
      </c>
      <c r="D2294" s="159">
        <v>42607.277777777781</v>
      </c>
      <c r="E2294" s="158" t="s">
        <v>1</v>
      </c>
      <c r="F2294" s="172">
        <v>42606.642361111109</v>
      </c>
      <c r="G2294" s="173">
        <f t="shared" si="112"/>
        <v>0.63541666667151731</v>
      </c>
      <c r="H2294" s="174" t="str">
        <f t="shared" si="113"/>
        <v>ACCEPTABLE</v>
      </c>
      <c r="I2294" s="138"/>
      <c r="J2294" s="139">
        <v>42607.272222222222</v>
      </c>
      <c r="K2294" s="139">
        <v>42607.28125</v>
      </c>
      <c r="L2294" s="130">
        <f t="shared" si="114"/>
        <v>9.0277777781011537E-3</v>
      </c>
      <c r="M2294" s="131" t="s">
        <v>1</v>
      </c>
      <c r="N2294" s="138" t="s">
        <v>1024</v>
      </c>
    </row>
    <row r="2295" spans="1:14" ht="27" customHeight="1" x14ac:dyDescent="0.35">
      <c r="A2295" s="157">
        <v>20216</v>
      </c>
      <c r="B2295" s="158">
        <v>1707</v>
      </c>
      <c r="C2295" s="125" t="s">
        <v>471</v>
      </c>
      <c r="D2295" s="159">
        <v>42607.743055555555</v>
      </c>
      <c r="E2295" s="158" t="s">
        <v>0</v>
      </c>
      <c r="F2295" s="172">
        <v>42607.495138888888</v>
      </c>
      <c r="G2295" s="173">
        <f t="shared" si="112"/>
        <v>0.24791666666715173</v>
      </c>
      <c r="H2295" s="174" t="str">
        <f t="shared" si="113"/>
        <v>ACCEPTABLE</v>
      </c>
      <c r="I2295" s="138"/>
      <c r="J2295" s="139">
        <v>42607.736111111109</v>
      </c>
      <c r="K2295" s="139">
        <v>42607.753472222219</v>
      </c>
      <c r="L2295" s="130">
        <f t="shared" si="114"/>
        <v>1.7361111109494232E-2</v>
      </c>
      <c r="M2295" s="131" t="s">
        <v>0</v>
      </c>
      <c r="N2295" s="138" t="s">
        <v>1312</v>
      </c>
    </row>
    <row r="2296" spans="1:14" ht="27" customHeight="1" x14ac:dyDescent="0.35">
      <c r="A2296" s="157">
        <v>20216</v>
      </c>
      <c r="B2296" s="158">
        <v>1708</v>
      </c>
      <c r="C2296" s="125" t="s">
        <v>16</v>
      </c>
      <c r="D2296" s="159">
        <v>42607.78125</v>
      </c>
      <c r="E2296" s="158" t="s">
        <v>1</v>
      </c>
      <c r="F2296" s="172">
        <v>42607.495138888888</v>
      </c>
      <c r="G2296" s="173">
        <f t="shared" si="112"/>
        <v>0.28611111111240461</v>
      </c>
      <c r="H2296" s="174" t="str">
        <f t="shared" si="113"/>
        <v>ACCEPTABLE</v>
      </c>
      <c r="I2296" s="138"/>
      <c r="J2296" s="139">
        <v>42607.770833333336</v>
      </c>
      <c r="K2296" s="139">
        <v>42607.78125</v>
      </c>
      <c r="L2296" s="130">
        <f t="shared" si="114"/>
        <v>1.0416666664241347E-2</v>
      </c>
      <c r="M2296" s="131" t="s">
        <v>1</v>
      </c>
      <c r="N2296" s="138" t="s">
        <v>1041</v>
      </c>
    </row>
    <row r="2297" spans="1:14" ht="27" customHeight="1" x14ac:dyDescent="0.35">
      <c r="A2297" s="157">
        <v>20217</v>
      </c>
      <c r="B2297" s="158">
        <v>1709</v>
      </c>
      <c r="C2297" s="125" t="s">
        <v>3</v>
      </c>
      <c r="D2297" s="159">
        <v>42607.909722222219</v>
      </c>
      <c r="E2297" s="158" t="s">
        <v>0</v>
      </c>
      <c r="F2297" s="172">
        <v>42607.8</v>
      </c>
      <c r="G2297" s="173">
        <f t="shared" si="112"/>
        <v>0.10972222221607808</v>
      </c>
      <c r="H2297" s="174" t="str">
        <f t="shared" si="113"/>
        <v>ACCEPTABLE</v>
      </c>
      <c r="I2297" s="138"/>
      <c r="J2297" s="139">
        <v>42607.908333333333</v>
      </c>
      <c r="K2297" s="139">
        <v>42607.916666666664</v>
      </c>
      <c r="L2297" s="130">
        <f t="shared" si="114"/>
        <v>8.333333331393078E-3</v>
      </c>
      <c r="M2297" s="131" t="s">
        <v>0</v>
      </c>
      <c r="N2297" s="138" t="s">
        <v>1313</v>
      </c>
    </row>
    <row r="2298" spans="1:14" ht="27" customHeight="1" x14ac:dyDescent="0.35">
      <c r="A2298" s="157">
        <v>20217</v>
      </c>
      <c r="B2298" s="158">
        <v>1710</v>
      </c>
      <c r="C2298" s="125" t="s">
        <v>4</v>
      </c>
      <c r="D2298" s="159">
        <v>42607.947916666664</v>
      </c>
      <c r="E2298" s="158" t="s">
        <v>1</v>
      </c>
      <c r="F2298" s="172">
        <v>42607.8</v>
      </c>
      <c r="G2298" s="173">
        <f t="shared" si="112"/>
        <v>0.14791666666133096</v>
      </c>
      <c r="H2298" s="174" t="str">
        <f t="shared" si="113"/>
        <v>ACCEPTABLE</v>
      </c>
      <c r="I2298" s="138"/>
      <c r="J2298" s="139">
        <v>42607.947222222225</v>
      </c>
      <c r="K2298" s="139">
        <v>42607.953472222223</v>
      </c>
      <c r="L2298" s="130">
        <f t="shared" si="114"/>
        <v>6.2499999985448085E-3</v>
      </c>
      <c r="M2298" s="131" t="s">
        <v>1</v>
      </c>
      <c r="N2298" s="138" t="s">
        <v>587</v>
      </c>
    </row>
    <row r="2299" spans="1:14" ht="27" customHeight="1" x14ac:dyDescent="0.35">
      <c r="A2299" s="157">
        <v>20215</v>
      </c>
      <c r="B2299" s="158">
        <v>1712</v>
      </c>
      <c r="C2299" s="125" t="s">
        <v>16</v>
      </c>
      <c r="D2299" s="159">
        <v>42608.590277777781</v>
      </c>
      <c r="E2299" s="158" t="s">
        <v>0</v>
      </c>
      <c r="F2299" s="172">
        <v>42608.436111111114</v>
      </c>
      <c r="G2299" s="173">
        <f t="shared" si="112"/>
        <v>0.15416666666715173</v>
      </c>
      <c r="H2299" s="174" t="str">
        <f t="shared" si="113"/>
        <v>ACCEPTABLE</v>
      </c>
      <c r="I2299" s="138"/>
      <c r="J2299" s="139">
        <v>42608.605555555558</v>
      </c>
      <c r="K2299" s="139">
        <v>42608.615277777775</v>
      </c>
      <c r="L2299" s="130">
        <f t="shared" si="114"/>
        <v>9.7222222175332718E-3</v>
      </c>
      <c r="M2299" s="131" t="s">
        <v>0</v>
      </c>
      <c r="N2299" s="138" t="s">
        <v>1314</v>
      </c>
    </row>
    <row r="2300" spans="1:14" ht="27" customHeight="1" x14ac:dyDescent="0.35">
      <c r="A2300" s="157">
        <v>20215</v>
      </c>
      <c r="B2300" s="158">
        <v>1713</v>
      </c>
      <c r="C2300" s="125" t="s">
        <v>471</v>
      </c>
      <c r="D2300" s="159">
        <v>42608.618055555555</v>
      </c>
      <c r="E2300" s="158" t="s">
        <v>1</v>
      </c>
      <c r="F2300" s="172">
        <v>42608.436111111114</v>
      </c>
      <c r="G2300" s="173">
        <f t="shared" si="112"/>
        <v>0.18194444444088731</v>
      </c>
      <c r="H2300" s="174" t="str">
        <f t="shared" si="113"/>
        <v>ACCEPTABLE</v>
      </c>
      <c r="I2300" s="138"/>
      <c r="J2300" s="139">
        <v>42608.634722222225</v>
      </c>
      <c r="K2300" s="139">
        <v>42608.647222222222</v>
      </c>
      <c r="L2300" s="130">
        <f t="shared" si="114"/>
        <v>1.2499999997089617E-2</v>
      </c>
      <c r="M2300" s="131" t="s">
        <v>1</v>
      </c>
      <c r="N2300" s="138" t="s">
        <v>1315</v>
      </c>
    </row>
    <row r="2301" spans="1:14" ht="27" customHeight="1" x14ac:dyDescent="0.35">
      <c r="A2301" s="157">
        <v>20216</v>
      </c>
      <c r="B2301" s="158">
        <v>1715</v>
      </c>
      <c r="C2301" s="125" t="s">
        <v>16</v>
      </c>
      <c r="D2301" s="159">
        <v>42608.725694444445</v>
      </c>
      <c r="E2301" s="158" t="s">
        <v>0</v>
      </c>
      <c r="F2301" s="172">
        <v>42608.436111111114</v>
      </c>
      <c r="G2301" s="173">
        <f t="shared" si="112"/>
        <v>0.28958333333139308</v>
      </c>
      <c r="H2301" s="174" t="str">
        <f t="shared" si="113"/>
        <v>ACCEPTABLE</v>
      </c>
      <c r="I2301" s="138"/>
      <c r="J2301" s="139">
        <v>42608.722916666666</v>
      </c>
      <c r="K2301" s="139">
        <v>42608.729861111111</v>
      </c>
      <c r="L2301" s="130">
        <f t="shared" si="114"/>
        <v>6.9444444452528842E-3</v>
      </c>
      <c r="M2301" s="131" t="s">
        <v>0</v>
      </c>
      <c r="N2301" s="138" t="s">
        <v>637</v>
      </c>
    </row>
    <row r="2302" spans="1:14" ht="27" customHeight="1" x14ac:dyDescent="0.35">
      <c r="A2302" s="157">
        <v>20216</v>
      </c>
      <c r="B2302" s="158">
        <v>1716</v>
      </c>
      <c r="C2302" s="125" t="s">
        <v>471</v>
      </c>
      <c r="D2302" s="159">
        <v>42608.753472222219</v>
      </c>
      <c r="E2302" s="158" t="s">
        <v>1</v>
      </c>
      <c r="F2302" s="172">
        <v>42608.436111111114</v>
      </c>
      <c r="G2302" s="173">
        <f t="shared" si="112"/>
        <v>0.31736111110512866</v>
      </c>
      <c r="H2302" s="174" t="str">
        <f t="shared" si="113"/>
        <v>ACCEPTABLE</v>
      </c>
      <c r="I2302" s="138"/>
      <c r="J2302" s="139">
        <v>42608.770138888889</v>
      </c>
      <c r="K2302" s="139">
        <v>42608.779166666667</v>
      </c>
      <c r="L2302" s="130">
        <f t="shared" si="114"/>
        <v>9.0277777781011537E-3</v>
      </c>
      <c r="M2302" s="131" t="s">
        <v>1</v>
      </c>
      <c r="N2302" s="138" t="s">
        <v>1316</v>
      </c>
    </row>
    <row r="2303" spans="1:14" ht="27" customHeight="1" x14ac:dyDescent="0.35">
      <c r="A2303" s="157">
        <v>20218</v>
      </c>
      <c r="B2303" s="158">
        <v>1717</v>
      </c>
      <c r="C2303" s="125" t="s">
        <v>3</v>
      </c>
      <c r="D2303" s="159">
        <v>42608.90625</v>
      </c>
      <c r="E2303" s="158" t="s">
        <v>0</v>
      </c>
      <c r="F2303" s="172">
        <v>42608.811805555553</v>
      </c>
      <c r="G2303" s="173">
        <f t="shared" si="112"/>
        <v>9.4444444446708076E-2</v>
      </c>
      <c r="H2303" s="174" t="str">
        <f t="shared" si="113"/>
        <v>ACCEPTABLE</v>
      </c>
      <c r="I2303" s="138"/>
      <c r="J2303" s="139">
        <v>42608.913194444445</v>
      </c>
      <c r="K2303" s="139">
        <v>42608.924305555556</v>
      </c>
      <c r="L2303" s="130">
        <f t="shared" si="114"/>
        <v>1.1111111110949423E-2</v>
      </c>
      <c r="M2303" s="131" t="s">
        <v>0</v>
      </c>
      <c r="N2303" s="138" t="s">
        <v>1317</v>
      </c>
    </row>
    <row r="2304" spans="1:14" ht="27" customHeight="1" x14ac:dyDescent="0.35">
      <c r="A2304" s="157">
        <v>20218</v>
      </c>
      <c r="B2304" s="158">
        <v>1718</v>
      </c>
      <c r="C2304" s="125" t="s">
        <v>3</v>
      </c>
      <c r="D2304" s="159">
        <v>42608.934027777781</v>
      </c>
      <c r="E2304" s="158" t="s">
        <v>1</v>
      </c>
      <c r="F2304" s="172">
        <v>42608.811805555553</v>
      </c>
      <c r="G2304" s="173">
        <f t="shared" si="112"/>
        <v>0.12222222222771961</v>
      </c>
      <c r="H2304" s="174" t="str">
        <f t="shared" si="113"/>
        <v>ACCEPTABLE</v>
      </c>
      <c r="I2304" s="138"/>
      <c r="J2304" s="139">
        <v>42608.9375</v>
      </c>
      <c r="K2304" s="139">
        <v>42608.95</v>
      </c>
      <c r="L2304" s="130">
        <f t="shared" si="114"/>
        <v>1.2499999997089617E-2</v>
      </c>
      <c r="M2304" s="131" t="s">
        <v>1</v>
      </c>
      <c r="N2304" s="138" t="s">
        <v>1317</v>
      </c>
    </row>
    <row r="2305" spans="1:14" ht="27" customHeight="1" x14ac:dyDescent="0.35">
      <c r="A2305" s="157">
        <v>20217</v>
      </c>
      <c r="B2305" s="158">
        <v>1719</v>
      </c>
      <c r="C2305" s="125" t="s">
        <v>4</v>
      </c>
      <c r="D2305" s="159">
        <v>42609.152777777781</v>
      </c>
      <c r="E2305" s="158" t="s">
        <v>0</v>
      </c>
      <c r="F2305" s="172">
        <v>42608.811805555553</v>
      </c>
      <c r="G2305" s="173">
        <f t="shared" si="112"/>
        <v>0.34097222222771961</v>
      </c>
      <c r="H2305" s="174" t="str">
        <f t="shared" si="113"/>
        <v>ACCEPTABLE</v>
      </c>
      <c r="I2305" s="138"/>
      <c r="J2305" s="139">
        <v>42609.15</v>
      </c>
      <c r="K2305" s="139">
        <v>42609.158333333333</v>
      </c>
      <c r="L2305" s="130">
        <f t="shared" si="114"/>
        <v>8.333333331393078E-3</v>
      </c>
      <c r="M2305" s="131" t="s">
        <v>0</v>
      </c>
      <c r="N2305" s="138" t="s">
        <v>587</v>
      </c>
    </row>
    <row r="2306" spans="1:14" ht="27" customHeight="1" x14ac:dyDescent="0.35">
      <c r="A2306" s="157">
        <v>20217</v>
      </c>
      <c r="B2306" s="158">
        <v>1720</v>
      </c>
      <c r="C2306" s="125" t="s">
        <v>3</v>
      </c>
      <c r="D2306" s="159">
        <v>42609.180555555555</v>
      </c>
      <c r="E2306" s="158" t="s">
        <v>1</v>
      </c>
      <c r="F2306" s="172">
        <v>42608.811805555553</v>
      </c>
      <c r="G2306" s="173">
        <f t="shared" si="112"/>
        <v>0.36875000000145519</v>
      </c>
      <c r="H2306" s="174" t="str">
        <f t="shared" si="113"/>
        <v>ACCEPTABLE</v>
      </c>
      <c r="I2306" s="138"/>
      <c r="J2306" s="139">
        <v>42609.190972222219</v>
      </c>
      <c r="K2306" s="139">
        <v>42609.201388888891</v>
      </c>
      <c r="L2306" s="130">
        <f t="shared" si="114"/>
        <v>1.0416666671517305E-2</v>
      </c>
      <c r="M2306" s="131" t="s">
        <v>1</v>
      </c>
      <c r="N2306" s="138" t="s">
        <v>1325</v>
      </c>
    </row>
    <row r="2307" spans="1:14" ht="27" customHeight="1" x14ac:dyDescent="0.35">
      <c r="A2307" s="157"/>
      <c r="B2307" s="158"/>
      <c r="C2307" s="125"/>
      <c r="D2307" s="159"/>
      <c r="E2307" s="158"/>
      <c r="F2307" s="172"/>
      <c r="G2307" s="173" t="str">
        <f t="shared" si="112"/>
        <v/>
      </c>
      <c r="H2307" s="174" t="str">
        <f t="shared" si="113"/>
        <v/>
      </c>
      <c r="I2307" s="138"/>
      <c r="J2307" s="139">
        <v>42610.930555555555</v>
      </c>
      <c r="K2307" s="139"/>
      <c r="L2307" s="130" t="str">
        <f t="shared" si="114"/>
        <v>Incomplete Data</v>
      </c>
      <c r="M2307" s="131" t="s">
        <v>1</v>
      </c>
      <c r="N2307" s="138" t="s">
        <v>1318</v>
      </c>
    </row>
    <row r="2308" spans="1:14" ht="27" customHeight="1" x14ac:dyDescent="0.35">
      <c r="A2308" s="157">
        <v>20219</v>
      </c>
      <c r="B2308" s="158">
        <v>1721</v>
      </c>
      <c r="C2308" s="125" t="s">
        <v>471</v>
      </c>
      <c r="D2308" s="159">
        <v>42611.333333333336</v>
      </c>
      <c r="E2308" s="158" t="s">
        <v>0</v>
      </c>
      <c r="F2308" s="172">
        <v>42610.913194444445</v>
      </c>
      <c r="G2308" s="173">
        <f t="shared" si="112"/>
        <v>0.42013888889050577</v>
      </c>
      <c r="H2308" s="174" t="str">
        <f t="shared" si="113"/>
        <v>ACCEPTABLE</v>
      </c>
      <c r="I2308" s="138"/>
      <c r="J2308" s="139">
        <v>42611.326388888891</v>
      </c>
      <c r="K2308" s="139">
        <v>42611.337500000001</v>
      </c>
      <c r="L2308" s="130">
        <f t="shared" si="114"/>
        <v>1.1111111110949423E-2</v>
      </c>
      <c r="M2308" s="131" t="s">
        <v>0</v>
      </c>
      <c r="N2308" s="138" t="s">
        <v>819</v>
      </c>
    </row>
    <row r="2309" spans="1:14" ht="27" customHeight="1" x14ac:dyDescent="0.35">
      <c r="A2309" s="157">
        <v>20219</v>
      </c>
      <c r="B2309" s="158">
        <v>1722</v>
      </c>
      <c r="C2309" s="125" t="s">
        <v>16</v>
      </c>
      <c r="D2309" s="159">
        <v>42611.368055555555</v>
      </c>
      <c r="E2309" s="158" t="s">
        <v>1</v>
      </c>
      <c r="F2309" s="172">
        <v>42610.913194444445</v>
      </c>
      <c r="G2309" s="173">
        <f t="shared" si="112"/>
        <v>0.45486111110949423</v>
      </c>
      <c r="H2309" s="174" t="str">
        <f t="shared" si="113"/>
        <v>ACCEPTABLE</v>
      </c>
      <c r="I2309" s="138"/>
      <c r="J2309" s="139">
        <v>42611.354861111111</v>
      </c>
      <c r="K2309" s="139">
        <v>42611.363194444442</v>
      </c>
      <c r="L2309" s="130">
        <f t="shared" si="114"/>
        <v>8.333333331393078E-3</v>
      </c>
      <c r="M2309" s="131" t="s">
        <v>1</v>
      </c>
      <c r="N2309" s="138" t="s">
        <v>765</v>
      </c>
    </row>
    <row r="2310" spans="1:14" ht="27" customHeight="1" x14ac:dyDescent="0.35">
      <c r="A2310" s="157"/>
      <c r="B2310" s="158"/>
      <c r="C2310" s="125"/>
      <c r="D2310" s="159"/>
      <c r="E2310" s="158"/>
      <c r="F2310" s="172"/>
      <c r="G2310" s="173" t="str">
        <f t="shared" si="112"/>
        <v/>
      </c>
      <c r="H2310" s="174" t="str">
        <f t="shared" si="113"/>
        <v/>
      </c>
      <c r="I2310" s="138"/>
      <c r="J2310" s="139">
        <v>42612.368750000001</v>
      </c>
      <c r="K2310" s="139">
        <v>42612.375694444447</v>
      </c>
      <c r="L2310" s="130">
        <f t="shared" si="114"/>
        <v>6.9444444452528842E-3</v>
      </c>
      <c r="M2310" s="131" t="s">
        <v>149</v>
      </c>
      <c r="N2310" s="138" t="s">
        <v>78</v>
      </c>
    </row>
    <row r="2311" spans="1:14" ht="27" customHeight="1" x14ac:dyDescent="0.35">
      <c r="A2311" s="157">
        <v>20219</v>
      </c>
      <c r="B2311" s="158">
        <v>1723</v>
      </c>
      <c r="C2311" s="125" t="s">
        <v>16</v>
      </c>
      <c r="D2311" s="159">
        <v>42612.631944444445</v>
      </c>
      <c r="E2311" s="158" t="s">
        <v>0</v>
      </c>
      <c r="F2311" s="172">
        <v>42612.431944444441</v>
      </c>
      <c r="G2311" s="173">
        <f t="shared" si="112"/>
        <v>0.20000000000436557</v>
      </c>
      <c r="H2311" s="174" t="str">
        <f t="shared" si="113"/>
        <v>ACCEPTABLE</v>
      </c>
      <c r="I2311" s="138"/>
      <c r="J2311" s="139">
        <v>42612.629166666666</v>
      </c>
      <c r="K2311" s="139">
        <v>42612.635416666664</v>
      </c>
      <c r="L2311" s="130">
        <f t="shared" si="114"/>
        <v>6.2499999985448085E-3</v>
      </c>
      <c r="M2311" s="131" t="s">
        <v>0</v>
      </c>
      <c r="N2311" s="138" t="s">
        <v>1028</v>
      </c>
    </row>
    <row r="2312" spans="1:14" ht="27" customHeight="1" x14ac:dyDescent="0.35">
      <c r="A2312" s="157">
        <v>20219</v>
      </c>
      <c r="B2312" s="158">
        <v>1724</v>
      </c>
      <c r="C2312" s="125" t="s">
        <v>471</v>
      </c>
      <c r="D2312" s="159">
        <v>42612.659722222219</v>
      </c>
      <c r="E2312" s="158" t="s">
        <v>1</v>
      </c>
      <c r="F2312" s="172">
        <v>42612.431944444441</v>
      </c>
      <c r="G2312" s="173">
        <f t="shared" si="112"/>
        <v>0.22777777777810115</v>
      </c>
      <c r="H2312" s="174" t="str">
        <f t="shared" si="113"/>
        <v>ACCEPTABLE</v>
      </c>
      <c r="I2312" s="138"/>
      <c r="J2312" s="139">
        <v>42612.651388888888</v>
      </c>
      <c r="K2312" s="139">
        <v>42612.666666666664</v>
      </c>
      <c r="L2312" s="130">
        <f t="shared" si="114"/>
        <v>1.5277777776645962E-2</v>
      </c>
      <c r="M2312" s="131" t="s">
        <v>1</v>
      </c>
      <c r="N2312" s="138" t="s">
        <v>686</v>
      </c>
    </row>
    <row r="2313" spans="1:14" ht="27" customHeight="1" x14ac:dyDescent="0.35">
      <c r="A2313" s="157">
        <v>20220</v>
      </c>
      <c r="B2313" s="158">
        <v>1725</v>
      </c>
      <c r="C2313" s="125" t="s">
        <v>3</v>
      </c>
      <c r="D2313" s="159">
        <v>42613.0625</v>
      </c>
      <c r="E2313" s="158" t="s">
        <v>0</v>
      </c>
      <c r="F2313" s="172">
        <v>42612.839583333334</v>
      </c>
      <c r="G2313" s="173">
        <f t="shared" si="112"/>
        <v>0.22291666666569654</v>
      </c>
      <c r="H2313" s="174" t="str">
        <f t="shared" si="113"/>
        <v>ACCEPTABLE</v>
      </c>
      <c r="I2313" s="138"/>
      <c r="J2313" s="139">
        <v>42613.07916666667</v>
      </c>
      <c r="K2313" s="139">
        <v>42613.090277777781</v>
      </c>
      <c r="L2313" s="130">
        <f t="shared" si="114"/>
        <v>1.1111111110949423E-2</v>
      </c>
      <c r="M2313" s="131" t="s">
        <v>0</v>
      </c>
      <c r="N2313" s="138" t="s">
        <v>1319</v>
      </c>
    </row>
    <row r="2314" spans="1:14" ht="27" customHeight="1" x14ac:dyDescent="0.35">
      <c r="A2314" s="157">
        <v>20220</v>
      </c>
      <c r="B2314" s="158">
        <v>1726</v>
      </c>
      <c r="C2314" s="125" t="s">
        <v>19</v>
      </c>
      <c r="D2314" s="159">
        <v>42613.104166666664</v>
      </c>
      <c r="E2314" s="158" t="s">
        <v>1</v>
      </c>
      <c r="F2314" s="172">
        <v>42612.839583333334</v>
      </c>
      <c r="G2314" s="173">
        <f t="shared" si="112"/>
        <v>0.26458333332993789</v>
      </c>
      <c r="H2314" s="174" t="str">
        <f t="shared" si="113"/>
        <v>ACCEPTABLE</v>
      </c>
      <c r="I2314" s="138"/>
      <c r="J2314" s="139">
        <v>42613.119444444441</v>
      </c>
      <c r="K2314" s="139">
        <v>42613.130555555559</v>
      </c>
      <c r="L2314" s="130">
        <f t="shared" si="114"/>
        <v>1.1111111118225381E-2</v>
      </c>
      <c r="M2314" s="131" t="s">
        <v>1</v>
      </c>
      <c r="N2314" s="138" t="s">
        <v>1320</v>
      </c>
    </row>
    <row r="2315" spans="1:14" ht="27" customHeight="1" x14ac:dyDescent="0.35">
      <c r="A2315" s="157">
        <v>20220</v>
      </c>
      <c r="B2315" s="158">
        <v>1727</v>
      </c>
      <c r="C2315" s="125" t="s">
        <v>4</v>
      </c>
      <c r="D2315" s="159">
        <v>42613.229166666664</v>
      </c>
      <c r="E2315" s="158" t="s">
        <v>0</v>
      </c>
      <c r="F2315" s="172">
        <v>42612.839583333334</v>
      </c>
      <c r="G2315" s="173">
        <f t="shared" si="112"/>
        <v>0.38958333332993789</v>
      </c>
      <c r="H2315" s="174" t="str">
        <f t="shared" si="113"/>
        <v>ACCEPTABLE</v>
      </c>
      <c r="I2315" s="138"/>
      <c r="J2315" s="139">
        <v>42613.21875</v>
      </c>
      <c r="K2315" s="139">
        <v>42613.230555555558</v>
      </c>
      <c r="L2315" s="130">
        <f t="shared" si="114"/>
        <v>1.1805555557657499E-2</v>
      </c>
      <c r="M2315" s="131" t="s">
        <v>0</v>
      </c>
      <c r="N2315" s="138" t="s">
        <v>1321</v>
      </c>
    </row>
    <row r="2316" spans="1:14" ht="27" customHeight="1" x14ac:dyDescent="0.35">
      <c r="A2316" s="157"/>
      <c r="B2316" s="158"/>
      <c r="C2316" s="125" t="s">
        <v>4</v>
      </c>
      <c r="D2316" s="159">
        <v>42613.465277777781</v>
      </c>
      <c r="E2316" s="158" t="s">
        <v>0</v>
      </c>
      <c r="F2316" s="172">
        <v>42613.379861111112</v>
      </c>
      <c r="G2316" s="173">
        <f t="shared" si="112"/>
        <v>8.5416666668606922E-2</v>
      </c>
      <c r="H2316" s="174" t="str">
        <f t="shared" si="113"/>
        <v>ACCEPTABLE</v>
      </c>
      <c r="I2316" s="138"/>
      <c r="J2316" s="139">
        <v>42613.447222222225</v>
      </c>
      <c r="K2316" s="139">
        <v>42613.454861111109</v>
      </c>
      <c r="L2316" s="130">
        <f t="shared" si="114"/>
        <v>7.6388888846850023E-3</v>
      </c>
      <c r="M2316" s="131" t="s">
        <v>0</v>
      </c>
      <c r="N2316" s="138" t="s">
        <v>9</v>
      </c>
    </row>
    <row r="2317" spans="1:14" ht="27" customHeight="1" x14ac:dyDescent="0.35">
      <c r="A2317" s="157"/>
      <c r="B2317" s="158"/>
      <c r="C2317" s="125" t="s">
        <v>3</v>
      </c>
      <c r="D2317" s="159">
        <v>42613.493055555555</v>
      </c>
      <c r="E2317" s="158" t="s">
        <v>1</v>
      </c>
      <c r="F2317" s="172">
        <v>42613.379861111112</v>
      </c>
      <c r="G2317" s="173">
        <f t="shared" si="112"/>
        <v>0.1131944444423425</v>
      </c>
      <c r="H2317" s="174" t="str">
        <f t="shared" si="113"/>
        <v>ACCEPTABLE</v>
      </c>
      <c r="I2317" s="138"/>
      <c r="J2317" s="139">
        <v>42613.469444444447</v>
      </c>
      <c r="K2317" s="139">
        <v>42613.486111111109</v>
      </c>
      <c r="L2317" s="130">
        <f t="shared" si="114"/>
        <v>1.6666666662786156E-2</v>
      </c>
      <c r="M2317" s="131" t="s">
        <v>1</v>
      </c>
      <c r="N2317" s="138" t="s">
        <v>1326</v>
      </c>
    </row>
    <row r="2318" spans="1:14" ht="27" customHeight="1" x14ac:dyDescent="0.35">
      <c r="A2318" s="157">
        <v>20221</v>
      </c>
      <c r="B2318" s="158">
        <v>1728</v>
      </c>
      <c r="C2318" s="125" t="s">
        <v>3</v>
      </c>
      <c r="D2318" s="159">
        <v>42614.572916666664</v>
      </c>
      <c r="E2318" s="158" t="s">
        <v>0</v>
      </c>
      <c r="F2318" s="172">
        <v>42614.527083333334</v>
      </c>
      <c r="G2318" s="173">
        <f t="shared" si="112"/>
        <v>4.5833333329937886E-2</v>
      </c>
      <c r="H2318" s="174" t="str">
        <f t="shared" si="113"/>
        <v>ACCEPTABLE</v>
      </c>
      <c r="I2318" s="138"/>
      <c r="J2318" s="139">
        <v>42614.548611111109</v>
      </c>
      <c r="K2318" s="139">
        <v>42614.5625</v>
      </c>
      <c r="L2318" s="130">
        <f t="shared" si="114"/>
        <v>1.3888888890505768E-2</v>
      </c>
      <c r="M2318" s="131" t="s">
        <v>0</v>
      </c>
      <c r="N2318" s="138" t="s">
        <v>1327</v>
      </c>
    </row>
    <row r="2319" spans="1:14" ht="27" customHeight="1" x14ac:dyDescent="0.35">
      <c r="A2319" s="157">
        <v>20221</v>
      </c>
      <c r="B2319" s="158">
        <v>1729</v>
      </c>
      <c r="C2319" s="125" t="s">
        <v>4</v>
      </c>
      <c r="D2319" s="159">
        <v>42614.611111111109</v>
      </c>
      <c r="E2319" s="158" t="s">
        <v>1</v>
      </c>
      <c r="F2319" s="172">
        <v>42614.527083333334</v>
      </c>
      <c r="G2319" s="173">
        <f t="shared" si="112"/>
        <v>8.4027777775190771E-2</v>
      </c>
      <c r="H2319" s="174" t="str">
        <f t="shared" si="113"/>
        <v>ACCEPTABLE</v>
      </c>
      <c r="I2319" s="138"/>
      <c r="J2319" s="139">
        <v>42614.59375</v>
      </c>
      <c r="K2319" s="139">
        <v>42614.604166666664</v>
      </c>
      <c r="L2319" s="130">
        <f t="shared" si="114"/>
        <v>1.0416666664241347E-2</v>
      </c>
      <c r="M2319" s="131" t="s">
        <v>1</v>
      </c>
      <c r="N2319" s="138" t="s">
        <v>587</v>
      </c>
    </row>
    <row r="2320" spans="1:14" ht="27" customHeight="1" x14ac:dyDescent="0.35">
      <c r="A2320" s="157">
        <v>20221</v>
      </c>
      <c r="B2320" s="158">
        <v>1730</v>
      </c>
      <c r="C2320" s="125" t="s">
        <v>4</v>
      </c>
      <c r="D2320" s="159">
        <v>42615.756944444445</v>
      </c>
      <c r="E2320" s="158" t="s">
        <v>0</v>
      </c>
      <c r="F2320" s="172">
        <v>42615.546527777777</v>
      </c>
      <c r="G2320" s="173">
        <f t="shared" si="112"/>
        <v>0.21041666666860692</v>
      </c>
      <c r="H2320" s="174" t="str">
        <f t="shared" si="113"/>
        <v>ACCEPTABLE</v>
      </c>
      <c r="I2320" s="138"/>
      <c r="J2320" s="139">
        <v>42615.760416666664</v>
      </c>
      <c r="K2320" s="139">
        <v>42615.76458333333</v>
      </c>
      <c r="L2320" s="130">
        <f t="shared" si="114"/>
        <v>4.166666665696539E-3</v>
      </c>
      <c r="M2320" s="131" t="s">
        <v>0</v>
      </c>
      <c r="N2320" s="138" t="s">
        <v>9</v>
      </c>
    </row>
    <row r="2321" spans="1:14" ht="27" customHeight="1" x14ac:dyDescent="0.35">
      <c r="A2321" s="157">
        <v>20221</v>
      </c>
      <c r="B2321" s="158">
        <v>1731</v>
      </c>
      <c r="C2321" s="125" t="s">
        <v>3</v>
      </c>
      <c r="D2321" s="159">
        <v>42615.78125</v>
      </c>
      <c r="E2321" s="158" t="s">
        <v>1</v>
      </c>
      <c r="F2321" s="172">
        <v>42615.546527777777</v>
      </c>
      <c r="G2321" s="173">
        <f t="shared" si="112"/>
        <v>0.23472222222335404</v>
      </c>
      <c r="H2321" s="174" t="str">
        <f t="shared" si="113"/>
        <v>ACCEPTABLE</v>
      </c>
      <c r="I2321" s="138"/>
      <c r="J2321" s="139">
        <v>42615.78125</v>
      </c>
      <c r="K2321" s="139">
        <v>42615.790972222225</v>
      </c>
      <c r="L2321" s="130">
        <f t="shared" si="114"/>
        <v>9.7222222248092294E-3</v>
      </c>
      <c r="M2321" s="131" t="s">
        <v>1</v>
      </c>
      <c r="N2321" s="138" t="s">
        <v>1328</v>
      </c>
    </row>
    <row r="2322" spans="1:14" ht="27" customHeight="1" x14ac:dyDescent="0.35">
      <c r="A2322" s="157">
        <v>20223</v>
      </c>
      <c r="B2322" s="158">
        <v>1732</v>
      </c>
      <c r="C2322" s="125" t="s">
        <v>3</v>
      </c>
      <c r="D2322" s="159">
        <v>42616.229166666664</v>
      </c>
      <c r="E2322" s="158" t="s">
        <v>0</v>
      </c>
      <c r="F2322" s="172">
        <v>42615.732638888891</v>
      </c>
      <c r="G2322" s="173">
        <f t="shared" si="112"/>
        <v>0.49652777777373558</v>
      </c>
      <c r="H2322" s="174" t="str">
        <f t="shared" si="113"/>
        <v>ACCEPTABLE</v>
      </c>
      <c r="I2322" s="138"/>
      <c r="J2322" s="134"/>
      <c r="K2322" s="134"/>
      <c r="L2322" s="130" t="str">
        <f t="shared" si="114"/>
        <v>Incomplete Data</v>
      </c>
      <c r="M2322" s="131"/>
      <c r="N2322" s="134"/>
    </row>
    <row r="2323" spans="1:14" ht="27" customHeight="1" x14ac:dyDescent="0.35">
      <c r="A2323" s="157">
        <v>20223</v>
      </c>
      <c r="B2323" s="158">
        <v>1733</v>
      </c>
      <c r="C2323" s="125" t="s">
        <v>4</v>
      </c>
      <c r="D2323" s="159">
        <v>42616.263888888891</v>
      </c>
      <c r="E2323" s="158" t="s">
        <v>1</v>
      </c>
      <c r="F2323" s="172">
        <v>42615.732638888891</v>
      </c>
      <c r="G2323" s="173">
        <f t="shared" si="112"/>
        <v>0.53125</v>
      </c>
      <c r="H2323" s="174" t="str">
        <f t="shared" si="113"/>
        <v>ACCEPTABLE</v>
      </c>
      <c r="I2323" s="138"/>
      <c r="J2323" s="139">
        <v>42616.267361111109</v>
      </c>
      <c r="K2323" s="139">
        <v>42616.277777777781</v>
      </c>
      <c r="L2323" s="130">
        <f>IF(OR(K2323="",J2323=""), "Incomplete Data", K2323-J2323)</f>
        <v>1.0416666671517305E-2</v>
      </c>
      <c r="M2323" s="131" t="s">
        <v>0</v>
      </c>
      <c r="N2323" s="138" t="s">
        <v>1329</v>
      </c>
    </row>
    <row r="2324" spans="1:14" ht="27" customHeight="1" x14ac:dyDescent="0.35">
      <c r="A2324" s="157"/>
      <c r="B2324" s="158"/>
      <c r="C2324" s="125"/>
      <c r="D2324" s="159"/>
      <c r="E2324" s="158"/>
      <c r="F2324" s="172"/>
      <c r="G2324" s="173" t="str">
        <f t="shared" ref="G2324:G2387" si="115">IF(D2324="","",D2324-F2324)</f>
        <v/>
      </c>
      <c r="H2324" s="174" t="str">
        <f t="shared" ref="H2324:H2387" si="116">IF(D2324-F2324&lt;0,"TOO LATE",IF(G2324="","",IF(OR(DAY(D2324-F2324)&gt;1,AND(HOUR(D2324-F2324)&gt;HOUR("0:59"),(SIGN(D2324-F2324)=1))),"ACCEPTABLE","TOO LATE")))</f>
        <v/>
      </c>
      <c r="I2324" s="138"/>
      <c r="J2324" s="139">
        <v>42616.368055555555</v>
      </c>
      <c r="K2324" s="139">
        <v>42616.378472222219</v>
      </c>
      <c r="L2324" s="130">
        <f>IF(OR(K2324="",J2324=""), "Incomplete Data", K2324-J2324)</f>
        <v>1.0416666664241347E-2</v>
      </c>
      <c r="M2324" s="131" t="s">
        <v>149</v>
      </c>
      <c r="N2324" s="138" t="s">
        <v>78</v>
      </c>
    </row>
    <row r="2325" spans="1:14" ht="27" customHeight="1" x14ac:dyDescent="0.35">
      <c r="A2325" s="157">
        <v>20222</v>
      </c>
      <c r="B2325" s="158">
        <v>1734</v>
      </c>
      <c r="C2325" s="125" t="s">
        <v>471</v>
      </c>
      <c r="D2325" s="159">
        <v>42616.458333333336</v>
      </c>
      <c r="E2325" s="158" t="s">
        <v>0</v>
      </c>
      <c r="F2325" s="172">
        <v>42615.732638888891</v>
      </c>
      <c r="G2325" s="173">
        <f t="shared" si="115"/>
        <v>0.72569444444525288</v>
      </c>
      <c r="H2325" s="174" t="str">
        <f t="shared" si="116"/>
        <v>ACCEPTABLE</v>
      </c>
      <c r="I2325" s="138"/>
      <c r="J2325" s="139">
        <v>42616.456944444442</v>
      </c>
      <c r="K2325" s="139">
        <v>42616.46875</v>
      </c>
      <c r="L2325" s="130">
        <f t="shared" si="114"/>
        <v>1.1805555557657499E-2</v>
      </c>
      <c r="M2325" s="131" t="s">
        <v>0</v>
      </c>
      <c r="N2325" s="138" t="s">
        <v>1330</v>
      </c>
    </row>
    <row r="2326" spans="1:14" ht="27" customHeight="1" x14ac:dyDescent="0.35">
      <c r="A2326" s="157">
        <v>20222</v>
      </c>
      <c r="B2326" s="158">
        <v>1735</v>
      </c>
      <c r="C2326" s="125" t="s">
        <v>16</v>
      </c>
      <c r="D2326" s="159">
        <v>42616.493055555555</v>
      </c>
      <c r="E2326" s="158" t="s">
        <v>1</v>
      </c>
      <c r="F2326" s="172">
        <v>42615.732638888891</v>
      </c>
      <c r="G2326" s="173">
        <f t="shared" si="115"/>
        <v>0.76041666666424135</v>
      </c>
      <c r="H2326" s="174" t="str">
        <f t="shared" si="116"/>
        <v>ACCEPTABLE</v>
      </c>
      <c r="I2326" s="138"/>
      <c r="J2326" s="139">
        <v>42616.492361111108</v>
      </c>
      <c r="K2326" s="139">
        <v>42616.5</v>
      </c>
      <c r="L2326" s="130">
        <f t="shared" si="114"/>
        <v>7.6388888919609599E-3</v>
      </c>
      <c r="M2326" s="131" t="s">
        <v>1</v>
      </c>
      <c r="N2326" s="138" t="s">
        <v>1331</v>
      </c>
    </row>
    <row r="2327" spans="1:14" ht="27" customHeight="1" x14ac:dyDescent="0.35">
      <c r="A2327" s="157">
        <v>20223</v>
      </c>
      <c r="B2327" s="158">
        <v>1736</v>
      </c>
      <c r="C2327" s="125" t="s">
        <v>3</v>
      </c>
      <c r="D2327" s="159">
        <v>42616.53125</v>
      </c>
      <c r="E2327" s="158" t="s">
        <v>1</v>
      </c>
      <c r="F2327" s="172">
        <v>42616.443055555559</v>
      </c>
      <c r="G2327" s="173">
        <f t="shared" si="115"/>
        <v>8.819444444088731E-2</v>
      </c>
      <c r="H2327" s="174" t="str">
        <f t="shared" si="116"/>
        <v>ACCEPTABLE</v>
      </c>
      <c r="I2327" s="138"/>
      <c r="J2327" s="139">
        <v>42616.552083333336</v>
      </c>
      <c r="K2327" s="139">
        <v>42616.556250000001</v>
      </c>
      <c r="L2327" s="130">
        <f t="shared" si="114"/>
        <v>4.166666665696539E-3</v>
      </c>
      <c r="M2327" s="131" t="s">
        <v>149</v>
      </c>
      <c r="N2327" s="138" t="s">
        <v>78</v>
      </c>
    </row>
    <row r="2328" spans="1:14" ht="27" customHeight="1" x14ac:dyDescent="0.35">
      <c r="A2328" s="157"/>
      <c r="B2328" s="158"/>
      <c r="C2328" s="125"/>
      <c r="D2328" s="159"/>
      <c r="E2328" s="158"/>
      <c r="F2328" s="172"/>
      <c r="G2328" s="173" t="str">
        <f t="shared" si="115"/>
        <v/>
      </c>
      <c r="H2328" s="174" t="str">
        <f t="shared" si="116"/>
        <v/>
      </c>
      <c r="I2328" s="138"/>
      <c r="J2328" s="139">
        <v>42616.561111111114</v>
      </c>
      <c r="K2328" s="139">
        <v>42616.566666666666</v>
      </c>
      <c r="L2328" s="130">
        <f t="shared" si="114"/>
        <v>5.5555555518367328E-3</v>
      </c>
      <c r="M2328" s="131" t="s">
        <v>0</v>
      </c>
      <c r="N2328" s="138" t="s">
        <v>18</v>
      </c>
    </row>
    <row r="2329" spans="1:14" ht="27" customHeight="1" x14ac:dyDescent="0.35">
      <c r="A2329" s="157"/>
      <c r="B2329" s="158"/>
      <c r="C2329" s="125"/>
      <c r="D2329" s="159"/>
      <c r="E2329" s="158"/>
      <c r="F2329" s="172"/>
      <c r="G2329" s="173" t="str">
        <f t="shared" si="115"/>
        <v/>
      </c>
      <c r="H2329" s="174" t="str">
        <f t="shared" si="116"/>
        <v/>
      </c>
      <c r="I2329" s="138"/>
      <c r="J2329" s="139">
        <v>42616.574999999997</v>
      </c>
      <c r="K2329" s="139">
        <v>42616.588194444441</v>
      </c>
      <c r="L2329" s="130">
        <f>IF(OR(K2329="",J2329=""), "Incomplete Data", K2329-J2329)</f>
        <v>1.3194444443797693E-2</v>
      </c>
      <c r="M2329" s="131" t="s">
        <v>1</v>
      </c>
      <c r="N2329" s="138" t="s">
        <v>1332</v>
      </c>
    </row>
    <row r="2330" spans="1:14" ht="27" customHeight="1" x14ac:dyDescent="0.35">
      <c r="A2330" s="157">
        <v>20224</v>
      </c>
      <c r="B2330" s="158">
        <v>1737</v>
      </c>
      <c r="C2330" s="125" t="s">
        <v>3</v>
      </c>
      <c r="D2330" s="159">
        <v>42617.868055555555</v>
      </c>
      <c r="E2330" s="158" t="s">
        <v>0</v>
      </c>
      <c r="F2330" s="172">
        <v>42617.80972222222</v>
      </c>
      <c r="G2330" s="173">
        <f t="shared" si="115"/>
        <v>5.8333333334303461E-2</v>
      </c>
      <c r="H2330" s="174" t="str">
        <f t="shared" si="116"/>
        <v>ACCEPTABLE</v>
      </c>
      <c r="I2330" s="138"/>
      <c r="J2330" s="139">
        <v>42617.857638888891</v>
      </c>
      <c r="K2330" s="139">
        <v>42617.868750000001</v>
      </c>
      <c r="L2330" s="130">
        <f t="shared" ref="L2330:L2393" si="117">IF(OR(K2330="",J2330=""), "Incomplete Data", K2330-J2330)</f>
        <v>1.1111111110949423E-2</v>
      </c>
      <c r="M2330" s="131" t="s">
        <v>0</v>
      </c>
      <c r="N2330" s="138" t="s">
        <v>1108</v>
      </c>
    </row>
    <row r="2331" spans="1:14" ht="27" customHeight="1" x14ac:dyDescent="0.35">
      <c r="A2331" s="157">
        <v>20224</v>
      </c>
      <c r="B2331" s="158">
        <v>1738</v>
      </c>
      <c r="C2331" s="125" t="s">
        <v>4</v>
      </c>
      <c r="D2331" s="159">
        <v>42617.909722222219</v>
      </c>
      <c r="E2331" s="158" t="s">
        <v>1</v>
      </c>
      <c r="F2331" s="172">
        <v>42617.80972222222</v>
      </c>
      <c r="G2331" s="173">
        <f t="shared" si="115"/>
        <v>9.9999999998544808E-2</v>
      </c>
      <c r="H2331" s="174" t="str">
        <f t="shared" si="116"/>
        <v>ACCEPTABLE</v>
      </c>
      <c r="I2331" s="138"/>
      <c r="J2331" s="139"/>
      <c r="K2331" s="139"/>
      <c r="L2331" s="130" t="str">
        <f t="shared" si="117"/>
        <v>Incomplete Data</v>
      </c>
      <c r="M2331" s="131"/>
      <c r="N2331" s="138"/>
    </row>
    <row r="2332" spans="1:14" ht="27" customHeight="1" x14ac:dyDescent="0.35">
      <c r="A2332" s="157">
        <v>20222</v>
      </c>
      <c r="B2332" s="158">
        <v>1739</v>
      </c>
      <c r="C2332" s="125" t="s">
        <v>16</v>
      </c>
      <c r="D2332" s="159">
        <v>42618.236111111109</v>
      </c>
      <c r="E2332" s="158" t="s">
        <v>0</v>
      </c>
      <c r="F2332" s="172">
        <v>42617.80972222222</v>
      </c>
      <c r="G2332" s="173">
        <f t="shared" si="115"/>
        <v>0.42638888888905058</v>
      </c>
      <c r="H2332" s="174" t="str">
        <f t="shared" si="116"/>
        <v>ACCEPTABLE</v>
      </c>
      <c r="I2332" s="138"/>
      <c r="J2332" s="139">
        <v>42618.230555555558</v>
      </c>
      <c r="K2332" s="139">
        <v>42618.238194444442</v>
      </c>
      <c r="L2332" s="130">
        <f t="shared" si="117"/>
        <v>7.6388888846850023E-3</v>
      </c>
      <c r="M2332" s="131" t="s">
        <v>0</v>
      </c>
      <c r="N2332" s="138" t="s">
        <v>1333</v>
      </c>
    </row>
    <row r="2333" spans="1:14" ht="27" customHeight="1" x14ac:dyDescent="0.35">
      <c r="A2333" s="157">
        <v>20222</v>
      </c>
      <c r="B2333" s="158">
        <v>1740</v>
      </c>
      <c r="C2333" s="125" t="s">
        <v>471</v>
      </c>
      <c r="D2333" s="159">
        <v>42618.263888888891</v>
      </c>
      <c r="E2333" s="158" t="s">
        <v>1</v>
      </c>
      <c r="F2333" s="172">
        <v>42617.80972222222</v>
      </c>
      <c r="G2333" s="173">
        <f t="shared" si="115"/>
        <v>0.45416666667006211</v>
      </c>
      <c r="H2333" s="174" t="str">
        <f t="shared" si="116"/>
        <v>ACCEPTABLE</v>
      </c>
      <c r="I2333" s="138"/>
      <c r="J2333" s="139">
        <v>42618.252083333333</v>
      </c>
      <c r="K2333" s="139">
        <v>42618.265277777777</v>
      </c>
      <c r="L2333" s="130">
        <f t="shared" si="117"/>
        <v>1.3194444443797693E-2</v>
      </c>
      <c r="M2333" s="131" t="s">
        <v>1</v>
      </c>
      <c r="N2333" s="138" t="s">
        <v>1334</v>
      </c>
    </row>
    <row r="2334" spans="1:14" ht="27" customHeight="1" x14ac:dyDescent="0.35">
      <c r="A2334" s="157"/>
      <c r="B2334" s="158"/>
      <c r="C2334" s="125"/>
      <c r="D2334" s="159"/>
      <c r="E2334" s="158"/>
      <c r="F2334" s="172"/>
      <c r="G2334" s="173" t="str">
        <f t="shared" si="115"/>
        <v/>
      </c>
      <c r="H2334" s="174" t="str">
        <f t="shared" si="116"/>
        <v/>
      </c>
      <c r="I2334" s="138"/>
      <c r="J2334" s="139">
        <v>42618.8</v>
      </c>
      <c r="K2334" s="139"/>
      <c r="L2334" s="130" t="str">
        <f t="shared" si="117"/>
        <v>Incomplete Data</v>
      </c>
      <c r="M2334" s="131" t="s">
        <v>0</v>
      </c>
      <c r="N2334" s="138" t="s">
        <v>587</v>
      </c>
    </row>
    <row r="2335" spans="1:14" ht="27" customHeight="1" x14ac:dyDescent="0.35">
      <c r="A2335" s="157">
        <v>20224</v>
      </c>
      <c r="B2335" s="158">
        <v>1741</v>
      </c>
      <c r="C2335" s="125" t="s">
        <v>3</v>
      </c>
      <c r="D2335" s="159">
        <v>42619.010416666664</v>
      </c>
      <c r="E2335" s="158" t="s">
        <v>1</v>
      </c>
      <c r="F2335" s="172">
        <v>42618.919444444444</v>
      </c>
      <c r="G2335" s="173">
        <f t="shared" si="115"/>
        <v>9.0972222220443655E-2</v>
      </c>
      <c r="H2335" s="174" t="str">
        <f t="shared" si="116"/>
        <v>ACCEPTABLE</v>
      </c>
      <c r="I2335" s="138"/>
      <c r="J2335" s="139">
        <v>42619.034722222219</v>
      </c>
      <c r="K2335" s="139">
        <v>42619.048611111109</v>
      </c>
      <c r="L2335" s="130">
        <f t="shared" si="117"/>
        <v>1.3888888890505768E-2</v>
      </c>
      <c r="M2335" s="131" t="s">
        <v>1</v>
      </c>
      <c r="N2335" s="138" t="s">
        <v>1335</v>
      </c>
    </row>
    <row r="2336" spans="1:14" ht="27" customHeight="1" x14ac:dyDescent="0.35">
      <c r="A2336" s="157">
        <v>20225</v>
      </c>
      <c r="B2336" s="158">
        <v>1742</v>
      </c>
      <c r="C2336" s="125" t="s">
        <v>471</v>
      </c>
      <c r="D2336" s="159">
        <v>42619.541666666664</v>
      </c>
      <c r="E2336" s="158" t="s">
        <v>0</v>
      </c>
      <c r="F2336" s="172">
        <v>42619.457638888889</v>
      </c>
      <c r="G2336" s="173">
        <f t="shared" si="115"/>
        <v>8.4027777775190771E-2</v>
      </c>
      <c r="H2336" s="174" t="str">
        <f t="shared" si="116"/>
        <v>ACCEPTABLE</v>
      </c>
      <c r="I2336" s="138"/>
      <c r="J2336" s="139">
        <v>42619.539583333331</v>
      </c>
      <c r="K2336" s="139">
        <v>42619.554861111108</v>
      </c>
      <c r="L2336" s="130">
        <f t="shared" si="117"/>
        <v>1.5277777776645962E-2</v>
      </c>
      <c r="M2336" s="131" t="s">
        <v>0</v>
      </c>
      <c r="N2336" s="138" t="s">
        <v>1036</v>
      </c>
    </row>
    <row r="2337" spans="1:14" ht="27" customHeight="1" x14ac:dyDescent="0.35">
      <c r="A2337" s="157">
        <v>20225</v>
      </c>
      <c r="B2337" s="158">
        <v>1743</v>
      </c>
      <c r="C2337" s="125" t="s">
        <v>16</v>
      </c>
      <c r="D2337" s="159">
        <v>42619.576388888891</v>
      </c>
      <c r="E2337" s="158" t="s">
        <v>1</v>
      </c>
      <c r="F2337" s="172">
        <v>42619.457638888889</v>
      </c>
      <c r="G2337" s="173">
        <f t="shared" si="115"/>
        <v>0.11875000000145519</v>
      </c>
      <c r="H2337" s="174" t="str">
        <f t="shared" si="116"/>
        <v>ACCEPTABLE</v>
      </c>
      <c r="I2337" s="138"/>
      <c r="J2337" s="139">
        <v>42619.615277777775</v>
      </c>
      <c r="K2337" s="139">
        <v>42619.620833333334</v>
      </c>
      <c r="L2337" s="130">
        <f t="shared" si="117"/>
        <v>5.5555555591126904E-3</v>
      </c>
      <c r="M2337" s="131" t="s">
        <v>1</v>
      </c>
      <c r="N2337" s="138" t="s">
        <v>1024</v>
      </c>
    </row>
    <row r="2338" spans="1:14" ht="27" customHeight="1" x14ac:dyDescent="0.35">
      <c r="A2338" s="157">
        <v>20225</v>
      </c>
      <c r="B2338" s="158">
        <v>1744</v>
      </c>
      <c r="C2338" s="125" t="s">
        <v>19</v>
      </c>
      <c r="D2338" s="159">
        <v>42620.361111111109</v>
      </c>
      <c r="E2338" s="158" t="s">
        <v>0</v>
      </c>
      <c r="F2338" s="172">
        <v>42620.305555555555</v>
      </c>
      <c r="G2338" s="173">
        <f t="shared" si="115"/>
        <v>5.5555555554747116E-2</v>
      </c>
      <c r="H2338" s="174" t="str">
        <f t="shared" si="116"/>
        <v>ACCEPTABLE</v>
      </c>
      <c r="I2338" s="138"/>
      <c r="J2338" s="139">
        <v>42620.357638888891</v>
      </c>
      <c r="K2338" s="139">
        <v>42620.364583333336</v>
      </c>
      <c r="L2338" s="130">
        <f t="shared" si="117"/>
        <v>6.9444444452528842E-3</v>
      </c>
      <c r="M2338" s="131" t="s">
        <v>0</v>
      </c>
      <c r="N2338" s="138" t="s">
        <v>589</v>
      </c>
    </row>
    <row r="2339" spans="1:14" ht="27" customHeight="1" x14ac:dyDescent="0.35">
      <c r="A2339" s="157">
        <v>20225</v>
      </c>
      <c r="B2339" s="158">
        <v>1745</v>
      </c>
      <c r="C2339" s="125" t="s">
        <v>19</v>
      </c>
      <c r="D2339" s="159">
        <v>42620.413194444445</v>
      </c>
      <c r="E2339" s="158" t="s">
        <v>1</v>
      </c>
      <c r="F2339" s="172">
        <v>42620.305555555555</v>
      </c>
      <c r="G2339" s="173">
        <f t="shared" si="115"/>
        <v>0.10763888889050577</v>
      </c>
      <c r="H2339" s="174" t="str">
        <f t="shared" si="116"/>
        <v>ACCEPTABLE</v>
      </c>
      <c r="I2339" s="138"/>
      <c r="J2339" s="139">
        <v>42620.400694444441</v>
      </c>
      <c r="K2339" s="139">
        <v>42620.408333333333</v>
      </c>
      <c r="L2339" s="130">
        <f t="shared" si="117"/>
        <v>7.6388888919609599E-3</v>
      </c>
      <c r="M2339" s="131" t="s">
        <v>1</v>
      </c>
      <c r="N2339" s="138" t="s">
        <v>1336</v>
      </c>
    </row>
    <row r="2340" spans="1:14" ht="27" customHeight="1" x14ac:dyDescent="0.35">
      <c r="A2340" s="157">
        <v>20226</v>
      </c>
      <c r="B2340" s="158">
        <v>1746</v>
      </c>
      <c r="C2340" s="125" t="s">
        <v>3</v>
      </c>
      <c r="D2340" s="159">
        <v>42621.534722222219</v>
      </c>
      <c r="E2340" s="158" t="s">
        <v>0</v>
      </c>
      <c r="F2340" s="172">
        <v>42621.477083333331</v>
      </c>
      <c r="G2340" s="173">
        <f t="shared" si="115"/>
        <v>5.7638888887595385E-2</v>
      </c>
      <c r="H2340" s="174" t="str">
        <f t="shared" si="116"/>
        <v>ACCEPTABLE</v>
      </c>
      <c r="I2340" s="138"/>
      <c r="J2340" s="139">
        <v>42621.520833333336</v>
      </c>
      <c r="K2340" s="139">
        <v>42621.534722222219</v>
      </c>
      <c r="L2340" s="130">
        <f t="shared" si="117"/>
        <v>1.3888888883229811E-2</v>
      </c>
      <c r="M2340" s="131" t="s">
        <v>0</v>
      </c>
      <c r="N2340" s="138" t="s">
        <v>1337</v>
      </c>
    </row>
    <row r="2341" spans="1:14" ht="27" customHeight="1" x14ac:dyDescent="0.35">
      <c r="A2341" s="157"/>
      <c r="B2341" s="158"/>
      <c r="C2341" s="125"/>
      <c r="D2341" s="159"/>
      <c r="E2341" s="158"/>
      <c r="F2341" s="172"/>
      <c r="G2341" s="173" t="str">
        <f t="shared" si="115"/>
        <v/>
      </c>
      <c r="H2341" s="174" t="str">
        <f t="shared" si="116"/>
        <v/>
      </c>
      <c r="I2341" s="138"/>
      <c r="J2341" s="139">
        <v>42621.540277777778</v>
      </c>
      <c r="K2341" s="139">
        <v>42621.547222222223</v>
      </c>
      <c r="L2341" s="130">
        <f t="shared" si="117"/>
        <v>6.9444444452528842E-3</v>
      </c>
      <c r="M2341" s="131" t="s">
        <v>1</v>
      </c>
      <c r="N2341" s="138" t="s">
        <v>318</v>
      </c>
    </row>
    <row r="2342" spans="1:14" ht="27" customHeight="1" x14ac:dyDescent="0.35">
      <c r="A2342" s="157">
        <v>20226</v>
      </c>
      <c r="B2342" s="158">
        <v>1747</v>
      </c>
      <c r="C2342" s="125" t="s">
        <v>4</v>
      </c>
      <c r="D2342" s="159">
        <v>42621.572916666664</v>
      </c>
      <c r="E2342" s="158" t="s">
        <v>1</v>
      </c>
      <c r="F2342" s="172">
        <v>42621.477083333331</v>
      </c>
      <c r="G2342" s="173">
        <f t="shared" si="115"/>
        <v>9.5833333332848269E-2</v>
      </c>
      <c r="H2342" s="174" t="str">
        <f t="shared" si="116"/>
        <v>ACCEPTABLE</v>
      </c>
      <c r="I2342" s="138"/>
      <c r="J2342" s="139">
        <v>42621.555555555555</v>
      </c>
      <c r="K2342" s="139">
        <v>42621.5625</v>
      </c>
      <c r="L2342" s="130">
        <f t="shared" si="117"/>
        <v>6.9444444452528842E-3</v>
      </c>
      <c r="M2342" s="131" t="s">
        <v>0</v>
      </c>
      <c r="N2342" s="138" t="s">
        <v>1338</v>
      </c>
    </row>
    <row r="2343" spans="1:14" ht="27" customHeight="1" x14ac:dyDescent="0.35">
      <c r="A2343" s="157"/>
      <c r="B2343" s="158"/>
      <c r="C2343" s="125"/>
      <c r="D2343" s="159"/>
      <c r="E2343" s="158"/>
      <c r="F2343" s="172"/>
      <c r="G2343" s="173" t="str">
        <f t="shared" si="115"/>
        <v/>
      </c>
      <c r="H2343" s="174" t="str">
        <f t="shared" si="116"/>
        <v/>
      </c>
      <c r="I2343" s="138"/>
      <c r="J2343" s="139">
        <v>42621.5625</v>
      </c>
      <c r="K2343" s="139">
        <v>42621.565972222219</v>
      </c>
      <c r="L2343" s="130">
        <f t="shared" si="117"/>
        <v>3.4722222189884633E-3</v>
      </c>
      <c r="M2343" s="131" t="s">
        <v>1</v>
      </c>
      <c r="N2343" s="138" t="s">
        <v>1339</v>
      </c>
    </row>
    <row r="2344" spans="1:14" ht="27" customHeight="1" x14ac:dyDescent="0.35">
      <c r="A2344" s="177"/>
      <c r="B2344" s="178"/>
      <c r="C2344" s="179"/>
      <c r="D2344" s="180"/>
      <c r="E2344" s="178"/>
      <c r="F2344" s="181"/>
      <c r="G2344" s="173" t="str">
        <f t="shared" si="115"/>
        <v/>
      </c>
      <c r="H2344" s="174" t="str">
        <f t="shared" si="116"/>
        <v/>
      </c>
      <c r="I2344" s="147"/>
      <c r="J2344" s="139">
        <v>42623.283333333333</v>
      </c>
      <c r="K2344" s="139">
        <v>42623.291666666664</v>
      </c>
      <c r="L2344" s="130">
        <f t="shared" si="117"/>
        <v>8.333333331393078E-3</v>
      </c>
      <c r="M2344" s="131" t="s">
        <v>0</v>
      </c>
      <c r="N2344" s="138" t="s">
        <v>18</v>
      </c>
    </row>
    <row r="2345" spans="1:14" ht="27" customHeight="1" x14ac:dyDescent="0.35">
      <c r="A2345" s="157">
        <v>20225</v>
      </c>
      <c r="B2345" s="158">
        <v>1748</v>
      </c>
      <c r="C2345" s="125" t="s">
        <v>206</v>
      </c>
      <c r="D2345" s="159">
        <v>42623.340277777781</v>
      </c>
      <c r="E2345" s="158" t="s">
        <v>0</v>
      </c>
      <c r="F2345" s="172">
        <v>42622.768055555556</v>
      </c>
      <c r="G2345" s="173">
        <f t="shared" si="115"/>
        <v>0.57222222222480923</v>
      </c>
      <c r="H2345" s="174" t="str">
        <f t="shared" si="116"/>
        <v>ACCEPTABLE</v>
      </c>
      <c r="I2345" s="147"/>
      <c r="J2345" s="139">
        <v>42623.329861111109</v>
      </c>
      <c r="K2345" s="139">
        <v>42623.34375</v>
      </c>
      <c r="L2345" s="130">
        <f t="shared" si="117"/>
        <v>1.3888888890505768E-2</v>
      </c>
      <c r="M2345" s="131" t="s">
        <v>1</v>
      </c>
      <c r="N2345" s="138" t="s">
        <v>1340</v>
      </c>
    </row>
    <row r="2346" spans="1:14" ht="27" customHeight="1" x14ac:dyDescent="0.35">
      <c r="A2346" s="157"/>
      <c r="B2346" s="158"/>
      <c r="C2346" s="125"/>
      <c r="D2346" s="159"/>
      <c r="E2346" s="158"/>
      <c r="F2346" s="172"/>
      <c r="G2346" s="173" t="str">
        <f t="shared" si="115"/>
        <v/>
      </c>
      <c r="H2346" s="174" t="str">
        <f t="shared" si="116"/>
        <v/>
      </c>
      <c r="I2346" s="147"/>
      <c r="J2346" s="139">
        <v>42623.345138888886</v>
      </c>
      <c r="K2346" s="139">
        <v>42623.35</v>
      </c>
      <c r="L2346" s="130">
        <f t="shared" si="117"/>
        <v>4.8611111124046147E-3</v>
      </c>
      <c r="M2346" s="131" t="s">
        <v>0</v>
      </c>
      <c r="N2346" s="138" t="s">
        <v>1341</v>
      </c>
    </row>
    <row r="2347" spans="1:14" ht="27" customHeight="1" x14ac:dyDescent="0.35">
      <c r="A2347" s="157">
        <v>20225</v>
      </c>
      <c r="B2347" s="158">
        <v>1749</v>
      </c>
      <c r="C2347" s="125" t="s">
        <v>1342</v>
      </c>
      <c r="D2347" s="159">
        <v>42623.371527777781</v>
      </c>
      <c r="E2347" s="158" t="s">
        <v>1</v>
      </c>
      <c r="F2347" s="172">
        <v>42622.768055555556</v>
      </c>
      <c r="G2347" s="173">
        <f t="shared" si="115"/>
        <v>0.60347222222480923</v>
      </c>
      <c r="H2347" s="174" t="str">
        <f t="shared" si="116"/>
        <v>ACCEPTABLE</v>
      </c>
      <c r="I2347" s="147"/>
      <c r="J2347" s="139">
        <v>42623.373611111114</v>
      </c>
      <c r="K2347" s="139">
        <v>42623.385416666664</v>
      </c>
      <c r="L2347" s="130">
        <f t="shared" si="117"/>
        <v>1.1805555550381541E-2</v>
      </c>
      <c r="M2347" s="131" t="s">
        <v>1</v>
      </c>
      <c r="N2347" s="138" t="s">
        <v>1343</v>
      </c>
    </row>
    <row r="2348" spans="1:14" ht="27" customHeight="1" x14ac:dyDescent="0.35">
      <c r="A2348" s="157">
        <v>20227</v>
      </c>
      <c r="B2348" s="158">
        <v>1750</v>
      </c>
      <c r="C2348" s="125" t="s">
        <v>3</v>
      </c>
      <c r="D2348" s="159">
        <v>42623.409722222219</v>
      </c>
      <c r="E2348" s="158" t="s">
        <v>1</v>
      </c>
      <c r="F2348" s="172">
        <v>42623.363194444442</v>
      </c>
      <c r="G2348" s="173">
        <f t="shared" si="115"/>
        <v>4.6527777776645962E-2</v>
      </c>
      <c r="H2348" s="174" t="str">
        <f t="shared" si="116"/>
        <v>ACCEPTABLE</v>
      </c>
      <c r="I2348" s="147"/>
      <c r="J2348" s="139">
        <v>42623.413194444445</v>
      </c>
      <c r="K2348" s="139">
        <v>42623.425694444442</v>
      </c>
      <c r="L2348" s="130">
        <f t="shared" si="117"/>
        <v>1.2499999997089617E-2</v>
      </c>
      <c r="M2348" s="131" t="s">
        <v>0</v>
      </c>
      <c r="N2348" s="138" t="s">
        <v>1344</v>
      </c>
    </row>
    <row r="2349" spans="1:14" ht="27" customHeight="1" x14ac:dyDescent="0.35">
      <c r="A2349" s="157">
        <v>20227</v>
      </c>
      <c r="B2349" s="158">
        <v>1751</v>
      </c>
      <c r="C2349" s="125" t="s">
        <v>4</v>
      </c>
      <c r="D2349" s="159">
        <v>42623.451388888891</v>
      </c>
      <c r="E2349" s="158" t="s">
        <v>0</v>
      </c>
      <c r="F2349" s="172">
        <v>42623.363194444442</v>
      </c>
      <c r="G2349" s="173">
        <f t="shared" si="115"/>
        <v>8.8194444448163267E-2</v>
      </c>
      <c r="H2349" s="174" t="str">
        <f t="shared" si="116"/>
        <v>ACCEPTABLE</v>
      </c>
      <c r="I2349" s="147"/>
      <c r="J2349" s="139">
        <v>42623.454861111109</v>
      </c>
      <c r="K2349" s="139">
        <v>42623.464583333334</v>
      </c>
      <c r="L2349" s="130">
        <f t="shared" si="117"/>
        <v>9.7222222248092294E-3</v>
      </c>
      <c r="M2349" s="131" t="s">
        <v>1</v>
      </c>
      <c r="N2349" s="138" t="s">
        <v>22</v>
      </c>
    </row>
    <row r="2350" spans="1:14" ht="27" customHeight="1" x14ac:dyDescent="0.35">
      <c r="A2350" s="157">
        <v>20227</v>
      </c>
      <c r="B2350" s="158">
        <v>1752</v>
      </c>
      <c r="C2350" s="125" t="s">
        <v>4</v>
      </c>
      <c r="D2350" s="159">
        <v>42624.111111111109</v>
      </c>
      <c r="E2350" s="158" t="s">
        <v>0</v>
      </c>
      <c r="F2350" s="172">
        <v>42623.893750000003</v>
      </c>
      <c r="G2350" s="173">
        <f t="shared" si="115"/>
        <v>0.21736111110658385</v>
      </c>
      <c r="H2350" s="174" t="str">
        <f t="shared" si="116"/>
        <v>ACCEPTABLE</v>
      </c>
      <c r="I2350" s="138"/>
      <c r="J2350" s="139">
        <v>42624.109722222223</v>
      </c>
      <c r="K2350" s="139">
        <v>42624.116666666669</v>
      </c>
      <c r="L2350" s="130">
        <f t="shared" si="117"/>
        <v>6.9444444452528842E-3</v>
      </c>
      <c r="M2350" s="131" t="s">
        <v>0</v>
      </c>
      <c r="N2350" s="138" t="s">
        <v>587</v>
      </c>
    </row>
    <row r="2351" spans="1:14" ht="27" customHeight="1" x14ac:dyDescent="0.35">
      <c r="A2351" s="157">
        <v>20227</v>
      </c>
      <c r="B2351" s="158">
        <v>1753</v>
      </c>
      <c r="C2351" s="125" t="s">
        <v>3</v>
      </c>
      <c r="D2351" s="159">
        <v>42624.138888888891</v>
      </c>
      <c r="E2351" s="158" t="s">
        <v>1</v>
      </c>
      <c r="F2351" s="172">
        <v>42623.893750000003</v>
      </c>
      <c r="G2351" s="173">
        <f t="shared" si="115"/>
        <v>0.24513888888759539</v>
      </c>
      <c r="H2351" s="174" t="str">
        <f t="shared" si="116"/>
        <v>ACCEPTABLE</v>
      </c>
      <c r="I2351" s="138"/>
      <c r="J2351" s="139">
        <v>42624.149305555555</v>
      </c>
      <c r="K2351" s="139">
        <v>42624.15902777778</v>
      </c>
      <c r="L2351" s="130">
        <f t="shared" si="117"/>
        <v>9.7222222248092294E-3</v>
      </c>
      <c r="M2351" s="131" t="s">
        <v>1</v>
      </c>
      <c r="N2351" s="138" t="s">
        <v>1345</v>
      </c>
    </row>
    <row r="2352" spans="1:14" ht="27" customHeight="1" x14ac:dyDescent="0.35">
      <c r="A2352" s="157">
        <v>20228</v>
      </c>
      <c r="B2352" s="158">
        <v>1754</v>
      </c>
      <c r="C2352" s="125" t="s">
        <v>471</v>
      </c>
      <c r="D2352" s="159">
        <v>42625.333333333336</v>
      </c>
      <c r="E2352" s="158" t="s">
        <v>0</v>
      </c>
      <c r="F2352" s="172">
        <v>42625.273611111108</v>
      </c>
      <c r="G2352" s="173">
        <f t="shared" si="115"/>
        <v>5.9722222227719612E-2</v>
      </c>
      <c r="H2352" s="174" t="str">
        <f t="shared" si="116"/>
        <v>ACCEPTABLE</v>
      </c>
      <c r="I2352" s="138"/>
      <c r="J2352" s="139">
        <v>42625.331250000003</v>
      </c>
      <c r="K2352" s="139">
        <v>42625.342361111114</v>
      </c>
      <c r="L2352" s="130">
        <f t="shared" si="117"/>
        <v>1.1111111110949423E-2</v>
      </c>
      <c r="M2352" s="131" t="s">
        <v>0</v>
      </c>
      <c r="N2352" s="138" t="s">
        <v>1346</v>
      </c>
    </row>
    <row r="2353" spans="1:14" ht="27" customHeight="1" x14ac:dyDescent="0.35">
      <c r="A2353" s="157">
        <v>20228</v>
      </c>
      <c r="B2353" s="158">
        <v>1755</v>
      </c>
      <c r="C2353" s="125" t="s">
        <v>16</v>
      </c>
      <c r="D2353" s="159">
        <v>42625.368055555555</v>
      </c>
      <c r="E2353" s="158" t="s">
        <v>1</v>
      </c>
      <c r="F2353" s="172">
        <v>42625.273611111108</v>
      </c>
      <c r="G2353" s="173">
        <f t="shared" si="115"/>
        <v>9.4444444446708076E-2</v>
      </c>
      <c r="H2353" s="174" t="str">
        <f t="shared" si="116"/>
        <v>ACCEPTABLE</v>
      </c>
      <c r="I2353" s="138"/>
      <c r="J2353" s="139">
        <v>42625.366666666669</v>
      </c>
      <c r="K2353" s="139"/>
      <c r="L2353" s="130" t="str">
        <f t="shared" si="117"/>
        <v>Incomplete Data</v>
      </c>
      <c r="M2353" s="131" t="s">
        <v>1</v>
      </c>
      <c r="N2353" s="138" t="s">
        <v>579</v>
      </c>
    </row>
    <row r="2354" spans="1:14" ht="27" customHeight="1" x14ac:dyDescent="0.35">
      <c r="A2354" s="157">
        <v>20229</v>
      </c>
      <c r="B2354" s="158">
        <v>1756</v>
      </c>
      <c r="C2354" s="125" t="s">
        <v>471</v>
      </c>
      <c r="D2354" s="159">
        <v>42625.6875</v>
      </c>
      <c r="E2354" s="158" t="s">
        <v>0</v>
      </c>
      <c r="F2354" s="172">
        <v>42625.580555555556</v>
      </c>
      <c r="G2354" s="173">
        <f t="shared" si="115"/>
        <v>0.10694444444379769</v>
      </c>
      <c r="H2354" s="174" t="str">
        <f t="shared" si="116"/>
        <v>ACCEPTABLE</v>
      </c>
      <c r="I2354" s="138"/>
      <c r="J2354" s="139">
        <v>42625.686805555553</v>
      </c>
      <c r="K2354" s="139">
        <v>42625.701388888891</v>
      </c>
      <c r="L2354" s="130">
        <f t="shared" si="117"/>
        <v>1.4583333337213844E-2</v>
      </c>
      <c r="M2354" s="131" t="s">
        <v>0</v>
      </c>
      <c r="N2354" s="138" t="s">
        <v>1347</v>
      </c>
    </row>
    <row r="2355" spans="1:14" ht="27" customHeight="1" x14ac:dyDescent="0.35">
      <c r="A2355" s="157"/>
      <c r="B2355" s="158"/>
      <c r="C2355" s="125"/>
      <c r="D2355" s="159"/>
      <c r="E2355" s="158"/>
      <c r="F2355" s="172"/>
      <c r="G2355" s="173" t="str">
        <f t="shared" si="115"/>
        <v/>
      </c>
      <c r="H2355" s="174" t="str">
        <f t="shared" si="116"/>
        <v/>
      </c>
      <c r="I2355" s="138"/>
      <c r="J2355" s="139">
        <v>42625.707638888889</v>
      </c>
      <c r="K2355" s="139">
        <v>42625.713888888888</v>
      </c>
      <c r="L2355" s="130">
        <f t="shared" si="117"/>
        <v>6.2499999985448085E-3</v>
      </c>
      <c r="M2355" s="131" t="s">
        <v>1</v>
      </c>
      <c r="N2355" s="138" t="s">
        <v>18</v>
      </c>
    </row>
    <row r="2356" spans="1:14" ht="27" customHeight="1" x14ac:dyDescent="0.35">
      <c r="A2356" s="157">
        <v>20229</v>
      </c>
      <c r="B2356" s="158">
        <v>1757</v>
      </c>
      <c r="C2356" s="125" t="s">
        <v>16</v>
      </c>
      <c r="D2356" s="159">
        <v>42625.722222222219</v>
      </c>
      <c r="E2356" s="158" t="s">
        <v>1</v>
      </c>
      <c r="F2356" s="172">
        <v>42625.580555555556</v>
      </c>
      <c r="G2356" s="173">
        <f t="shared" si="115"/>
        <v>0.14166666666278616</v>
      </c>
      <c r="H2356" s="174" t="str">
        <f t="shared" si="116"/>
        <v>ACCEPTABLE</v>
      </c>
      <c r="I2356" s="138"/>
      <c r="J2356" s="139">
        <v>42625.727777777778</v>
      </c>
      <c r="K2356" s="139">
        <v>42625.736111111109</v>
      </c>
      <c r="L2356" s="130">
        <f t="shared" si="117"/>
        <v>8.333333331393078E-3</v>
      </c>
      <c r="M2356" s="131" t="s">
        <v>1</v>
      </c>
      <c r="N2356" s="138" t="s">
        <v>1348</v>
      </c>
    </row>
    <row r="2357" spans="1:14" ht="27" customHeight="1" x14ac:dyDescent="0.35">
      <c r="A2357" s="157">
        <v>20230</v>
      </c>
      <c r="B2357" s="158">
        <v>1758</v>
      </c>
      <c r="C2357" s="125" t="s">
        <v>3</v>
      </c>
      <c r="D2357" s="159">
        <v>42626.118055555555</v>
      </c>
      <c r="E2357" s="158" t="s">
        <v>0</v>
      </c>
      <c r="F2357" s="172">
        <v>42625.921527777777</v>
      </c>
      <c r="G2357" s="173">
        <f t="shared" si="115"/>
        <v>0.19652777777810115</v>
      </c>
      <c r="H2357" s="174" t="str">
        <f t="shared" si="116"/>
        <v>ACCEPTABLE</v>
      </c>
      <c r="I2357" s="138"/>
      <c r="J2357" s="139">
        <v>42626.109722222223</v>
      </c>
      <c r="K2357" s="139">
        <v>42626.121527777781</v>
      </c>
      <c r="L2357" s="130">
        <f t="shared" si="117"/>
        <v>1.1805555557657499E-2</v>
      </c>
      <c r="M2357" s="131" t="s">
        <v>0</v>
      </c>
      <c r="N2357" s="138" t="s">
        <v>1349</v>
      </c>
    </row>
    <row r="2358" spans="1:14" ht="27" customHeight="1" x14ac:dyDescent="0.35">
      <c r="A2358" s="157">
        <v>20230</v>
      </c>
      <c r="B2358" s="158">
        <v>1759</v>
      </c>
      <c r="C2358" s="125" t="s">
        <v>4</v>
      </c>
      <c r="D2358" s="159">
        <v>42626.15625</v>
      </c>
      <c r="E2358" s="158" t="s">
        <v>1</v>
      </c>
      <c r="F2358" s="172">
        <v>42625.921527777777</v>
      </c>
      <c r="G2358" s="173">
        <f t="shared" si="115"/>
        <v>0.23472222222335404</v>
      </c>
      <c r="H2358" s="174" t="str">
        <f t="shared" si="116"/>
        <v>ACCEPTABLE</v>
      </c>
      <c r="I2358" s="138"/>
      <c r="J2358" s="139">
        <v>42626.147916666669</v>
      </c>
      <c r="K2358" s="139">
        <v>42626.156944444447</v>
      </c>
      <c r="L2358" s="130">
        <f t="shared" si="117"/>
        <v>9.0277777781011537E-3</v>
      </c>
      <c r="M2358" s="131" t="s">
        <v>1</v>
      </c>
      <c r="N2358" s="138" t="s">
        <v>587</v>
      </c>
    </row>
    <row r="2359" spans="1:14" ht="27" customHeight="1" x14ac:dyDescent="0.35">
      <c r="A2359" s="157">
        <v>20230</v>
      </c>
      <c r="B2359" s="158">
        <v>1760</v>
      </c>
      <c r="C2359" s="125" t="s">
        <v>4</v>
      </c>
      <c r="D2359" s="159">
        <v>42626.25</v>
      </c>
      <c r="E2359" s="158" t="s">
        <v>1</v>
      </c>
      <c r="F2359" s="172">
        <v>42625.921527777777</v>
      </c>
      <c r="G2359" s="173">
        <f t="shared" si="115"/>
        <v>0.32847222222335404</v>
      </c>
      <c r="H2359" s="174" t="str">
        <f t="shared" si="116"/>
        <v>ACCEPTABLE</v>
      </c>
      <c r="I2359" s="138" t="s">
        <v>1350</v>
      </c>
      <c r="J2359" s="139">
        <v>42626.245138888888</v>
      </c>
      <c r="K2359" s="139">
        <v>42626.256944444445</v>
      </c>
      <c r="L2359" s="130">
        <f t="shared" si="117"/>
        <v>1.1805555557657499E-2</v>
      </c>
      <c r="M2359" s="131" t="s">
        <v>1</v>
      </c>
      <c r="N2359" s="138" t="s">
        <v>1301</v>
      </c>
    </row>
    <row r="2360" spans="1:14" ht="27" customHeight="1" x14ac:dyDescent="0.35">
      <c r="A2360" s="157"/>
      <c r="B2360" s="158"/>
      <c r="C2360" s="125"/>
      <c r="D2360" s="159"/>
      <c r="E2360" s="158"/>
      <c r="F2360" s="172"/>
      <c r="G2360" s="173" t="str">
        <f t="shared" si="115"/>
        <v/>
      </c>
      <c r="H2360" s="174" t="str">
        <f t="shared" si="116"/>
        <v/>
      </c>
      <c r="I2360" s="138"/>
      <c r="J2360" s="139">
        <v>42626.446527777778</v>
      </c>
      <c r="K2360" s="139">
        <v>42626.458333333336</v>
      </c>
      <c r="L2360" s="130">
        <f t="shared" si="117"/>
        <v>1.1805555557657499E-2</v>
      </c>
      <c r="M2360" s="131" t="s">
        <v>0</v>
      </c>
      <c r="N2360" s="138" t="s">
        <v>1301</v>
      </c>
    </row>
    <row r="2361" spans="1:14" ht="27" customHeight="1" x14ac:dyDescent="0.35">
      <c r="A2361" s="157">
        <v>20230</v>
      </c>
      <c r="B2361" s="158">
        <v>1761</v>
      </c>
      <c r="C2361" s="125" t="s">
        <v>4</v>
      </c>
      <c r="D2361" s="159">
        <v>42626.75</v>
      </c>
      <c r="E2361" s="158" t="s">
        <v>1</v>
      </c>
      <c r="F2361" s="172">
        <v>42626.445833333331</v>
      </c>
      <c r="G2361" s="173">
        <f t="shared" si="115"/>
        <v>0.30416666666860692</v>
      </c>
      <c r="H2361" s="174" t="str">
        <f t="shared" si="116"/>
        <v>ACCEPTABLE</v>
      </c>
      <c r="I2361" s="138"/>
      <c r="J2361" s="139">
        <v>42626.746527777781</v>
      </c>
      <c r="K2361" s="139">
        <v>42626.752083333333</v>
      </c>
      <c r="L2361" s="130">
        <f t="shared" si="117"/>
        <v>5.5555555518367328E-3</v>
      </c>
      <c r="M2361" s="131" t="s">
        <v>1</v>
      </c>
      <c r="N2361" s="138" t="s">
        <v>1301</v>
      </c>
    </row>
    <row r="2362" spans="1:14" ht="27" customHeight="1" x14ac:dyDescent="0.35">
      <c r="A2362" s="157">
        <v>20230</v>
      </c>
      <c r="B2362" s="158">
        <v>1762</v>
      </c>
      <c r="C2362" s="125" t="s">
        <v>4</v>
      </c>
      <c r="D2362" s="159">
        <v>42626.916666666664</v>
      </c>
      <c r="E2362" s="158" t="s">
        <v>0</v>
      </c>
      <c r="F2362" s="172">
        <v>42626.445833333331</v>
      </c>
      <c r="G2362" s="173">
        <f t="shared" si="115"/>
        <v>0.47083333333284827</v>
      </c>
      <c r="H2362" s="174" t="str">
        <f t="shared" si="116"/>
        <v>ACCEPTABLE</v>
      </c>
      <c r="I2362" s="138"/>
      <c r="J2362" s="139">
        <v>42626.936805555553</v>
      </c>
      <c r="K2362" s="139">
        <v>42626.942361111112</v>
      </c>
      <c r="L2362" s="130">
        <f t="shared" si="117"/>
        <v>5.5555555591126904E-3</v>
      </c>
      <c r="M2362" s="131" t="s">
        <v>0</v>
      </c>
      <c r="N2362" s="138" t="s">
        <v>1301</v>
      </c>
    </row>
    <row r="2363" spans="1:14" ht="27" customHeight="1" x14ac:dyDescent="0.35">
      <c r="A2363" s="157">
        <v>20230</v>
      </c>
      <c r="B2363" s="158">
        <v>1763</v>
      </c>
      <c r="C2363" s="125" t="s">
        <v>4</v>
      </c>
      <c r="D2363" s="159">
        <v>42627.069444444445</v>
      </c>
      <c r="E2363" s="158" t="s">
        <v>0</v>
      </c>
      <c r="F2363" s="172">
        <v>42626.945833333331</v>
      </c>
      <c r="G2363" s="173">
        <f t="shared" si="115"/>
        <v>0.12361111111385981</v>
      </c>
      <c r="H2363" s="174" t="str">
        <f t="shared" si="116"/>
        <v>ACCEPTABLE</v>
      </c>
      <c r="I2363" s="138"/>
      <c r="J2363" s="139">
        <v>42627.070833333331</v>
      </c>
      <c r="K2363" s="139">
        <v>42627.07916666667</v>
      </c>
      <c r="L2363" s="130">
        <f t="shared" si="117"/>
        <v>8.3333333386690356E-3</v>
      </c>
      <c r="M2363" s="131" t="s">
        <v>0</v>
      </c>
      <c r="N2363" s="138" t="s">
        <v>1351</v>
      </c>
    </row>
    <row r="2364" spans="1:14" ht="27" customHeight="1" x14ac:dyDescent="0.35">
      <c r="A2364" s="157">
        <v>20230</v>
      </c>
      <c r="B2364" s="158">
        <v>1764</v>
      </c>
      <c r="C2364" s="125" t="s">
        <v>3</v>
      </c>
      <c r="D2364" s="159">
        <v>42627.097222222219</v>
      </c>
      <c r="E2364" s="158" t="s">
        <v>1</v>
      </c>
      <c r="F2364" s="172">
        <v>42626.945833333331</v>
      </c>
      <c r="G2364" s="173">
        <f t="shared" si="115"/>
        <v>0.15138888888759539</v>
      </c>
      <c r="H2364" s="174" t="str">
        <f t="shared" si="116"/>
        <v>ACCEPTABLE</v>
      </c>
      <c r="I2364" s="138"/>
      <c r="J2364" s="139">
        <v>42627.089583333334</v>
      </c>
      <c r="K2364" s="139">
        <v>42627.097222222219</v>
      </c>
      <c r="L2364" s="130">
        <f t="shared" si="117"/>
        <v>7.6388888846850023E-3</v>
      </c>
      <c r="M2364" s="131" t="s">
        <v>1</v>
      </c>
      <c r="N2364" s="138" t="s">
        <v>1352</v>
      </c>
    </row>
    <row r="2365" spans="1:14" ht="27" customHeight="1" x14ac:dyDescent="0.35">
      <c r="A2365" s="157"/>
      <c r="B2365" s="158"/>
      <c r="C2365" s="125"/>
      <c r="D2365" s="159"/>
      <c r="E2365" s="158"/>
      <c r="F2365" s="172"/>
      <c r="G2365" s="173" t="str">
        <f t="shared" si="115"/>
        <v/>
      </c>
      <c r="H2365" s="174" t="str">
        <f t="shared" si="116"/>
        <v/>
      </c>
      <c r="I2365" s="138"/>
      <c r="J2365" s="139">
        <v>42627.130555555559</v>
      </c>
      <c r="K2365" s="139">
        <v>42627.143750000003</v>
      </c>
      <c r="L2365" s="130">
        <f t="shared" si="117"/>
        <v>1.3194444443797693E-2</v>
      </c>
      <c r="M2365" s="131" t="s">
        <v>1</v>
      </c>
      <c r="N2365" s="138" t="s">
        <v>1353</v>
      </c>
    </row>
    <row r="2366" spans="1:14" ht="27" customHeight="1" x14ac:dyDescent="0.35">
      <c r="A2366" s="157">
        <v>20229</v>
      </c>
      <c r="B2366" s="158">
        <v>1765</v>
      </c>
      <c r="C2366" s="125" t="s">
        <v>16</v>
      </c>
      <c r="D2366" s="159">
        <v>42627.215277777781</v>
      </c>
      <c r="E2366" s="158" t="s">
        <v>0</v>
      </c>
      <c r="F2366" s="172">
        <v>42626.945833333331</v>
      </c>
      <c r="G2366" s="173">
        <f t="shared" si="115"/>
        <v>0.26944444444961846</v>
      </c>
      <c r="H2366" s="174" t="str">
        <f t="shared" si="116"/>
        <v>ACCEPTABLE</v>
      </c>
      <c r="I2366" s="138"/>
      <c r="J2366" s="139">
        <v>42627.213194444441</v>
      </c>
      <c r="K2366" s="139">
        <v>42627.222916666666</v>
      </c>
      <c r="L2366" s="130">
        <f t="shared" si="117"/>
        <v>9.7222222248092294E-3</v>
      </c>
      <c r="M2366" s="131" t="s">
        <v>0</v>
      </c>
      <c r="N2366" s="138" t="s">
        <v>645</v>
      </c>
    </row>
    <row r="2367" spans="1:14" ht="27" customHeight="1" x14ac:dyDescent="0.35">
      <c r="A2367" s="157">
        <v>20229</v>
      </c>
      <c r="B2367" s="158">
        <v>1766</v>
      </c>
      <c r="C2367" s="125" t="s">
        <v>471</v>
      </c>
      <c r="D2367" s="159">
        <v>42627.243055555555</v>
      </c>
      <c r="E2367" s="158" t="s">
        <v>1</v>
      </c>
      <c r="F2367" s="172">
        <v>42626.945833333331</v>
      </c>
      <c r="G2367" s="173">
        <f t="shared" si="115"/>
        <v>0.29722222222335404</v>
      </c>
      <c r="H2367" s="174" t="str">
        <f t="shared" si="116"/>
        <v>ACCEPTABLE</v>
      </c>
      <c r="I2367" s="138"/>
      <c r="J2367" s="139">
        <v>42627.241666666669</v>
      </c>
      <c r="K2367" s="139">
        <v>42627.256944444445</v>
      </c>
      <c r="L2367" s="130">
        <f t="shared" si="117"/>
        <v>1.5277777776645962E-2</v>
      </c>
      <c r="M2367" s="131" t="s">
        <v>1</v>
      </c>
      <c r="N2367" s="138" t="s">
        <v>1152</v>
      </c>
    </row>
    <row r="2368" spans="1:14" ht="27" customHeight="1" x14ac:dyDescent="0.35">
      <c r="A2368" s="157">
        <v>20231</v>
      </c>
      <c r="B2368" s="158">
        <v>1767</v>
      </c>
      <c r="C2368" s="125" t="s">
        <v>3</v>
      </c>
      <c r="D2368" s="159">
        <v>42627.475694444445</v>
      </c>
      <c r="E2368" s="158" t="s">
        <v>0</v>
      </c>
      <c r="F2368" s="172">
        <v>42627.17083333333</v>
      </c>
      <c r="G2368" s="173">
        <f t="shared" si="115"/>
        <v>0.304861111115315</v>
      </c>
      <c r="H2368" s="174" t="str">
        <f t="shared" si="116"/>
        <v>ACCEPTABLE</v>
      </c>
      <c r="I2368" s="138"/>
      <c r="J2368" s="139">
        <v>42627.481944444444</v>
      </c>
      <c r="K2368" s="139">
        <v>42627.494444444441</v>
      </c>
      <c r="L2368" s="130">
        <f t="shared" si="117"/>
        <v>1.2499999997089617E-2</v>
      </c>
      <c r="M2368" s="131" t="s">
        <v>0</v>
      </c>
      <c r="N2368" s="138" t="s">
        <v>966</v>
      </c>
    </row>
    <row r="2369" spans="1:14" ht="27" customHeight="1" x14ac:dyDescent="0.35">
      <c r="A2369" s="157">
        <v>20231</v>
      </c>
      <c r="B2369" s="158">
        <v>1768</v>
      </c>
      <c r="C2369" s="125" t="s">
        <v>4</v>
      </c>
      <c r="D2369" s="159">
        <v>42627.513888888891</v>
      </c>
      <c r="E2369" s="158" t="s">
        <v>1</v>
      </c>
      <c r="F2369" s="172">
        <v>42627.17083333333</v>
      </c>
      <c r="G2369" s="173">
        <f t="shared" si="115"/>
        <v>0.34305555556056788</v>
      </c>
      <c r="H2369" s="174" t="str">
        <f t="shared" si="116"/>
        <v>ACCEPTABLE</v>
      </c>
      <c r="I2369" s="138"/>
      <c r="J2369" s="139">
        <v>42627.518750000003</v>
      </c>
      <c r="K2369" s="139">
        <v>42627.524305555555</v>
      </c>
      <c r="L2369" s="130">
        <f t="shared" si="117"/>
        <v>5.5555555518367328E-3</v>
      </c>
      <c r="M2369" s="131" t="s">
        <v>1</v>
      </c>
      <c r="N2369" s="138" t="s">
        <v>9</v>
      </c>
    </row>
    <row r="2370" spans="1:14" ht="27" customHeight="1" x14ac:dyDescent="0.35">
      <c r="A2370" s="157">
        <v>20231</v>
      </c>
      <c r="B2370" s="158">
        <v>1769</v>
      </c>
      <c r="C2370" s="125" t="s">
        <v>4</v>
      </c>
      <c r="D2370" s="159">
        <v>42627.583333333336</v>
      </c>
      <c r="E2370" s="158" t="s">
        <v>1</v>
      </c>
      <c r="F2370" s="172">
        <v>42627.525694444441</v>
      </c>
      <c r="G2370" s="173">
        <f t="shared" si="115"/>
        <v>5.7638888894871343E-2</v>
      </c>
      <c r="H2370" s="174" t="str">
        <f t="shared" si="116"/>
        <v>ACCEPTABLE</v>
      </c>
      <c r="I2370" s="138" t="s">
        <v>1354</v>
      </c>
      <c r="J2370" s="139">
        <v>42627.576388888891</v>
      </c>
      <c r="K2370" s="139">
        <v>42627.586805555555</v>
      </c>
      <c r="L2370" s="130">
        <f t="shared" si="117"/>
        <v>1.0416666664241347E-2</v>
      </c>
      <c r="M2370" s="131" t="s">
        <v>1</v>
      </c>
      <c r="N2370" s="138" t="s">
        <v>1355</v>
      </c>
    </row>
    <row r="2371" spans="1:14" ht="27" customHeight="1" x14ac:dyDescent="0.35">
      <c r="A2371" s="157">
        <v>20231</v>
      </c>
      <c r="B2371" s="158">
        <v>1770</v>
      </c>
      <c r="C2371" s="125" t="s">
        <v>4</v>
      </c>
      <c r="D2371" s="159">
        <v>42627.708333333336</v>
      </c>
      <c r="E2371" s="158" t="s">
        <v>0</v>
      </c>
      <c r="F2371" s="172">
        <v>42627.525694444441</v>
      </c>
      <c r="G2371" s="173">
        <f t="shared" si="115"/>
        <v>0.18263888889487134</v>
      </c>
      <c r="H2371" s="174" t="str">
        <f t="shared" si="116"/>
        <v>ACCEPTABLE</v>
      </c>
      <c r="I2371" s="138" t="s">
        <v>1354</v>
      </c>
      <c r="J2371" s="139">
        <v>42627.704861111109</v>
      </c>
      <c r="K2371" s="139">
        <v>42627.711805555555</v>
      </c>
      <c r="L2371" s="130">
        <f t="shared" si="117"/>
        <v>6.9444444452528842E-3</v>
      </c>
      <c r="M2371" s="131" t="s">
        <v>0</v>
      </c>
      <c r="N2371" s="138" t="s">
        <v>1355</v>
      </c>
    </row>
    <row r="2372" spans="1:14" ht="27" customHeight="1" x14ac:dyDescent="0.35">
      <c r="A2372" s="157">
        <v>20231</v>
      </c>
      <c r="B2372" s="158">
        <v>1771</v>
      </c>
      <c r="C2372" s="125" t="s">
        <v>4</v>
      </c>
      <c r="D2372" s="159">
        <v>42627.756944444445</v>
      </c>
      <c r="E2372" s="158" t="s">
        <v>0</v>
      </c>
      <c r="F2372" s="172">
        <v>42627.711805555555</v>
      </c>
      <c r="G2372" s="173">
        <f t="shared" si="115"/>
        <v>4.5138888890505768E-2</v>
      </c>
      <c r="H2372" s="174" t="str">
        <f t="shared" si="116"/>
        <v>ACCEPTABLE</v>
      </c>
      <c r="I2372" s="138"/>
      <c r="J2372" s="139">
        <v>42627.743055555555</v>
      </c>
      <c r="K2372" s="139">
        <v>42627.753472222219</v>
      </c>
      <c r="L2372" s="130">
        <f t="shared" si="117"/>
        <v>1.0416666664241347E-2</v>
      </c>
      <c r="M2372" s="131" t="s">
        <v>0</v>
      </c>
      <c r="N2372" s="138" t="s">
        <v>587</v>
      </c>
    </row>
    <row r="2373" spans="1:14" ht="27" customHeight="1" x14ac:dyDescent="0.35">
      <c r="A2373" s="157">
        <v>20231</v>
      </c>
      <c r="B2373" s="158">
        <v>1772</v>
      </c>
      <c r="C2373" s="125" t="s">
        <v>3</v>
      </c>
      <c r="D2373" s="159">
        <v>42627.784722222219</v>
      </c>
      <c r="E2373" s="158" t="s">
        <v>1</v>
      </c>
      <c r="F2373" s="172">
        <v>42627.711805555555</v>
      </c>
      <c r="G2373" s="173">
        <f t="shared" si="115"/>
        <v>7.2916666664241347E-2</v>
      </c>
      <c r="H2373" s="174" t="str">
        <f t="shared" si="116"/>
        <v>ACCEPTABLE</v>
      </c>
      <c r="I2373" s="138"/>
      <c r="J2373" s="139">
        <v>42627.774305555555</v>
      </c>
      <c r="K2373" s="139">
        <v>42627.783333333333</v>
      </c>
      <c r="L2373" s="130">
        <f t="shared" si="117"/>
        <v>9.0277777781011537E-3</v>
      </c>
      <c r="M2373" s="131" t="s">
        <v>1</v>
      </c>
      <c r="N2373" s="138" t="s">
        <v>1356</v>
      </c>
    </row>
    <row r="2374" spans="1:14" ht="27" customHeight="1" x14ac:dyDescent="0.35">
      <c r="A2374" s="157">
        <v>20228</v>
      </c>
      <c r="B2374" s="158">
        <v>1773</v>
      </c>
      <c r="C2374" s="125" t="s">
        <v>19</v>
      </c>
      <c r="D2374" s="159">
        <v>42627.819444444445</v>
      </c>
      <c r="E2374" s="158" t="s">
        <v>0</v>
      </c>
      <c r="F2374" s="172">
        <v>42627.711805555555</v>
      </c>
      <c r="G2374" s="173">
        <f t="shared" si="115"/>
        <v>0.10763888889050577</v>
      </c>
      <c r="H2374" s="174" t="str">
        <f t="shared" si="116"/>
        <v>ACCEPTABLE</v>
      </c>
      <c r="I2374" s="138"/>
      <c r="J2374" s="139">
        <v>42627.806944444441</v>
      </c>
      <c r="K2374" s="139">
        <v>42627.815972222219</v>
      </c>
      <c r="L2374" s="130">
        <f t="shared" si="117"/>
        <v>9.0277777781011537E-3</v>
      </c>
      <c r="M2374" s="131" t="s">
        <v>0</v>
      </c>
      <c r="N2374" s="138" t="s">
        <v>1357</v>
      </c>
    </row>
    <row r="2375" spans="1:14" ht="27" customHeight="1" x14ac:dyDescent="0.35">
      <c r="A2375" s="157">
        <v>20228</v>
      </c>
      <c r="B2375" s="158">
        <v>1774</v>
      </c>
      <c r="C2375" s="125" t="s">
        <v>19</v>
      </c>
      <c r="D2375" s="159">
        <v>42627.871527777781</v>
      </c>
      <c r="E2375" s="158" t="s">
        <v>1</v>
      </c>
      <c r="F2375" s="172">
        <v>42627.711805555555</v>
      </c>
      <c r="G2375" s="173">
        <f t="shared" si="115"/>
        <v>0.15972222222626442</v>
      </c>
      <c r="H2375" s="174" t="str">
        <f t="shared" si="116"/>
        <v>ACCEPTABLE</v>
      </c>
      <c r="I2375" s="138"/>
      <c r="J2375" s="139">
        <v>42627.871527777781</v>
      </c>
      <c r="K2375" s="139">
        <v>42627.880555555559</v>
      </c>
      <c r="L2375" s="130">
        <f t="shared" si="117"/>
        <v>9.0277777781011537E-3</v>
      </c>
      <c r="M2375" s="131" t="s">
        <v>1</v>
      </c>
      <c r="N2375" s="138" t="s">
        <v>1024</v>
      </c>
    </row>
    <row r="2376" spans="1:14" ht="27" customHeight="1" x14ac:dyDescent="0.35">
      <c r="A2376" s="157">
        <v>20228</v>
      </c>
      <c r="B2376" s="158">
        <v>1775</v>
      </c>
      <c r="C2376" s="125" t="s">
        <v>16</v>
      </c>
      <c r="D2376" s="159">
        <v>42628.444444444445</v>
      </c>
      <c r="E2376" s="158" t="s">
        <v>0</v>
      </c>
      <c r="F2376" s="172">
        <v>42628.29791666667</v>
      </c>
      <c r="G2376" s="173">
        <f t="shared" si="115"/>
        <v>0.14652777777519077</v>
      </c>
      <c r="H2376" s="174" t="str">
        <f t="shared" si="116"/>
        <v>ACCEPTABLE</v>
      </c>
      <c r="I2376" s="138"/>
      <c r="J2376" s="139">
        <v>42628.4375</v>
      </c>
      <c r="K2376" s="139">
        <v>42628.444444444445</v>
      </c>
      <c r="L2376" s="130">
        <f t="shared" si="117"/>
        <v>6.9444444452528842E-3</v>
      </c>
      <c r="M2376" s="131" t="s">
        <v>0</v>
      </c>
      <c r="N2376" s="138" t="s">
        <v>592</v>
      </c>
    </row>
    <row r="2377" spans="1:14" ht="27" customHeight="1" x14ac:dyDescent="0.35">
      <c r="A2377" s="157">
        <v>20228</v>
      </c>
      <c r="B2377" s="158">
        <v>1776</v>
      </c>
      <c r="C2377" s="125" t="s">
        <v>471</v>
      </c>
      <c r="D2377" s="159">
        <v>42628.472222222219</v>
      </c>
      <c r="E2377" s="158" t="s">
        <v>1</v>
      </c>
      <c r="F2377" s="172">
        <v>42628.29791666667</v>
      </c>
      <c r="G2377" s="173">
        <f t="shared" si="115"/>
        <v>0.17430555554892635</v>
      </c>
      <c r="H2377" s="174" t="str">
        <f t="shared" si="116"/>
        <v>ACCEPTABLE</v>
      </c>
      <c r="I2377" s="138"/>
      <c r="J2377" s="139">
        <v>42628.47152777778</v>
      </c>
      <c r="K2377" s="139">
        <v>42628.490277777775</v>
      </c>
      <c r="L2377" s="130">
        <f t="shared" si="117"/>
        <v>1.8749999995634425E-2</v>
      </c>
      <c r="M2377" s="131" t="s">
        <v>1</v>
      </c>
      <c r="N2377" s="138" t="s">
        <v>1358</v>
      </c>
    </row>
    <row r="2378" spans="1:14" ht="27" customHeight="1" x14ac:dyDescent="0.35">
      <c r="A2378" s="157">
        <v>20232</v>
      </c>
      <c r="B2378" s="158">
        <v>1777</v>
      </c>
      <c r="C2378" s="125" t="s">
        <v>471</v>
      </c>
      <c r="D2378" s="159">
        <v>42633.520833333336</v>
      </c>
      <c r="E2378" s="158" t="s">
        <v>0</v>
      </c>
      <c r="F2378" s="172">
        <v>42633.459027777775</v>
      </c>
      <c r="G2378" s="173">
        <f t="shared" si="115"/>
        <v>6.1805555560567882E-2</v>
      </c>
      <c r="H2378" s="174" t="str">
        <f t="shared" si="116"/>
        <v>ACCEPTABLE</v>
      </c>
      <c r="I2378" s="138"/>
      <c r="J2378" s="139">
        <v>42633.515972222223</v>
      </c>
      <c r="K2378" s="139">
        <v>42633.53125</v>
      </c>
      <c r="L2378" s="130">
        <f t="shared" si="117"/>
        <v>1.5277777776645962E-2</v>
      </c>
      <c r="M2378" s="131" t="s">
        <v>0</v>
      </c>
      <c r="N2378" s="138" t="s">
        <v>1359</v>
      </c>
    </row>
    <row r="2379" spans="1:14" ht="27" customHeight="1" x14ac:dyDescent="0.35">
      <c r="A2379" s="157">
        <v>20232</v>
      </c>
      <c r="B2379" s="158">
        <v>1778</v>
      </c>
      <c r="C2379" s="125" t="s">
        <v>16</v>
      </c>
      <c r="D2379" s="159">
        <v>42633.555555555555</v>
      </c>
      <c r="E2379" s="158" t="s">
        <v>1</v>
      </c>
      <c r="F2379" s="172">
        <v>42633.459027777775</v>
      </c>
      <c r="G2379" s="173">
        <f t="shared" si="115"/>
        <v>9.6527777779556345E-2</v>
      </c>
      <c r="H2379" s="174" t="str">
        <f t="shared" si="116"/>
        <v>ACCEPTABLE</v>
      </c>
      <c r="I2379" s="138"/>
      <c r="J2379" s="139">
        <v>42633.54791666667</v>
      </c>
      <c r="K2379" s="139">
        <v>42633.556944444441</v>
      </c>
      <c r="L2379" s="130">
        <f t="shared" si="117"/>
        <v>9.0277777708251961E-3</v>
      </c>
      <c r="M2379" s="131" t="s">
        <v>1</v>
      </c>
      <c r="N2379" s="138" t="s">
        <v>1360</v>
      </c>
    </row>
    <row r="2380" spans="1:14" ht="27" customHeight="1" x14ac:dyDescent="0.35">
      <c r="A2380" s="157">
        <v>20233</v>
      </c>
      <c r="B2380" s="158">
        <v>1779</v>
      </c>
      <c r="C2380" s="125" t="s">
        <v>471</v>
      </c>
      <c r="D2380" s="159">
        <v>42633.604166666664</v>
      </c>
      <c r="E2380" s="158" t="s">
        <v>0</v>
      </c>
      <c r="F2380" s="172">
        <v>42633.459027777775</v>
      </c>
      <c r="G2380" s="173">
        <f t="shared" si="115"/>
        <v>0.14513888888905058</v>
      </c>
      <c r="H2380" s="174" t="str">
        <f t="shared" si="116"/>
        <v>ACCEPTABLE</v>
      </c>
      <c r="I2380" s="138"/>
      <c r="J2380" s="139">
        <v>42633.584027777775</v>
      </c>
      <c r="K2380" s="139">
        <v>42633.595138888886</v>
      </c>
      <c r="L2380" s="130">
        <f t="shared" si="117"/>
        <v>1.1111111110949423E-2</v>
      </c>
      <c r="M2380" s="131" t="s">
        <v>0</v>
      </c>
      <c r="N2380" s="138" t="s">
        <v>1361</v>
      </c>
    </row>
    <row r="2381" spans="1:14" ht="27" customHeight="1" x14ac:dyDescent="0.35">
      <c r="A2381" s="157">
        <v>20233</v>
      </c>
      <c r="B2381" s="158">
        <v>1780</v>
      </c>
      <c r="C2381" s="125" t="s">
        <v>16</v>
      </c>
      <c r="D2381" s="159">
        <v>42633.638888888891</v>
      </c>
      <c r="E2381" s="158" t="s">
        <v>1</v>
      </c>
      <c r="F2381" s="172">
        <v>42633.459027777775</v>
      </c>
      <c r="G2381" s="173">
        <f t="shared" si="115"/>
        <v>0.179861111115315</v>
      </c>
      <c r="H2381" s="174" t="str">
        <f t="shared" si="116"/>
        <v>ACCEPTABLE</v>
      </c>
      <c r="I2381" s="138"/>
      <c r="J2381" s="139">
        <v>42633.620138888888</v>
      </c>
      <c r="K2381" s="139">
        <v>42633.626388888886</v>
      </c>
      <c r="L2381" s="130">
        <f t="shared" si="117"/>
        <v>6.2499999985448085E-3</v>
      </c>
      <c r="M2381" s="131" t="s">
        <v>1</v>
      </c>
      <c r="N2381" s="138" t="s">
        <v>1362</v>
      </c>
    </row>
    <row r="2382" spans="1:14" ht="27" customHeight="1" x14ac:dyDescent="0.35">
      <c r="A2382" s="157">
        <v>20232</v>
      </c>
      <c r="B2382" s="158">
        <v>1781</v>
      </c>
      <c r="C2382" s="125" t="s">
        <v>16</v>
      </c>
      <c r="D2382" s="159">
        <v>42634.527777777781</v>
      </c>
      <c r="E2382" s="158" t="s">
        <v>0</v>
      </c>
      <c r="F2382" s="172">
        <v>42634.44027777778</v>
      </c>
      <c r="G2382" s="173">
        <f t="shared" si="115"/>
        <v>8.7500000001455192E-2</v>
      </c>
      <c r="H2382" s="174" t="str">
        <f t="shared" si="116"/>
        <v>ACCEPTABLE</v>
      </c>
      <c r="I2382" s="138"/>
      <c r="J2382" s="139">
        <v>42634.527777777781</v>
      </c>
      <c r="K2382" s="139">
        <v>42634.537499999999</v>
      </c>
      <c r="L2382" s="130">
        <f t="shared" si="117"/>
        <v>9.7222222175332718E-3</v>
      </c>
      <c r="M2382" s="131" t="s">
        <v>0</v>
      </c>
      <c r="N2382" s="138" t="s">
        <v>592</v>
      </c>
    </row>
    <row r="2383" spans="1:14" ht="27" customHeight="1" x14ac:dyDescent="0.35">
      <c r="A2383" s="157">
        <v>20232</v>
      </c>
      <c r="B2383" s="158">
        <v>1782</v>
      </c>
      <c r="C2383" s="125" t="s">
        <v>471</v>
      </c>
      <c r="D2383" s="159">
        <v>42634.555555555555</v>
      </c>
      <c r="E2383" s="158" t="s">
        <v>1</v>
      </c>
      <c r="F2383" s="172">
        <v>42634.44027777778</v>
      </c>
      <c r="G2383" s="173">
        <f t="shared" si="115"/>
        <v>0.11527777777519077</v>
      </c>
      <c r="H2383" s="174" t="str">
        <f t="shared" si="116"/>
        <v>ACCEPTABLE</v>
      </c>
      <c r="I2383" s="138"/>
      <c r="J2383" s="139">
        <v>42634.552083333336</v>
      </c>
      <c r="K2383" s="139">
        <v>42634.569444444445</v>
      </c>
      <c r="L2383" s="130">
        <f t="shared" si="117"/>
        <v>1.7361111109494232E-2</v>
      </c>
      <c r="M2383" s="131" t="s">
        <v>1</v>
      </c>
      <c r="N2383" s="138" t="s">
        <v>1307</v>
      </c>
    </row>
    <row r="2384" spans="1:14" ht="27" customHeight="1" x14ac:dyDescent="0.35">
      <c r="A2384" s="157">
        <v>20233</v>
      </c>
      <c r="B2384" s="158">
        <v>1783</v>
      </c>
      <c r="C2384" s="125" t="s">
        <v>19</v>
      </c>
      <c r="D2384" s="159">
        <v>42634.673611111109</v>
      </c>
      <c r="E2384" s="158" t="s">
        <v>0</v>
      </c>
      <c r="F2384" s="172">
        <v>42634.44027777778</v>
      </c>
      <c r="G2384" s="173">
        <f t="shared" si="115"/>
        <v>0.23333333332993789</v>
      </c>
      <c r="H2384" s="174" t="str">
        <f t="shared" si="116"/>
        <v>ACCEPTABLE</v>
      </c>
      <c r="I2384" s="138"/>
      <c r="J2384" s="139">
        <v>42634.670138888891</v>
      </c>
      <c r="K2384" s="139">
        <v>42634.677083333336</v>
      </c>
      <c r="L2384" s="130">
        <f t="shared" si="117"/>
        <v>6.9444444452528842E-3</v>
      </c>
      <c r="M2384" s="131" t="s">
        <v>0</v>
      </c>
      <c r="N2384" s="138" t="s">
        <v>765</v>
      </c>
    </row>
    <row r="2385" spans="1:14" ht="27" customHeight="1" x14ac:dyDescent="0.35">
      <c r="A2385" s="157">
        <v>20233</v>
      </c>
      <c r="B2385" s="158">
        <v>1784</v>
      </c>
      <c r="C2385" s="125" t="s">
        <v>19</v>
      </c>
      <c r="D2385" s="159">
        <v>42634.729166666664</v>
      </c>
      <c r="E2385" s="158" t="s">
        <v>1</v>
      </c>
      <c r="F2385" s="172">
        <v>42634.44027777778</v>
      </c>
      <c r="G2385" s="173">
        <f t="shared" si="115"/>
        <v>0.288888888884685</v>
      </c>
      <c r="H2385" s="174" t="str">
        <f t="shared" si="116"/>
        <v>ACCEPTABLE</v>
      </c>
      <c r="I2385" s="138"/>
      <c r="J2385" s="139">
        <v>42634.736111111109</v>
      </c>
      <c r="K2385" s="139">
        <v>42634.746527777781</v>
      </c>
      <c r="L2385" s="130">
        <f t="shared" si="117"/>
        <v>1.0416666671517305E-2</v>
      </c>
      <c r="M2385" s="131" t="s">
        <v>1</v>
      </c>
      <c r="N2385" s="138" t="s">
        <v>688</v>
      </c>
    </row>
    <row r="2386" spans="1:14" ht="27" customHeight="1" x14ac:dyDescent="0.35">
      <c r="A2386" s="157">
        <v>20234</v>
      </c>
      <c r="B2386" s="158">
        <v>1785</v>
      </c>
      <c r="C2386" s="125" t="s">
        <v>3</v>
      </c>
      <c r="D2386" s="159">
        <v>42634.760416666664</v>
      </c>
      <c r="E2386" s="158" t="s">
        <v>0</v>
      </c>
      <c r="F2386" s="172">
        <v>42634.621527777781</v>
      </c>
      <c r="G2386" s="173">
        <f t="shared" si="115"/>
        <v>0.13888888888322981</v>
      </c>
      <c r="H2386" s="174" t="str">
        <f t="shared" si="116"/>
        <v>ACCEPTABLE</v>
      </c>
      <c r="I2386" s="138"/>
      <c r="J2386" s="139">
        <v>42634.763888888891</v>
      </c>
      <c r="K2386" s="139">
        <v>42634.775694444441</v>
      </c>
      <c r="L2386" s="130">
        <f t="shared" si="117"/>
        <v>1.1805555550381541E-2</v>
      </c>
      <c r="M2386" s="131" t="s">
        <v>0</v>
      </c>
      <c r="N2386" s="138" t="s">
        <v>1363</v>
      </c>
    </row>
    <row r="2387" spans="1:14" ht="27" customHeight="1" x14ac:dyDescent="0.35">
      <c r="A2387" s="157">
        <v>20234</v>
      </c>
      <c r="B2387" s="158">
        <v>1786</v>
      </c>
      <c r="C2387" s="125" t="s">
        <v>4</v>
      </c>
      <c r="D2387" s="159">
        <v>42634.795138888891</v>
      </c>
      <c r="E2387" s="158" t="s">
        <v>1</v>
      </c>
      <c r="F2387" s="172">
        <v>42634.621527777781</v>
      </c>
      <c r="G2387" s="173">
        <f t="shared" si="115"/>
        <v>0.17361111110949423</v>
      </c>
      <c r="H2387" s="174" t="str">
        <f t="shared" si="116"/>
        <v>ACCEPTABLE</v>
      </c>
      <c r="I2387" s="138"/>
      <c r="J2387" s="139">
        <v>42634.798611111109</v>
      </c>
      <c r="K2387" s="139">
        <v>42634.809027777781</v>
      </c>
      <c r="L2387" s="130">
        <f t="shared" si="117"/>
        <v>1.0416666671517305E-2</v>
      </c>
      <c r="M2387" s="131" t="s">
        <v>1</v>
      </c>
      <c r="N2387" s="138" t="s">
        <v>587</v>
      </c>
    </row>
    <row r="2388" spans="1:14" ht="27" customHeight="1" x14ac:dyDescent="0.35">
      <c r="A2388" s="157">
        <v>20233</v>
      </c>
      <c r="B2388" s="158">
        <v>1787</v>
      </c>
      <c r="C2388" s="125" t="s">
        <v>16</v>
      </c>
      <c r="D2388" s="159">
        <v>42635.236111111109</v>
      </c>
      <c r="E2388" s="158" t="s">
        <v>0</v>
      </c>
      <c r="F2388" s="172">
        <v>42634.621527777781</v>
      </c>
      <c r="G2388" s="173">
        <f t="shared" ref="G2388:G2451" si="118">IF(D2388="","",D2388-F2388)</f>
        <v>0.61458333332848269</v>
      </c>
      <c r="H2388" s="174" t="str">
        <f t="shared" ref="H2388:H2451" si="119">IF(D2388-F2388&lt;0,"TOO LATE",IF(G2388="","",IF(OR(DAY(D2388-F2388)&gt;1,AND(HOUR(D2388-F2388)&gt;HOUR("0:59"),(SIGN(D2388-F2388)=1))),"ACCEPTABLE","TOO LATE")))</f>
        <v>ACCEPTABLE</v>
      </c>
      <c r="I2388" s="138"/>
      <c r="J2388" s="139">
        <v>42635.231249999997</v>
      </c>
      <c r="K2388" s="139">
        <v>42635.239583333336</v>
      </c>
      <c r="L2388" s="130">
        <f t="shared" si="117"/>
        <v>8.3333333386690356E-3</v>
      </c>
      <c r="M2388" s="131" t="s">
        <v>0</v>
      </c>
      <c r="N2388" s="138" t="s">
        <v>1028</v>
      </c>
    </row>
    <row r="2389" spans="1:14" ht="27" customHeight="1" x14ac:dyDescent="0.35">
      <c r="A2389" s="157">
        <v>20233</v>
      </c>
      <c r="B2389" s="158">
        <v>1788</v>
      </c>
      <c r="C2389" s="125" t="s">
        <v>471</v>
      </c>
      <c r="D2389" s="159">
        <v>42635.263888888891</v>
      </c>
      <c r="E2389" s="158" t="s">
        <v>1</v>
      </c>
      <c r="F2389" s="172">
        <v>42634.621527777781</v>
      </c>
      <c r="G2389" s="173">
        <f t="shared" si="118"/>
        <v>0.64236111110949423</v>
      </c>
      <c r="H2389" s="174" t="str">
        <f t="shared" si="119"/>
        <v>ACCEPTABLE</v>
      </c>
      <c r="I2389" s="138"/>
      <c r="J2389" s="139">
        <v>42635.261111111111</v>
      </c>
      <c r="K2389" s="139">
        <v>42635.272916666669</v>
      </c>
      <c r="L2389" s="130">
        <f t="shared" si="117"/>
        <v>1.1805555557657499E-2</v>
      </c>
      <c r="M2389" s="131" t="s">
        <v>1</v>
      </c>
      <c r="N2389" s="138" t="s">
        <v>1364</v>
      </c>
    </row>
    <row r="2390" spans="1:14" ht="27" customHeight="1" x14ac:dyDescent="0.35">
      <c r="A2390" s="157">
        <v>20234</v>
      </c>
      <c r="B2390" s="158">
        <v>1789</v>
      </c>
      <c r="C2390" s="125" t="s">
        <v>4</v>
      </c>
      <c r="D2390" s="159">
        <v>42635.486111111109</v>
      </c>
      <c r="E2390" s="158" t="s">
        <v>0</v>
      </c>
      <c r="F2390" s="172">
        <v>42635.40902777778</v>
      </c>
      <c r="G2390" s="173">
        <f t="shared" si="118"/>
        <v>7.7083333329937886E-2</v>
      </c>
      <c r="H2390" s="174" t="str">
        <f t="shared" si="119"/>
        <v>ACCEPTABLE</v>
      </c>
      <c r="I2390" s="138"/>
      <c r="J2390" s="139">
        <v>42635.484722222223</v>
      </c>
      <c r="K2390" s="139">
        <v>42635.493055555555</v>
      </c>
      <c r="L2390" s="130">
        <f t="shared" si="117"/>
        <v>8.333333331393078E-3</v>
      </c>
      <c r="M2390" s="131" t="s">
        <v>0</v>
      </c>
      <c r="N2390" s="138" t="s">
        <v>587</v>
      </c>
    </row>
    <row r="2391" spans="1:14" ht="27" customHeight="1" x14ac:dyDescent="0.35">
      <c r="A2391" s="157">
        <v>20234</v>
      </c>
      <c r="B2391" s="158">
        <v>1790</v>
      </c>
      <c r="C2391" s="125" t="s">
        <v>3</v>
      </c>
      <c r="D2391" s="159">
        <v>42635.513888888891</v>
      </c>
      <c r="E2391" s="158" t="s">
        <v>1</v>
      </c>
      <c r="F2391" s="172">
        <v>42635.40902777778</v>
      </c>
      <c r="G2391" s="173">
        <f t="shared" si="118"/>
        <v>0.10486111111094942</v>
      </c>
      <c r="H2391" s="174" t="str">
        <f t="shared" si="119"/>
        <v>ACCEPTABLE</v>
      </c>
      <c r="I2391" s="138"/>
      <c r="J2391" s="139">
        <v>42635.512499999997</v>
      </c>
      <c r="K2391" s="139">
        <v>42635.524305555555</v>
      </c>
      <c r="L2391" s="130">
        <f t="shared" si="117"/>
        <v>1.1805555557657499E-2</v>
      </c>
      <c r="M2391" s="131" t="s">
        <v>1</v>
      </c>
      <c r="N2391" s="138" t="s">
        <v>1365</v>
      </c>
    </row>
    <row r="2392" spans="1:14" ht="27" customHeight="1" x14ac:dyDescent="0.35">
      <c r="A2392" s="157">
        <v>20235</v>
      </c>
      <c r="B2392" s="158">
        <v>1791</v>
      </c>
      <c r="C2392" s="125" t="s">
        <v>3</v>
      </c>
      <c r="D2392" s="159">
        <v>42636.388888888891</v>
      </c>
      <c r="E2392" s="158" t="s">
        <v>0</v>
      </c>
      <c r="F2392" s="172">
        <v>42636.28125</v>
      </c>
      <c r="G2392" s="173">
        <f t="shared" si="118"/>
        <v>0.10763888889050577</v>
      </c>
      <c r="H2392" s="174" t="str">
        <f t="shared" si="119"/>
        <v>ACCEPTABLE</v>
      </c>
      <c r="I2392" s="138"/>
      <c r="J2392" s="139">
        <v>42636.367361111108</v>
      </c>
      <c r="K2392" s="139">
        <v>42636.379166666666</v>
      </c>
      <c r="L2392" s="130">
        <f t="shared" si="117"/>
        <v>1.1805555557657499E-2</v>
      </c>
      <c r="M2392" s="131" t="s">
        <v>0</v>
      </c>
      <c r="N2392" s="138" t="s">
        <v>1366</v>
      </c>
    </row>
    <row r="2393" spans="1:14" ht="27" customHeight="1" x14ac:dyDescent="0.35">
      <c r="A2393" s="157">
        <v>20235</v>
      </c>
      <c r="B2393" s="158">
        <v>1792</v>
      </c>
      <c r="C2393" s="125" t="s">
        <v>4</v>
      </c>
      <c r="D2393" s="159">
        <v>42636.427083333336</v>
      </c>
      <c r="E2393" s="158" t="s">
        <v>1</v>
      </c>
      <c r="F2393" s="172">
        <v>42636.28125</v>
      </c>
      <c r="G2393" s="173">
        <f t="shared" si="118"/>
        <v>0.14583333333575865</v>
      </c>
      <c r="H2393" s="174" t="str">
        <f t="shared" si="119"/>
        <v>ACCEPTABLE</v>
      </c>
      <c r="I2393" s="138"/>
      <c r="J2393" s="139">
        <v>42636.411805555559</v>
      </c>
      <c r="K2393" s="139">
        <v>42636.419444444444</v>
      </c>
      <c r="L2393" s="130">
        <f t="shared" si="117"/>
        <v>7.6388888846850023E-3</v>
      </c>
      <c r="M2393" s="131" t="s">
        <v>1</v>
      </c>
      <c r="N2393" s="138" t="s">
        <v>18</v>
      </c>
    </row>
    <row r="2394" spans="1:14" ht="27" customHeight="1" x14ac:dyDescent="0.35">
      <c r="A2394" s="157">
        <v>20236</v>
      </c>
      <c r="B2394" s="158">
        <v>1793</v>
      </c>
      <c r="C2394" s="125" t="s">
        <v>3</v>
      </c>
      <c r="D2394" s="159">
        <v>42636.649305555555</v>
      </c>
      <c r="E2394" s="158" t="s">
        <v>0</v>
      </c>
      <c r="F2394" s="172">
        <v>42636.54791666667</v>
      </c>
      <c r="G2394" s="173">
        <f t="shared" si="118"/>
        <v>0.101388888884685</v>
      </c>
      <c r="H2394" s="174" t="str">
        <f t="shared" si="119"/>
        <v>ACCEPTABLE</v>
      </c>
      <c r="I2394" s="138"/>
      <c r="J2394" s="139">
        <v>42636.647222222222</v>
      </c>
      <c r="K2394" s="139"/>
      <c r="L2394" s="130" t="str">
        <f t="shared" ref="L2394:L2457" si="120">IF(OR(K2394="",J2394=""), "Incomplete Data", K2394-J2394)</f>
        <v>Incomplete Data</v>
      </c>
      <c r="M2394" s="131" t="s">
        <v>0</v>
      </c>
      <c r="N2394" s="138" t="s">
        <v>1367</v>
      </c>
    </row>
    <row r="2395" spans="1:14" ht="27" customHeight="1" x14ac:dyDescent="0.35">
      <c r="A2395" s="157">
        <v>20236</v>
      </c>
      <c r="B2395" s="158">
        <v>1794</v>
      </c>
      <c r="C2395" s="125" t="s">
        <v>4</v>
      </c>
      <c r="D2395" s="159">
        <v>42636.684027777781</v>
      </c>
      <c r="E2395" s="158" t="s">
        <v>1</v>
      </c>
      <c r="F2395" s="172">
        <v>42636.54791666667</v>
      </c>
      <c r="G2395" s="173">
        <f t="shared" si="118"/>
        <v>0.13611111111094942</v>
      </c>
      <c r="H2395" s="174" t="str">
        <f t="shared" si="119"/>
        <v>ACCEPTABLE</v>
      </c>
      <c r="I2395" s="138"/>
      <c r="J2395" s="139">
        <v>42636.683333333334</v>
      </c>
      <c r="K2395" s="139">
        <v>42636.689583333333</v>
      </c>
      <c r="L2395" s="130">
        <f t="shared" si="120"/>
        <v>6.2499999985448085E-3</v>
      </c>
      <c r="M2395" s="131" t="s">
        <v>1</v>
      </c>
      <c r="N2395" s="138" t="s">
        <v>587</v>
      </c>
    </row>
    <row r="2396" spans="1:14" ht="27" customHeight="1" x14ac:dyDescent="0.35">
      <c r="A2396" s="157">
        <v>20236</v>
      </c>
      <c r="B2396" s="158">
        <v>1795</v>
      </c>
      <c r="C2396" s="125" t="s">
        <v>4</v>
      </c>
      <c r="D2396" s="159">
        <v>42636.986111111109</v>
      </c>
      <c r="E2396" s="158" t="s">
        <v>0</v>
      </c>
      <c r="F2396" s="172">
        <v>42636.882638888892</v>
      </c>
      <c r="G2396" s="173">
        <f t="shared" si="118"/>
        <v>0.10347222221753327</v>
      </c>
      <c r="H2396" s="174" t="str">
        <f t="shared" si="119"/>
        <v>ACCEPTABLE</v>
      </c>
      <c r="I2396" s="138"/>
      <c r="J2396" s="139">
        <v>42636.984722222223</v>
      </c>
      <c r="K2396" s="139">
        <v>42636.996527777781</v>
      </c>
      <c r="L2396" s="130">
        <f t="shared" si="120"/>
        <v>1.1805555557657499E-2</v>
      </c>
      <c r="M2396" s="131" t="s">
        <v>0</v>
      </c>
      <c r="N2396" s="138" t="s">
        <v>587</v>
      </c>
    </row>
    <row r="2397" spans="1:14" ht="27" customHeight="1" x14ac:dyDescent="0.35">
      <c r="A2397" s="157">
        <v>20236</v>
      </c>
      <c r="B2397" s="158">
        <v>1796</v>
      </c>
      <c r="C2397" s="125" t="s">
        <v>3</v>
      </c>
      <c r="D2397" s="159">
        <v>42637.013888888891</v>
      </c>
      <c r="E2397" s="158" t="s">
        <v>1</v>
      </c>
      <c r="F2397" s="172">
        <v>42636.882638888892</v>
      </c>
      <c r="G2397" s="173">
        <f t="shared" si="118"/>
        <v>0.13124999999854481</v>
      </c>
      <c r="H2397" s="174" t="str">
        <f t="shared" si="119"/>
        <v>ACCEPTABLE</v>
      </c>
      <c r="I2397" s="138"/>
      <c r="J2397" s="139">
        <v>42637.001388888886</v>
      </c>
      <c r="K2397" s="139">
        <v>42637.018750000003</v>
      </c>
      <c r="L2397" s="130">
        <f t="shared" si="120"/>
        <v>1.7361111116770189E-2</v>
      </c>
      <c r="M2397" s="131" t="s">
        <v>1</v>
      </c>
      <c r="N2397" s="138" t="s">
        <v>1367</v>
      </c>
    </row>
    <row r="2398" spans="1:14" ht="27" customHeight="1" x14ac:dyDescent="0.35">
      <c r="A2398" s="157">
        <v>20235</v>
      </c>
      <c r="B2398" s="158">
        <v>1797</v>
      </c>
      <c r="C2398" s="125" t="s">
        <v>4</v>
      </c>
      <c r="D2398" s="159">
        <v>42637.381944444445</v>
      </c>
      <c r="E2398" s="158" t="s">
        <v>0</v>
      </c>
      <c r="F2398" s="172">
        <v>42636.961805555555</v>
      </c>
      <c r="G2398" s="173">
        <f t="shared" si="118"/>
        <v>0.42013888889050577</v>
      </c>
      <c r="H2398" s="174" t="str">
        <f t="shared" si="119"/>
        <v>ACCEPTABLE</v>
      </c>
      <c r="I2398" s="138"/>
      <c r="J2398" s="139">
        <v>42637.388888888891</v>
      </c>
      <c r="K2398" s="139">
        <v>42637.395833333336</v>
      </c>
      <c r="L2398" s="130">
        <f t="shared" si="120"/>
        <v>6.9444444452528842E-3</v>
      </c>
      <c r="M2398" s="131" t="s">
        <v>0</v>
      </c>
      <c r="N2398" s="138" t="s">
        <v>587</v>
      </c>
    </row>
    <row r="2399" spans="1:14" ht="27" customHeight="1" x14ac:dyDescent="0.35">
      <c r="A2399" s="157">
        <v>20235</v>
      </c>
      <c r="B2399" s="158">
        <v>1798</v>
      </c>
      <c r="C2399" s="125" t="s">
        <v>3</v>
      </c>
      <c r="D2399" s="159">
        <v>42637.409722222219</v>
      </c>
      <c r="E2399" s="158" t="s">
        <v>1</v>
      </c>
      <c r="F2399" s="172">
        <v>42636.961805555555</v>
      </c>
      <c r="G2399" s="173">
        <f t="shared" si="118"/>
        <v>0.44791666666424135</v>
      </c>
      <c r="H2399" s="174" t="str">
        <f t="shared" si="119"/>
        <v>ACCEPTABLE</v>
      </c>
      <c r="I2399" s="138"/>
      <c r="J2399" s="139">
        <v>42637.420138888891</v>
      </c>
      <c r="K2399" s="139">
        <v>42637.431944444441</v>
      </c>
      <c r="L2399" s="130">
        <f t="shared" si="120"/>
        <v>1.1805555550381541E-2</v>
      </c>
      <c r="M2399" s="131" t="s">
        <v>1</v>
      </c>
      <c r="N2399" s="138" t="s">
        <v>1368</v>
      </c>
    </row>
    <row r="2400" spans="1:14" ht="27" customHeight="1" x14ac:dyDescent="0.35">
      <c r="A2400" s="157"/>
      <c r="B2400" s="158"/>
      <c r="C2400" s="125"/>
      <c r="D2400" s="159"/>
      <c r="E2400" s="158"/>
      <c r="F2400" s="172"/>
      <c r="G2400" s="173" t="str">
        <f t="shared" si="118"/>
        <v/>
      </c>
      <c r="H2400" s="174" t="str">
        <f t="shared" si="119"/>
        <v/>
      </c>
      <c r="I2400" s="138"/>
      <c r="J2400" s="139">
        <v>42637.53125</v>
      </c>
      <c r="K2400" s="139"/>
      <c r="L2400" s="130" t="str">
        <f t="shared" si="120"/>
        <v>Incomplete Data</v>
      </c>
      <c r="M2400" s="131" t="s">
        <v>149</v>
      </c>
      <c r="N2400" s="138" t="s">
        <v>78</v>
      </c>
    </row>
    <row r="2401" spans="1:14" ht="27" customHeight="1" x14ac:dyDescent="0.35">
      <c r="A2401" s="157">
        <v>20237</v>
      </c>
      <c r="B2401" s="158">
        <v>1799</v>
      </c>
      <c r="C2401" s="125" t="s">
        <v>471</v>
      </c>
      <c r="D2401" s="159">
        <v>42637.666666666664</v>
      </c>
      <c r="E2401" s="158" t="s">
        <v>0</v>
      </c>
      <c r="F2401" s="172">
        <v>42637.304166666669</v>
      </c>
      <c r="G2401" s="173">
        <f t="shared" si="118"/>
        <v>0.36249999999563443</v>
      </c>
      <c r="H2401" s="174" t="str">
        <f t="shared" si="119"/>
        <v>ACCEPTABLE</v>
      </c>
      <c r="I2401" s="138"/>
      <c r="J2401" s="139">
        <v>42637.673611111109</v>
      </c>
      <c r="K2401" s="139">
        <v>42637.690972222219</v>
      </c>
      <c r="L2401" s="130">
        <f t="shared" si="120"/>
        <v>1.7361111109494232E-2</v>
      </c>
      <c r="M2401" s="131" t="s">
        <v>0</v>
      </c>
      <c r="N2401" s="138" t="s">
        <v>1369</v>
      </c>
    </row>
    <row r="2402" spans="1:14" ht="27" customHeight="1" x14ac:dyDescent="0.35">
      <c r="A2402" s="157">
        <v>20237</v>
      </c>
      <c r="B2402" s="158">
        <v>1800</v>
      </c>
      <c r="C2402" s="125" t="s">
        <v>16</v>
      </c>
      <c r="D2402" s="159">
        <v>42637.701388888891</v>
      </c>
      <c r="E2402" s="158" t="s">
        <v>1</v>
      </c>
      <c r="F2402" s="172">
        <v>42637.304166666669</v>
      </c>
      <c r="G2402" s="173">
        <f t="shared" si="118"/>
        <v>0.39722222222189885</v>
      </c>
      <c r="H2402" s="174" t="str">
        <f t="shared" si="119"/>
        <v>ACCEPTABLE</v>
      </c>
      <c r="I2402" s="138"/>
      <c r="J2402" s="139">
        <v>42637.711805555555</v>
      </c>
      <c r="K2402" s="139">
        <v>42637.720833333333</v>
      </c>
      <c r="L2402" s="130">
        <f t="shared" si="120"/>
        <v>9.0277777781011537E-3</v>
      </c>
      <c r="M2402" s="131" t="s">
        <v>1</v>
      </c>
      <c r="N2402" s="138" t="s">
        <v>1370</v>
      </c>
    </row>
    <row r="2403" spans="1:14" ht="27" customHeight="1" x14ac:dyDescent="0.35">
      <c r="A2403" s="157">
        <v>20237</v>
      </c>
      <c r="B2403" s="158">
        <v>1801</v>
      </c>
      <c r="C2403" s="125" t="s">
        <v>16</v>
      </c>
      <c r="D2403" s="159">
        <v>42638.736111111109</v>
      </c>
      <c r="E2403" s="158" t="s">
        <v>0</v>
      </c>
      <c r="F2403" s="172">
        <v>42638.6875</v>
      </c>
      <c r="G2403" s="173">
        <f t="shared" si="118"/>
        <v>4.8611111109494232E-2</v>
      </c>
      <c r="H2403" s="174" t="str">
        <f t="shared" si="119"/>
        <v>ACCEPTABLE</v>
      </c>
      <c r="I2403" s="138"/>
      <c r="J2403" s="139">
        <v>42638.723611111112</v>
      </c>
      <c r="K2403" s="139">
        <v>42638.732638888891</v>
      </c>
      <c r="L2403" s="130">
        <f t="shared" si="120"/>
        <v>9.0277777781011537E-3</v>
      </c>
      <c r="M2403" s="131" t="s">
        <v>0</v>
      </c>
      <c r="N2403" s="138" t="s">
        <v>1371</v>
      </c>
    </row>
    <row r="2404" spans="1:14" ht="27" customHeight="1" x14ac:dyDescent="0.35">
      <c r="A2404" s="157">
        <v>20237</v>
      </c>
      <c r="B2404" s="158">
        <v>1802</v>
      </c>
      <c r="C2404" s="125" t="s">
        <v>471</v>
      </c>
      <c r="D2404" s="159">
        <v>42638.763888888891</v>
      </c>
      <c r="E2404" s="158" t="s">
        <v>1</v>
      </c>
      <c r="F2404" s="172">
        <v>42638.6875</v>
      </c>
      <c r="G2404" s="173">
        <f t="shared" si="118"/>
        <v>7.6388888890505768E-2</v>
      </c>
      <c r="H2404" s="174" t="str">
        <f t="shared" si="119"/>
        <v>ACCEPTABLE</v>
      </c>
      <c r="I2404" s="138"/>
      <c r="J2404" s="139">
        <v>42638.765277777777</v>
      </c>
      <c r="K2404" s="139">
        <v>42638.78125</v>
      </c>
      <c r="L2404" s="130">
        <f t="shared" si="120"/>
        <v>1.5972222223354038E-2</v>
      </c>
      <c r="M2404" s="131" t="s">
        <v>1</v>
      </c>
      <c r="N2404" s="138" t="s">
        <v>1372</v>
      </c>
    </row>
    <row r="2405" spans="1:14" ht="27" customHeight="1" x14ac:dyDescent="0.35">
      <c r="A2405" s="157">
        <v>20238</v>
      </c>
      <c r="B2405" s="158">
        <v>1803</v>
      </c>
      <c r="C2405" s="125" t="s">
        <v>3</v>
      </c>
      <c r="D2405" s="159">
        <v>42638.888888888891</v>
      </c>
      <c r="E2405" s="158" t="s">
        <v>0</v>
      </c>
      <c r="F2405" s="172">
        <v>42638.774305555555</v>
      </c>
      <c r="G2405" s="173">
        <f t="shared" si="118"/>
        <v>0.11458333333575865</v>
      </c>
      <c r="H2405" s="174" t="str">
        <f t="shared" si="119"/>
        <v>ACCEPTABLE</v>
      </c>
      <c r="I2405" s="138"/>
      <c r="J2405" s="139">
        <v>42638.902083333334</v>
      </c>
      <c r="K2405" s="139">
        <v>42638.912499999999</v>
      </c>
      <c r="L2405" s="130">
        <f t="shared" si="120"/>
        <v>1.0416666664241347E-2</v>
      </c>
      <c r="M2405" s="131" t="s">
        <v>0</v>
      </c>
      <c r="N2405" s="138" t="s">
        <v>1147</v>
      </c>
    </row>
    <row r="2406" spans="1:14" ht="27" customHeight="1" x14ac:dyDescent="0.35">
      <c r="A2406" s="157">
        <v>20238</v>
      </c>
      <c r="B2406" s="158">
        <v>1804</v>
      </c>
      <c r="C2406" s="125" t="s">
        <v>4</v>
      </c>
      <c r="D2406" s="159">
        <v>42638.927083333336</v>
      </c>
      <c r="E2406" s="158" t="s">
        <v>1</v>
      </c>
      <c r="F2406" s="172">
        <v>42638.774305555555</v>
      </c>
      <c r="G2406" s="173">
        <f t="shared" si="118"/>
        <v>0.15277777778101154</v>
      </c>
      <c r="H2406" s="174" t="str">
        <f t="shared" si="119"/>
        <v>ACCEPTABLE</v>
      </c>
      <c r="I2406" s="138"/>
      <c r="J2406" s="139">
        <v>42638.932638888888</v>
      </c>
      <c r="K2406" s="139">
        <v>42638.938888888886</v>
      </c>
      <c r="L2406" s="130">
        <f t="shared" si="120"/>
        <v>6.2499999985448085E-3</v>
      </c>
      <c r="M2406" s="131" t="s">
        <v>1</v>
      </c>
      <c r="N2406" s="138" t="s">
        <v>587</v>
      </c>
    </row>
    <row r="2407" spans="1:14" ht="27" customHeight="1" x14ac:dyDescent="0.35">
      <c r="A2407" s="157">
        <v>20238</v>
      </c>
      <c r="B2407" s="158">
        <v>1805</v>
      </c>
      <c r="C2407" s="125" t="s">
        <v>4</v>
      </c>
      <c r="D2407" s="159">
        <v>42640.291666666664</v>
      </c>
      <c r="E2407" s="158" t="s">
        <v>0</v>
      </c>
      <c r="F2407" s="172">
        <v>42640.173611111109</v>
      </c>
      <c r="G2407" s="173">
        <f t="shared" si="118"/>
        <v>0.11805555555474712</v>
      </c>
      <c r="H2407" s="174" t="str">
        <f t="shared" si="119"/>
        <v>ACCEPTABLE</v>
      </c>
      <c r="I2407" s="138"/>
      <c r="J2407" s="139">
        <v>42640.323611111111</v>
      </c>
      <c r="K2407" s="139">
        <v>42640.331250000003</v>
      </c>
      <c r="L2407" s="130">
        <f t="shared" si="120"/>
        <v>7.6388888919609599E-3</v>
      </c>
      <c r="M2407" s="131" t="s">
        <v>0</v>
      </c>
      <c r="N2407" s="138" t="s">
        <v>9</v>
      </c>
    </row>
    <row r="2408" spans="1:14" ht="27" customHeight="1" x14ac:dyDescent="0.35">
      <c r="A2408" s="157">
        <v>20238</v>
      </c>
      <c r="B2408" s="158">
        <v>1806</v>
      </c>
      <c r="C2408" s="125" t="s">
        <v>3</v>
      </c>
      <c r="D2408" s="159">
        <v>42640.3125</v>
      </c>
      <c r="E2408" s="158" t="s">
        <v>1</v>
      </c>
      <c r="F2408" s="172">
        <v>42640.173611111109</v>
      </c>
      <c r="G2408" s="173">
        <f t="shared" si="118"/>
        <v>0.13888888889050577</v>
      </c>
      <c r="H2408" s="174" t="str">
        <f t="shared" si="119"/>
        <v>ACCEPTABLE</v>
      </c>
      <c r="I2408" s="138"/>
      <c r="J2408" s="139">
        <v>42640.347916666666</v>
      </c>
      <c r="K2408" s="139">
        <v>42640.359722222223</v>
      </c>
      <c r="L2408" s="130">
        <f t="shared" si="120"/>
        <v>1.1805555557657499E-2</v>
      </c>
      <c r="M2408" s="131" t="s">
        <v>1</v>
      </c>
      <c r="N2408" s="138" t="s">
        <v>1326</v>
      </c>
    </row>
    <row r="2409" spans="1:14" ht="27" customHeight="1" x14ac:dyDescent="0.35">
      <c r="A2409" s="157">
        <v>20239</v>
      </c>
      <c r="B2409" s="158">
        <v>1807</v>
      </c>
      <c r="C2409" s="125" t="s">
        <v>471</v>
      </c>
      <c r="D2409" s="159">
        <v>42640.395833333336</v>
      </c>
      <c r="E2409" s="158" t="s">
        <v>0</v>
      </c>
      <c r="F2409" s="172">
        <v>42640.350694444445</v>
      </c>
      <c r="G2409" s="173">
        <f t="shared" si="118"/>
        <v>4.5138888890505768E-2</v>
      </c>
      <c r="H2409" s="174" t="str">
        <f t="shared" si="119"/>
        <v>ACCEPTABLE</v>
      </c>
      <c r="I2409" s="138"/>
      <c r="J2409" s="139">
        <v>42640.386805555558</v>
      </c>
      <c r="K2409" s="139">
        <v>42640.397916666669</v>
      </c>
      <c r="L2409" s="130">
        <f t="shared" si="120"/>
        <v>1.1111111110949423E-2</v>
      </c>
      <c r="M2409" s="131" t="s">
        <v>0</v>
      </c>
      <c r="N2409" s="138" t="s">
        <v>1373</v>
      </c>
    </row>
    <row r="2410" spans="1:14" ht="27" customHeight="1" x14ac:dyDescent="0.35">
      <c r="A2410" s="157">
        <v>20239</v>
      </c>
      <c r="B2410" s="158">
        <v>1808</v>
      </c>
      <c r="C2410" s="125" t="s">
        <v>16</v>
      </c>
      <c r="D2410" s="159">
        <v>42640.430555555555</v>
      </c>
      <c r="E2410" s="158" t="s">
        <v>1</v>
      </c>
      <c r="F2410" s="172">
        <v>42640.350694444445</v>
      </c>
      <c r="G2410" s="173">
        <f t="shared" si="118"/>
        <v>7.9861111109494232E-2</v>
      </c>
      <c r="H2410" s="174" t="str">
        <f t="shared" si="119"/>
        <v>ACCEPTABLE</v>
      </c>
      <c r="I2410" s="138"/>
      <c r="J2410" s="139">
        <v>42640.412499999999</v>
      </c>
      <c r="K2410" s="139">
        <v>42640.42083333333</v>
      </c>
      <c r="L2410" s="130">
        <f t="shared" si="120"/>
        <v>8.333333331393078E-3</v>
      </c>
      <c r="M2410" s="131" t="s">
        <v>1</v>
      </c>
      <c r="N2410" s="138" t="s">
        <v>1374</v>
      </c>
    </row>
    <row r="2411" spans="1:14" ht="27" customHeight="1" x14ac:dyDescent="0.35">
      <c r="A2411" s="157">
        <v>20240</v>
      </c>
      <c r="B2411" s="158">
        <v>1809</v>
      </c>
      <c r="C2411" s="125" t="s">
        <v>3</v>
      </c>
      <c r="D2411" s="159">
        <v>42640.59375</v>
      </c>
      <c r="E2411" s="158" t="s">
        <v>0</v>
      </c>
      <c r="F2411" s="172">
        <v>42640.350694444445</v>
      </c>
      <c r="G2411" s="173">
        <f t="shared" si="118"/>
        <v>0.24305555555474712</v>
      </c>
      <c r="H2411" s="174" t="str">
        <f t="shared" si="119"/>
        <v>ACCEPTABLE</v>
      </c>
      <c r="I2411" s="138"/>
      <c r="J2411" s="139">
        <v>42640.584722222222</v>
      </c>
      <c r="K2411" s="139">
        <v>42640.594444444447</v>
      </c>
      <c r="L2411" s="130">
        <f t="shared" si="120"/>
        <v>9.7222222248092294E-3</v>
      </c>
      <c r="M2411" s="131" t="s">
        <v>0</v>
      </c>
      <c r="N2411" s="138" t="s">
        <v>1375</v>
      </c>
    </row>
    <row r="2412" spans="1:14" ht="27" customHeight="1" x14ac:dyDescent="0.35">
      <c r="A2412" s="157">
        <v>20240</v>
      </c>
      <c r="B2412" s="158">
        <v>1810</v>
      </c>
      <c r="C2412" s="125" t="s">
        <v>3</v>
      </c>
      <c r="D2412" s="159">
        <v>42640.621527777781</v>
      </c>
      <c r="E2412" s="158" t="s">
        <v>1</v>
      </c>
      <c r="F2412" s="172">
        <v>42640.350694444445</v>
      </c>
      <c r="G2412" s="173">
        <f t="shared" si="118"/>
        <v>0.27083333333575865</v>
      </c>
      <c r="H2412" s="174" t="str">
        <f t="shared" si="119"/>
        <v>ACCEPTABLE</v>
      </c>
      <c r="I2412" s="138"/>
      <c r="J2412" s="139">
        <v>42640.611111111109</v>
      </c>
      <c r="K2412" s="139">
        <v>42640.62222222222</v>
      </c>
      <c r="L2412" s="130">
        <f t="shared" si="120"/>
        <v>1.1111111110949423E-2</v>
      </c>
      <c r="M2412" s="131" t="s">
        <v>1</v>
      </c>
      <c r="N2412" s="138" t="s">
        <v>1375</v>
      </c>
    </row>
    <row r="2413" spans="1:14" ht="27" customHeight="1" x14ac:dyDescent="0.35">
      <c r="A2413" s="157">
        <v>20239</v>
      </c>
      <c r="B2413" s="158">
        <v>1811</v>
      </c>
      <c r="C2413" s="125" t="s">
        <v>16</v>
      </c>
      <c r="D2413" s="159">
        <v>42642.381944444445</v>
      </c>
      <c r="E2413" s="158" t="s">
        <v>0</v>
      </c>
      <c r="F2413" s="172">
        <v>42642.331944444442</v>
      </c>
      <c r="G2413" s="173">
        <f t="shared" si="118"/>
        <v>5.0000000002910383E-2</v>
      </c>
      <c r="H2413" s="174" t="str">
        <f t="shared" si="119"/>
        <v>ACCEPTABLE</v>
      </c>
      <c r="I2413" s="138"/>
      <c r="J2413" s="139">
        <v>42642.359027777777</v>
      </c>
      <c r="K2413" s="139">
        <v>42642.368055555555</v>
      </c>
      <c r="L2413" s="130">
        <f t="shared" si="120"/>
        <v>9.0277777781011537E-3</v>
      </c>
      <c r="M2413" s="131" t="s">
        <v>0</v>
      </c>
      <c r="N2413" s="138" t="s">
        <v>1371</v>
      </c>
    </row>
    <row r="2414" spans="1:14" ht="27" customHeight="1" x14ac:dyDescent="0.35">
      <c r="A2414" s="157">
        <v>20239</v>
      </c>
      <c r="B2414" s="158">
        <v>1812</v>
      </c>
      <c r="C2414" s="125" t="s">
        <v>471</v>
      </c>
      <c r="D2414" s="159">
        <v>42642.409722222219</v>
      </c>
      <c r="E2414" s="158" t="s">
        <v>1</v>
      </c>
      <c r="F2414" s="172">
        <v>42642.331944444442</v>
      </c>
      <c r="G2414" s="173">
        <f t="shared" si="118"/>
        <v>7.7777777776645962E-2</v>
      </c>
      <c r="H2414" s="174" t="str">
        <f t="shared" si="119"/>
        <v>ACCEPTABLE</v>
      </c>
      <c r="I2414" s="138"/>
      <c r="J2414" s="139">
        <v>42642.386805555558</v>
      </c>
      <c r="K2414" s="139">
        <v>42642.401388888888</v>
      </c>
      <c r="L2414" s="130">
        <f t="shared" si="120"/>
        <v>1.4583333329937886E-2</v>
      </c>
      <c r="M2414" s="131" t="s">
        <v>1</v>
      </c>
      <c r="N2414" s="138" t="s">
        <v>1376</v>
      </c>
    </row>
    <row r="2415" spans="1:14" ht="27" customHeight="1" x14ac:dyDescent="0.35">
      <c r="A2415" s="157">
        <v>20241</v>
      </c>
      <c r="B2415" s="158">
        <v>1813</v>
      </c>
      <c r="C2415" s="125" t="s">
        <v>471</v>
      </c>
      <c r="D2415" s="159">
        <v>42642.479166666664</v>
      </c>
      <c r="E2415" s="158" t="s">
        <v>0</v>
      </c>
      <c r="F2415" s="172">
        <v>42642.393055555556</v>
      </c>
      <c r="G2415" s="173">
        <f t="shared" si="118"/>
        <v>8.611111110803904E-2</v>
      </c>
      <c r="H2415" s="174" t="str">
        <f t="shared" si="119"/>
        <v>ACCEPTABLE</v>
      </c>
      <c r="I2415" s="138"/>
      <c r="J2415" s="139">
        <v>42642.47152777778</v>
      </c>
      <c r="K2415" s="139">
        <v>42642.48541666667</v>
      </c>
      <c r="L2415" s="130">
        <f t="shared" si="120"/>
        <v>1.3888888890505768E-2</v>
      </c>
      <c r="M2415" s="131" t="s">
        <v>0</v>
      </c>
      <c r="N2415" s="138" t="s">
        <v>1369</v>
      </c>
    </row>
    <row r="2416" spans="1:14" ht="27" customHeight="1" x14ac:dyDescent="0.35">
      <c r="A2416" s="157">
        <v>20241</v>
      </c>
      <c r="B2416" s="158">
        <v>1814</v>
      </c>
      <c r="C2416" s="125" t="s">
        <v>16</v>
      </c>
      <c r="D2416" s="159">
        <v>42642.513888888891</v>
      </c>
      <c r="E2416" s="158" t="s">
        <v>1</v>
      </c>
      <c r="F2416" s="172">
        <v>42642.393055555556</v>
      </c>
      <c r="G2416" s="173">
        <f t="shared" si="118"/>
        <v>0.12083333333430346</v>
      </c>
      <c r="H2416" s="174" t="str">
        <f t="shared" si="119"/>
        <v>ACCEPTABLE</v>
      </c>
      <c r="I2416" s="138"/>
      <c r="J2416" s="139">
        <v>42642.509722222225</v>
      </c>
      <c r="K2416" s="139">
        <v>42642.515972222223</v>
      </c>
      <c r="L2416" s="130">
        <f t="shared" si="120"/>
        <v>6.2499999985448085E-3</v>
      </c>
      <c r="M2416" s="131" t="s">
        <v>1</v>
      </c>
      <c r="N2416" s="138" t="s">
        <v>1377</v>
      </c>
    </row>
    <row r="2417" spans="1:14" ht="27" customHeight="1" x14ac:dyDescent="0.35">
      <c r="A2417" s="157"/>
      <c r="B2417" s="158"/>
      <c r="C2417" s="125"/>
      <c r="D2417" s="159"/>
      <c r="E2417" s="158"/>
      <c r="F2417" s="172"/>
      <c r="G2417" s="173" t="str">
        <f t="shared" si="118"/>
        <v/>
      </c>
      <c r="H2417" s="174" t="str">
        <f t="shared" si="119"/>
        <v/>
      </c>
      <c r="I2417" s="138"/>
      <c r="J2417" s="139">
        <v>42642.572916666664</v>
      </c>
      <c r="K2417" s="139">
        <v>42642.586805555555</v>
      </c>
      <c r="L2417" s="130">
        <f t="shared" si="120"/>
        <v>1.3888888890505768E-2</v>
      </c>
      <c r="M2417" s="131" t="s">
        <v>0</v>
      </c>
      <c r="N2417" s="138" t="s">
        <v>1378</v>
      </c>
    </row>
    <row r="2418" spans="1:14" ht="27" customHeight="1" x14ac:dyDescent="0.35">
      <c r="A2418" s="157">
        <v>20240</v>
      </c>
      <c r="B2418" s="158">
        <v>1815</v>
      </c>
      <c r="C2418" s="125" t="s">
        <v>3</v>
      </c>
      <c r="D2418" s="159">
        <v>42642.590277777781</v>
      </c>
      <c r="E2418" s="158" t="s">
        <v>0</v>
      </c>
      <c r="F2418" s="172">
        <v>42642.440972222219</v>
      </c>
      <c r="G2418" s="173">
        <f t="shared" si="118"/>
        <v>0.14930555556202307</v>
      </c>
      <c r="H2418" s="174" t="str">
        <f t="shared" si="119"/>
        <v>ACCEPTABLE</v>
      </c>
      <c r="I2418" s="138"/>
      <c r="J2418" s="139">
        <v>42642.59375</v>
      </c>
      <c r="K2418" s="139">
        <v>42642.611111111109</v>
      </c>
      <c r="L2418" s="130">
        <f t="shared" si="120"/>
        <v>1.7361111109494232E-2</v>
      </c>
      <c r="M2418" s="131" t="s">
        <v>1</v>
      </c>
      <c r="N2418" s="138" t="s">
        <v>1378</v>
      </c>
    </row>
    <row r="2419" spans="1:14" ht="27" customHeight="1" x14ac:dyDescent="0.35">
      <c r="A2419" s="157">
        <v>20240</v>
      </c>
      <c r="B2419" s="158">
        <v>1816</v>
      </c>
      <c r="C2419" s="125" t="s">
        <v>3</v>
      </c>
      <c r="D2419" s="159">
        <v>42642.618055555555</v>
      </c>
      <c r="E2419" s="158" t="s">
        <v>1</v>
      </c>
      <c r="F2419" s="172">
        <v>42642.440972222219</v>
      </c>
      <c r="G2419" s="173">
        <f t="shared" si="118"/>
        <v>0.17708333333575865</v>
      </c>
      <c r="H2419" s="174" t="str">
        <f t="shared" si="119"/>
        <v>ACCEPTABLE</v>
      </c>
      <c r="I2419" s="138"/>
      <c r="J2419" s="139"/>
      <c r="K2419" s="139"/>
      <c r="L2419" s="130" t="str">
        <f t="shared" si="120"/>
        <v>Incomplete Data</v>
      </c>
      <c r="M2419" s="131"/>
      <c r="N2419" s="138"/>
    </row>
    <row r="2420" spans="1:14" ht="27" customHeight="1" x14ac:dyDescent="0.35">
      <c r="A2420" s="157">
        <v>20242</v>
      </c>
      <c r="B2420" s="158">
        <v>1817</v>
      </c>
      <c r="C2420" s="125" t="s">
        <v>3</v>
      </c>
      <c r="D2420" s="159">
        <v>42643.034722222219</v>
      </c>
      <c r="E2420" s="158" t="s">
        <v>0</v>
      </c>
      <c r="F2420" s="172">
        <v>42642.943749999999</v>
      </c>
      <c r="G2420" s="173">
        <f t="shared" si="118"/>
        <v>9.0972222220443655E-2</v>
      </c>
      <c r="H2420" s="174" t="str">
        <f t="shared" si="119"/>
        <v>ACCEPTABLE</v>
      </c>
      <c r="I2420" s="138"/>
      <c r="J2420" s="139">
        <v>42643.034722222219</v>
      </c>
      <c r="K2420" s="139">
        <v>42643.040277777778</v>
      </c>
      <c r="L2420" s="130">
        <f t="shared" si="120"/>
        <v>5.5555555591126904E-3</v>
      </c>
      <c r="M2420" s="131" t="s">
        <v>0</v>
      </c>
      <c r="N2420" s="148" t="s">
        <v>1349</v>
      </c>
    </row>
    <row r="2421" spans="1:14" ht="27" customHeight="1" x14ac:dyDescent="0.35">
      <c r="A2421" s="157">
        <v>20242</v>
      </c>
      <c r="B2421" s="158">
        <v>1818</v>
      </c>
      <c r="C2421" s="125" t="s">
        <v>4</v>
      </c>
      <c r="D2421" s="159">
        <v>42643.072916666664</v>
      </c>
      <c r="E2421" s="158" t="s">
        <v>1</v>
      </c>
      <c r="F2421" s="172">
        <v>42642.943749999999</v>
      </c>
      <c r="G2421" s="173">
        <f t="shared" si="118"/>
        <v>0.12916666666569654</v>
      </c>
      <c r="H2421" s="174" t="str">
        <f t="shared" si="119"/>
        <v>ACCEPTABLE</v>
      </c>
      <c r="I2421" s="138"/>
      <c r="J2421" s="139">
        <v>42643.065972222219</v>
      </c>
      <c r="K2421" s="139">
        <v>42643.074999999997</v>
      </c>
      <c r="L2421" s="130">
        <f t="shared" si="120"/>
        <v>9.0277777781011537E-3</v>
      </c>
      <c r="M2421" s="131" t="s">
        <v>1</v>
      </c>
      <c r="N2421" s="148" t="s">
        <v>587</v>
      </c>
    </row>
    <row r="2422" spans="1:14" ht="27" customHeight="1" x14ac:dyDescent="0.35">
      <c r="A2422" s="157">
        <v>20241</v>
      </c>
      <c r="B2422" s="158">
        <v>1819</v>
      </c>
      <c r="C2422" s="125" t="s">
        <v>16</v>
      </c>
      <c r="D2422" s="159">
        <v>42643.590277777781</v>
      </c>
      <c r="E2422" s="158" t="s">
        <v>0</v>
      </c>
      <c r="F2422" s="172">
        <v>42643.436111111114</v>
      </c>
      <c r="G2422" s="173">
        <f t="shared" si="118"/>
        <v>0.15416666666715173</v>
      </c>
      <c r="H2422" s="174" t="str">
        <f t="shared" si="119"/>
        <v>ACCEPTABLE</v>
      </c>
      <c r="I2422" s="138"/>
      <c r="J2422" s="139">
        <v>42643.591666666667</v>
      </c>
      <c r="K2422" s="139">
        <v>42643.597916666666</v>
      </c>
      <c r="L2422" s="130">
        <f t="shared" si="120"/>
        <v>6.2499999985448085E-3</v>
      </c>
      <c r="M2422" s="131" t="s">
        <v>0</v>
      </c>
      <c r="N2422" s="148" t="s">
        <v>1379</v>
      </c>
    </row>
    <row r="2423" spans="1:14" ht="27" customHeight="1" x14ac:dyDescent="0.35">
      <c r="A2423" s="157">
        <v>20241</v>
      </c>
      <c r="B2423" s="158">
        <v>1820</v>
      </c>
      <c r="C2423" s="125" t="s">
        <v>471</v>
      </c>
      <c r="D2423" s="159">
        <v>42643.618055555555</v>
      </c>
      <c r="E2423" s="158" t="s">
        <v>1</v>
      </c>
      <c r="F2423" s="172">
        <v>42643.436111111114</v>
      </c>
      <c r="G2423" s="173">
        <f t="shared" si="118"/>
        <v>0.18194444444088731</v>
      </c>
      <c r="H2423" s="174" t="str">
        <f t="shared" si="119"/>
        <v>ACCEPTABLE</v>
      </c>
      <c r="I2423" s="138"/>
      <c r="J2423" s="139">
        <v>42643.62222222222</v>
      </c>
      <c r="K2423" s="139">
        <v>42643.632638888892</v>
      </c>
      <c r="L2423" s="130">
        <f t="shared" si="120"/>
        <v>1.0416666671517305E-2</v>
      </c>
      <c r="M2423" s="131" t="s">
        <v>1</v>
      </c>
      <c r="N2423" s="148" t="s">
        <v>1380</v>
      </c>
    </row>
    <row r="2424" spans="1:14" ht="27" customHeight="1" x14ac:dyDescent="0.35">
      <c r="A2424" s="157">
        <v>20242</v>
      </c>
      <c r="B2424" s="158">
        <v>1821</v>
      </c>
      <c r="C2424" s="125" t="s">
        <v>4</v>
      </c>
      <c r="D2424" s="159">
        <v>42644.090277777781</v>
      </c>
      <c r="E2424" s="158" t="s">
        <v>0</v>
      </c>
      <c r="F2424" s="172">
        <v>42643.905555555553</v>
      </c>
      <c r="G2424" s="173">
        <f t="shared" si="118"/>
        <v>0.18472222222771961</v>
      </c>
      <c r="H2424" s="174" t="str">
        <f t="shared" si="119"/>
        <v>ACCEPTABLE</v>
      </c>
      <c r="I2424" s="138"/>
      <c r="J2424" s="139">
        <v>42644.097222222219</v>
      </c>
      <c r="K2424" s="139">
        <v>42644.10833333333</v>
      </c>
      <c r="L2424" s="130">
        <f t="shared" si="120"/>
        <v>1.1111111110949423E-2</v>
      </c>
      <c r="M2424" s="131" t="s">
        <v>0</v>
      </c>
      <c r="N2424" s="148" t="s">
        <v>587</v>
      </c>
    </row>
    <row r="2425" spans="1:14" ht="27" customHeight="1" x14ac:dyDescent="0.35">
      <c r="A2425" s="157">
        <v>20242</v>
      </c>
      <c r="B2425" s="158">
        <v>1822</v>
      </c>
      <c r="C2425" s="125" t="s">
        <v>3</v>
      </c>
      <c r="D2425" s="159">
        <v>42644.118055555555</v>
      </c>
      <c r="E2425" s="158" t="s">
        <v>1</v>
      </c>
      <c r="F2425" s="172">
        <v>42643.905555555553</v>
      </c>
      <c r="G2425" s="173">
        <f t="shared" si="118"/>
        <v>0.21250000000145519</v>
      </c>
      <c r="H2425" s="174" t="str">
        <f t="shared" si="119"/>
        <v>ACCEPTABLE</v>
      </c>
      <c r="I2425" s="138"/>
      <c r="J2425" s="139">
        <v>42644.121527777781</v>
      </c>
      <c r="K2425" s="139">
        <v>42644.133333333331</v>
      </c>
      <c r="L2425" s="130">
        <f t="shared" si="120"/>
        <v>1.1805555550381541E-2</v>
      </c>
      <c r="M2425" s="131" t="s">
        <v>1</v>
      </c>
      <c r="N2425" s="148" t="s">
        <v>1392</v>
      </c>
    </row>
    <row r="2426" spans="1:14" ht="27" customHeight="1" x14ac:dyDescent="0.35">
      <c r="A2426" s="157">
        <v>20243</v>
      </c>
      <c r="B2426" s="158">
        <v>1823</v>
      </c>
      <c r="C2426" s="125" t="s">
        <v>471</v>
      </c>
      <c r="D2426" s="159">
        <v>42644.520833333336</v>
      </c>
      <c r="E2426" s="158" t="s">
        <v>0</v>
      </c>
      <c r="F2426" s="172">
        <v>42644.438888888886</v>
      </c>
      <c r="G2426" s="173">
        <f t="shared" si="118"/>
        <v>8.1944444449618459E-2</v>
      </c>
      <c r="H2426" s="174" t="str">
        <f t="shared" si="119"/>
        <v>ACCEPTABLE</v>
      </c>
      <c r="I2426" s="138"/>
      <c r="J2426" s="139">
        <v>42644.518750000003</v>
      </c>
      <c r="K2426" s="139">
        <v>42644.535416666666</v>
      </c>
      <c r="L2426" s="130">
        <f t="shared" si="120"/>
        <v>1.6666666662786156E-2</v>
      </c>
      <c r="M2426" s="131" t="s">
        <v>0</v>
      </c>
      <c r="N2426" s="138" t="s">
        <v>1381</v>
      </c>
    </row>
    <row r="2427" spans="1:14" ht="27" customHeight="1" x14ac:dyDescent="0.35">
      <c r="A2427" s="157">
        <v>20243</v>
      </c>
      <c r="B2427" s="158">
        <v>1824</v>
      </c>
      <c r="C2427" s="125" t="s">
        <v>16</v>
      </c>
      <c r="D2427" s="159">
        <v>42644.555555555555</v>
      </c>
      <c r="E2427" s="158" t="s">
        <v>1</v>
      </c>
      <c r="F2427" s="172">
        <v>42644.438888888886</v>
      </c>
      <c r="G2427" s="173">
        <f t="shared" si="118"/>
        <v>0.11666666666860692</v>
      </c>
      <c r="H2427" s="174" t="str">
        <f t="shared" si="119"/>
        <v>ACCEPTABLE</v>
      </c>
      <c r="I2427" s="138"/>
      <c r="J2427" s="139">
        <v>42644.606249999997</v>
      </c>
      <c r="K2427" s="139">
        <v>42644.618055555555</v>
      </c>
      <c r="L2427" s="130">
        <f t="shared" si="120"/>
        <v>1.1805555557657499E-2</v>
      </c>
      <c r="M2427" s="131" t="s">
        <v>1</v>
      </c>
      <c r="N2427" s="138" t="s">
        <v>765</v>
      </c>
    </row>
    <row r="2428" spans="1:14" ht="27" customHeight="1" x14ac:dyDescent="0.35">
      <c r="A2428" s="157">
        <v>20243</v>
      </c>
      <c r="B2428" s="158">
        <v>1825</v>
      </c>
      <c r="C2428" s="125" t="s">
        <v>19</v>
      </c>
      <c r="D2428" s="159">
        <v>42645.423611111109</v>
      </c>
      <c r="E2428" s="158" t="s">
        <v>0</v>
      </c>
      <c r="F2428" s="172">
        <v>42645.364583333336</v>
      </c>
      <c r="G2428" s="173">
        <f t="shared" si="118"/>
        <v>5.9027777773735579E-2</v>
      </c>
      <c r="H2428" s="174" t="str">
        <f t="shared" si="119"/>
        <v>ACCEPTABLE</v>
      </c>
      <c r="I2428" s="138"/>
      <c r="J2428" s="139">
        <v>42645.427777777775</v>
      </c>
      <c r="K2428" s="139">
        <v>42645.435416666667</v>
      </c>
      <c r="L2428" s="130">
        <f t="shared" si="120"/>
        <v>7.6388888919609599E-3</v>
      </c>
      <c r="M2428" s="131" t="s">
        <v>0</v>
      </c>
      <c r="N2428" s="138" t="s">
        <v>688</v>
      </c>
    </row>
    <row r="2429" spans="1:14" ht="27" customHeight="1" x14ac:dyDescent="0.35">
      <c r="A2429" s="157">
        <v>20243</v>
      </c>
      <c r="B2429" s="158">
        <v>1826</v>
      </c>
      <c r="C2429" s="125" t="s">
        <v>19</v>
      </c>
      <c r="D2429" s="159">
        <v>42645.472222222219</v>
      </c>
      <c r="E2429" s="158" t="s">
        <v>1</v>
      </c>
      <c r="F2429" s="172">
        <v>42645.364583333336</v>
      </c>
      <c r="G2429" s="173">
        <f t="shared" si="118"/>
        <v>0.10763888888322981</v>
      </c>
      <c r="H2429" s="174" t="str">
        <f t="shared" si="119"/>
        <v>ACCEPTABLE</v>
      </c>
      <c r="I2429" s="138"/>
      <c r="J2429" s="139">
        <v>42645.479166666664</v>
      </c>
      <c r="K2429" s="139">
        <v>42645.489583333336</v>
      </c>
      <c r="L2429" s="130">
        <f t="shared" si="120"/>
        <v>1.0416666671517305E-2</v>
      </c>
      <c r="M2429" s="131" t="s">
        <v>1</v>
      </c>
      <c r="N2429" s="138" t="s">
        <v>765</v>
      </c>
    </row>
    <row r="2430" spans="1:14" ht="27" customHeight="1" x14ac:dyDescent="0.35">
      <c r="A2430" s="157">
        <v>20243</v>
      </c>
      <c r="B2430" s="158">
        <v>1827</v>
      </c>
      <c r="C2430" s="125" t="s">
        <v>16</v>
      </c>
      <c r="D2430" s="159">
        <v>42646.215277777781</v>
      </c>
      <c r="E2430" s="158" t="s">
        <v>0</v>
      </c>
      <c r="F2430" s="172">
        <v>42645.916666666664</v>
      </c>
      <c r="G2430" s="173">
        <f t="shared" si="118"/>
        <v>0.29861111111677019</v>
      </c>
      <c r="H2430" s="174" t="str">
        <f t="shared" si="119"/>
        <v>ACCEPTABLE</v>
      </c>
      <c r="I2430" s="138"/>
      <c r="J2430" s="139">
        <v>42646.258333333331</v>
      </c>
      <c r="K2430" s="139">
        <v>42646.270833333336</v>
      </c>
      <c r="L2430" s="130">
        <f t="shared" si="120"/>
        <v>1.2500000004365575E-2</v>
      </c>
      <c r="M2430" s="131" t="s">
        <v>0</v>
      </c>
      <c r="N2430" s="138" t="s">
        <v>1028</v>
      </c>
    </row>
    <row r="2431" spans="1:14" ht="27" customHeight="1" x14ac:dyDescent="0.35">
      <c r="A2431" s="157">
        <v>20243</v>
      </c>
      <c r="B2431" s="158">
        <v>1828</v>
      </c>
      <c r="C2431" s="125" t="s">
        <v>471</v>
      </c>
      <c r="D2431" s="159">
        <v>42646.243055555555</v>
      </c>
      <c r="E2431" s="158" t="s">
        <v>1</v>
      </c>
      <c r="F2431" s="172">
        <v>42645.916666666664</v>
      </c>
      <c r="G2431" s="173">
        <f t="shared" si="118"/>
        <v>0.32638888889050577</v>
      </c>
      <c r="H2431" s="174" t="str">
        <f t="shared" si="119"/>
        <v>ACCEPTABLE</v>
      </c>
      <c r="I2431" s="138"/>
      <c r="J2431" s="139">
        <v>42646.288888888892</v>
      </c>
      <c r="K2431" s="139">
        <v>42646.301388888889</v>
      </c>
      <c r="L2431" s="130">
        <f t="shared" si="120"/>
        <v>1.2499999997089617E-2</v>
      </c>
      <c r="M2431" s="131" t="s">
        <v>1</v>
      </c>
      <c r="N2431" s="138" t="s">
        <v>1382</v>
      </c>
    </row>
    <row r="2432" spans="1:14" ht="27" customHeight="1" x14ac:dyDescent="0.35">
      <c r="A2432" s="157">
        <v>20244</v>
      </c>
      <c r="B2432" s="158">
        <v>1829</v>
      </c>
      <c r="C2432" s="125" t="s">
        <v>3</v>
      </c>
      <c r="D2432" s="159">
        <v>42647.347222222219</v>
      </c>
      <c r="E2432" s="158" t="s">
        <v>0</v>
      </c>
      <c r="F2432" s="172">
        <v>42647.287499999999</v>
      </c>
      <c r="G2432" s="173">
        <f t="shared" si="118"/>
        <v>5.9722222220443655E-2</v>
      </c>
      <c r="H2432" s="174" t="str">
        <f t="shared" si="119"/>
        <v>ACCEPTABLE</v>
      </c>
      <c r="I2432" s="138"/>
      <c r="J2432" s="139">
        <v>42647.334722222222</v>
      </c>
      <c r="K2432" s="139">
        <v>42647.34652777778</v>
      </c>
      <c r="L2432" s="130">
        <f t="shared" si="120"/>
        <v>1.1805555557657499E-2</v>
      </c>
      <c r="M2432" s="131" t="s">
        <v>0</v>
      </c>
      <c r="N2432" s="138" t="s">
        <v>1383</v>
      </c>
    </row>
    <row r="2433" spans="1:14" ht="27" customHeight="1" x14ac:dyDescent="0.35">
      <c r="A2433" s="157">
        <v>20244</v>
      </c>
      <c r="B2433" s="158">
        <v>1830</v>
      </c>
      <c r="C2433" s="125" t="s">
        <v>4</v>
      </c>
      <c r="D2433" s="159">
        <v>42647.381944444445</v>
      </c>
      <c r="E2433" s="158" t="s">
        <v>1</v>
      </c>
      <c r="F2433" s="172">
        <v>42647.287499999999</v>
      </c>
      <c r="G2433" s="173">
        <f t="shared" si="118"/>
        <v>9.4444444446708076E-2</v>
      </c>
      <c r="H2433" s="174" t="str">
        <f t="shared" si="119"/>
        <v>ACCEPTABLE</v>
      </c>
      <c r="I2433" s="138"/>
      <c r="J2433" s="139">
        <v>42647.371527777781</v>
      </c>
      <c r="K2433" s="139">
        <v>42647.378472222219</v>
      </c>
      <c r="L2433" s="130">
        <f t="shared" si="120"/>
        <v>6.9444444379769266E-3</v>
      </c>
      <c r="M2433" s="131" t="s">
        <v>1</v>
      </c>
      <c r="N2433" s="138" t="s">
        <v>587</v>
      </c>
    </row>
    <row r="2434" spans="1:14" ht="27" customHeight="1" x14ac:dyDescent="0.35">
      <c r="A2434" s="157">
        <v>20244</v>
      </c>
      <c r="B2434" s="158">
        <v>1831</v>
      </c>
      <c r="C2434" s="125" t="s">
        <v>4</v>
      </c>
      <c r="D2434" s="159">
        <v>42647.961805555555</v>
      </c>
      <c r="E2434" s="158" t="s">
        <v>0</v>
      </c>
      <c r="F2434" s="172">
        <v>42647.871527777781</v>
      </c>
      <c r="G2434" s="173">
        <f t="shared" si="118"/>
        <v>9.0277777773735579E-2</v>
      </c>
      <c r="H2434" s="174" t="str">
        <f t="shared" si="119"/>
        <v>ACCEPTABLE</v>
      </c>
      <c r="I2434" s="138"/>
      <c r="J2434" s="139">
        <v>42647.947916666664</v>
      </c>
      <c r="K2434" s="139">
        <v>42647.961805555555</v>
      </c>
      <c r="L2434" s="130">
        <f t="shared" si="120"/>
        <v>1.3888888890505768E-2</v>
      </c>
      <c r="M2434" s="131" t="s">
        <v>0</v>
      </c>
      <c r="N2434" s="138" t="s">
        <v>587</v>
      </c>
    </row>
    <row r="2435" spans="1:14" ht="27" customHeight="1" x14ac:dyDescent="0.35">
      <c r="A2435" s="157">
        <v>20244</v>
      </c>
      <c r="B2435" s="158">
        <v>1832</v>
      </c>
      <c r="C2435" s="125" t="s">
        <v>3</v>
      </c>
      <c r="D2435" s="159">
        <v>42647.982638888891</v>
      </c>
      <c r="E2435" s="158" t="s">
        <v>1</v>
      </c>
      <c r="F2435" s="172">
        <v>42647.871527777781</v>
      </c>
      <c r="G2435" s="173">
        <f t="shared" si="118"/>
        <v>0.11111111110949423</v>
      </c>
      <c r="H2435" s="174" t="str">
        <f t="shared" si="119"/>
        <v>ACCEPTABLE</v>
      </c>
      <c r="I2435" s="138"/>
      <c r="J2435" s="149">
        <v>42647.996527777781</v>
      </c>
      <c r="K2435" s="149">
        <v>42648.006944444445</v>
      </c>
      <c r="L2435" s="150">
        <f t="shared" si="120"/>
        <v>1.0416666664241347E-2</v>
      </c>
      <c r="M2435" s="151" t="s">
        <v>1</v>
      </c>
      <c r="N2435" s="148" t="s">
        <v>1365</v>
      </c>
    </row>
    <row r="2436" spans="1:14" ht="27" customHeight="1" x14ac:dyDescent="0.35">
      <c r="A2436" s="157">
        <v>20245</v>
      </c>
      <c r="B2436" s="158">
        <v>1833</v>
      </c>
      <c r="C2436" s="125" t="s">
        <v>3</v>
      </c>
      <c r="D2436" s="159">
        <v>42648.013888888891</v>
      </c>
      <c r="E2436" s="158" t="s">
        <v>0</v>
      </c>
      <c r="F2436" s="172">
        <v>42647.871527777781</v>
      </c>
      <c r="G2436" s="173">
        <f t="shared" si="118"/>
        <v>0.14236111110949423</v>
      </c>
      <c r="H2436" s="174" t="str">
        <f t="shared" si="119"/>
        <v>ACCEPTABLE</v>
      </c>
      <c r="I2436" s="138"/>
      <c r="J2436" s="149">
        <v>42648.059027777781</v>
      </c>
      <c r="K2436" s="149">
        <v>42648.065972222219</v>
      </c>
      <c r="L2436" s="150">
        <f t="shared" si="120"/>
        <v>6.9444444379769266E-3</v>
      </c>
      <c r="M2436" s="151" t="s">
        <v>0</v>
      </c>
      <c r="N2436" s="148" t="s">
        <v>1202</v>
      </c>
    </row>
    <row r="2437" spans="1:14" ht="27" customHeight="1" x14ac:dyDescent="0.35">
      <c r="A2437" s="157">
        <v>20245</v>
      </c>
      <c r="B2437" s="158">
        <v>1834</v>
      </c>
      <c r="C2437" s="125" t="s">
        <v>4</v>
      </c>
      <c r="D2437" s="159">
        <v>42648.052083333336</v>
      </c>
      <c r="E2437" s="158" t="s">
        <v>1</v>
      </c>
      <c r="F2437" s="172">
        <v>42647.871527777781</v>
      </c>
      <c r="G2437" s="173">
        <f t="shared" si="118"/>
        <v>0.18055555555474712</v>
      </c>
      <c r="H2437" s="174" t="str">
        <f t="shared" si="119"/>
        <v>ACCEPTABLE</v>
      </c>
      <c r="I2437" s="138"/>
      <c r="J2437" s="149">
        <v>42648.065972222219</v>
      </c>
      <c r="K2437" s="149">
        <v>42648.077777777777</v>
      </c>
      <c r="L2437" s="150">
        <f t="shared" si="120"/>
        <v>1.1805555557657499E-2</v>
      </c>
      <c r="M2437" s="151" t="s">
        <v>1</v>
      </c>
      <c r="N2437" s="148" t="s">
        <v>587</v>
      </c>
    </row>
    <row r="2438" spans="1:14" ht="27" customHeight="1" x14ac:dyDescent="0.35">
      <c r="A2438" s="157">
        <v>20246</v>
      </c>
      <c r="B2438" s="158">
        <v>1835</v>
      </c>
      <c r="C2438" s="125" t="s">
        <v>3</v>
      </c>
      <c r="D2438" s="159">
        <v>42648.625</v>
      </c>
      <c r="E2438" s="158" t="s">
        <v>0</v>
      </c>
      <c r="F2438" s="172">
        <v>42648.526388888888</v>
      </c>
      <c r="G2438" s="173">
        <f t="shared" si="118"/>
        <v>9.8611111112404615E-2</v>
      </c>
      <c r="H2438" s="174" t="str">
        <f t="shared" si="119"/>
        <v>ACCEPTABLE</v>
      </c>
      <c r="I2438" s="138"/>
      <c r="J2438" s="139">
        <v>42648.614583333336</v>
      </c>
      <c r="K2438" s="139">
        <v>42648.630555555559</v>
      </c>
      <c r="L2438" s="130">
        <f t="shared" si="120"/>
        <v>1.5972222223354038E-2</v>
      </c>
      <c r="M2438" s="131" t="s">
        <v>0</v>
      </c>
      <c r="N2438" s="138" t="s">
        <v>1384</v>
      </c>
    </row>
    <row r="2439" spans="1:14" ht="27" customHeight="1" x14ac:dyDescent="0.35">
      <c r="A2439" s="157">
        <v>20245</v>
      </c>
      <c r="B2439" s="158">
        <v>1836</v>
      </c>
      <c r="C2439" s="125" t="s">
        <v>4</v>
      </c>
      <c r="D2439" s="159">
        <v>42648.736111111109</v>
      </c>
      <c r="E2439" s="158" t="s">
        <v>1</v>
      </c>
      <c r="F2439" s="172">
        <v>42648.526388888888</v>
      </c>
      <c r="G2439" s="173">
        <f t="shared" si="118"/>
        <v>0.20972222222189885</v>
      </c>
      <c r="H2439" s="174" t="str">
        <f t="shared" si="119"/>
        <v>ACCEPTABLE</v>
      </c>
      <c r="I2439" s="138" t="s">
        <v>1354</v>
      </c>
      <c r="J2439" s="139">
        <v>42648.729166666664</v>
      </c>
      <c r="K2439" s="139">
        <v>42648.741666666669</v>
      </c>
      <c r="L2439" s="130">
        <f t="shared" si="120"/>
        <v>1.2500000004365575E-2</v>
      </c>
      <c r="M2439" s="131" t="s">
        <v>1</v>
      </c>
      <c r="N2439" s="138" t="s">
        <v>1385</v>
      </c>
    </row>
    <row r="2440" spans="1:14" ht="27" customHeight="1" x14ac:dyDescent="0.35">
      <c r="A2440" s="157">
        <v>20245</v>
      </c>
      <c r="B2440" s="158">
        <v>1837</v>
      </c>
      <c r="C2440" s="125" t="s">
        <v>4</v>
      </c>
      <c r="D2440" s="159">
        <v>42648.947916666664</v>
      </c>
      <c r="E2440" s="158" t="s">
        <v>0</v>
      </c>
      <c r="F2440" s="172">
        <v>42648.818749999999</v>
      </c>
      <c r="G2440" s="173">
        <f t="shared" si="118"/>
        <v>0.12916666666569654</v>
      </c>
      <c r="H2440" s="174" t="str">
        <f t="shared" si="119"/>
        <v>ACCEPTABLE</v>
      </c>
      <c r="I2440" s="138" t="s">
        <v>1354</v>
      </c>
      <c r="J2440" s="139">
        <v>42648.947916666664</v>
      </c>
      <c r="K2440" s="139">
        <v>42648.958333333336</v>
      </c>
      <c r="L2440" s="130">
        <f t="shared" si="120"/>
        <v>1.0416666671517305E-2</v>
      </c>
      <c r="M2440" s="131" t="s">
        <v>0</v>
      </c>
      <c r="N2440" s="138" t="s">
        <v>1385</v>
      </c>
    </row>
    <row r="2441" spans="1:14" ht="27" customHeight="1" x14ac:dyDescent="0.35">
      <c r="A2441" s="157">
        <v>20245</v>
      </c>
      <c r="B2441" s="158">
        <v>1838</v>
      </c>
      <c r="C2441" s="125" t="s">
        <v>4</v>
      </c>
      <c r="D2441" s="159">
        <v>42649.048611111109</v>
      </c>
      <c r="E2441" s="158" t="s">
        <v>0</v>
      </c>
      <c r="F2441" s="172">
        <v>42648.818749999999</v>
      </c>
      <c r="G2441" s="173">
        <f t="shared" si="118"/>
        <v>0.22986111111094942</v>
      </c>
      <c r="H2441" s="174" t="str">
        <f t="shared" si="119"/>
        <v>ACCEPTABLE</v>
      </c>
      <c r="I2441" s="138"/>
      <c r="J2441" s="139">
        <v>42649.041666666664</v>
      </c>
      <c r="K2441" s="139">
        <v>42649.053472222222</v>
      </c>
      <c r="L2441" s="130">
        <f t="shared" si="120"/>
        <v>1.1805555557657499E-2</v>
      </c>
      <c r="M2441" s="131" t="s">
        <v>0</v>
      </c>
      <c r="N2441" s="138" t="s">
        <v>587</v>
      </c>
    </row>
    <row r="2442" spans="1:14" ht="27" customHeight="1" x14ac:dyDescent="0.35">
      <c r="A2442" s="157">
        <v>20245</v>
      </c>
      <c r="B2442" s="158">
        <v>1839</v>
      </c>
      <c r="C2442" s="125" t="s">
        <v>3</v>
      </c>
      <c r="D2442" s="159">
        <v>42649.076388888891</v>
      </c>
      <c r="E2442" s="158" t="s">
        <v>1</v>
      </c>
      <c r="F2442" s="172">
        <v>42648.818749999999</v>
      </c>
      <c r="G2442" s="173">
        <f t="shared" si="118"/>
        <v>0.25763888889196096</v>
      </c>
      <c r="H2442" s="174" t="str">
        <f t="shared" si="119"/>
        <v>ACCEPTABLE</v>
      </c>
      <c r="I2442" s="138"/>
      <c r="J2442" s="139">
        <v>42649.077777777777</v>
      </c>
      <c r="K2442" s="139">
        <v>42649.09375</v>
      </c>
      <c r="L2442" s="130">
        <f t="shared" si="120"/>
        <v>1.5972222223354038E-2</v>
      </c>
      <c r="M2442" s="131" t="s">
        <v>1</v>
      </c>
      <c r="N2442" s="138" t="s">
        <v>1386</v>
      </c>
    </row>
    <row r="2443" spans="1:14" ht="27" customHeight="1" x14ac:dyDescent="0.35">
      <c r="A2443" s="157">
        <v>20247</v>
      </c>
      <c r="B2443" s="158">
        <v>1840</v>
      </c>
      <c r="C2443" s="125" t="s">
        <v>471</v>
      </c>
      <c r="D2443" s="159">
        <v>42649.510416666664</v>
      </c>
      <c r="E2443" s="158" t="s">
        <v>0</v>
      </c>
      <c r="F2443" s="172">
        <v>42649.400694444441</v>
      </c>
      <c r="G2443" s="173">
        <f t="shared" si="118"/>
        <v>0.10972222222335404</v>
      </c>
      <c r="H2443" s="174" t="str">
        <f t="shared" si="119"/>
        <v>ACCEPTABLE</v>
      </c>
      <c r="I2443" s="138"/>
      <c r="J2443" s="139">
        <v>42649.506249999999</v>
      </c>
      <c r="K2443" s="139">
        <v>42649.517361111109</v>
      </c>
      <c r="L2443" s="130">
        <f t="shared" si="120"/>
        <v>1.1111111110949423E-2</v>
      </c>
      <c r="M2443" s="131" t="s">
        <v>0</v>
      </c>
      <c r="N2443" s="138" t="s">
        <v>1316</v>
      </c>
    </row>
    <row r="2444" spans="1:14" ht="27" customHeight="1" x14ac:dyDescent="0.35">
      <c r="A2444" s="157">
        <v>20247</v>
      </c>
      <c r="B2444" s="158">
        <v>1841</v>
      </c>
      <c r="C2444" s="125" t="s">
        <v>16</v>
      </c>
      <c r="D2444" s="159">
        <v>42649.545138888891</v>
      </c>
      <c r="E2444" s="158" t="s">
        <v>1</v>
      </c>
      <c r="F2444" s="172">
        <v>42649.400694444441</v>
      </c>
      <c r="G2444" s="173">
        <f t="shared" si="118"/>
        <v>0.14444444444961846</v>
      </c>
      <c r="H2444" s="174" t="str">
        <f t="shared" si="119"/>
        <v>ACCEPTABLE</v>
      </c>
      <c r="I2444" s="138"/>
      <c r="J2444" s="139">
        <v>42649.541666666664</v>
      </c>
      <c r="K2444" s="139">
        <v>42649.552083333336</v>
      </c>
      <c r="L2444" s="130">
        <f t="shared" si="120"/>
        <v>1.0416666671517305E-2</v>
      </c>
      <c r="M2444" s="131" t="s">
        <v>1</v>
      </c>
      <c r="N2444" s="138" t="s">
        <v>637</v>
      </c>
    </row>
    <row r="2445" spans="1:14" ht="27" customHeight="1" x14ac:dyDescent="0.35">
      <c r="A2445" s="157"/>
      <c r="B2445" s="158"/>
      <c r="C2445" s="125"/>
      <c r="D2445" s="159"/>
      <c r="E2445" s="158"/>
      <c r="F2445" s="172"/>
      <c r="G2445" s="173" t="str">
        <f t="shared" si="118"/>
        <v/>
      </c>
      <c r="H2445" s="174" t="str">
        <f t="shared" si="119"/>
        <v/>
      </c>
      <c r="I2445" s="138"/>
      <c r="J2445" s="139">
        <v>42649.65347222222</v>
      </c>
      <c r="K2445" s="139">
        <v>42649.663194444445</v>
      </c>
      <c r="L2445" s="130">
        <f t="shared" si="120"/>
        <v>9.7222222248092294E-3</v>
      </c>
      <c r="M2445" s="131" t="s">
        <v>149</v>
      </c>
      <c r="N2445" s="138" t="s">
        <v>78</v>
      </c>
    </row>
    <row r="2446" spans="1:14" ht="27" customHeight="1" x14ac:dyDescent="0.35">
      <c r="A2446" s="157"/>
      <c r="B2446" s="158"/>
      <c r="C2446" s="125"/>
      <c r="D2446" s="159"/>
      <c r="E2446" s="158"/>
      <c r="F2446" s="172"/>
      <c r="G2446" s="173" t="str">
        <f t="shared" si="118"/>
        <v/>
      </c>
      <c r="H2446" s="174" t="str">
        <f t="shared" si="119"/>
        <v/>
      </c>
      <c r="I2446" s="138"/>
      <c r="J2446" s="139">
        <v>42650.537499999999</v>
      </c>
      <c r="K2446" s="139">
        <v>42650.541666666664</v>
      </c>
      <c r="L2446" s="130">
        <f t="shared" si="120"/>
        <v>4.166666665696539E-3</v>
      </c>
      <c r="M2446" s="131" t="s">
        <v>149</v>
      </c>
      <c r="N2446" s="138" t="s">
        <v>78</v>
      </c>
    </row>
    <row r="2447" spans="1:14" ht="27" customHeight="1" x14ac:dyDescent="0.35">
      <c r="A2447" s="157">
        <v>20247</v>
      </c>
      <c r="B2447" s="158">
        <v>1842</v>
      </c>
      <c r="C2447" s="125" t="s">
        <v>16</v>
      </c>
      <c r="D2447" s="159">
        <v>42650.736111111109</v>
      </c>
      <c r="E2447" s="158" t="s">
        <v>0</v>
      </c>
      <c r="F2447" s="172">
        <v>42650.681944444441</v>
      </c>
      <c r="G2447" s="173">
        <f t="shared" si="118"/>
        <v>5.4166666668606922E-2</v>
      </c>
      <c r="H2447" s="174" t="str">
        <f t="shared" si="119"/>
        <v>ACCEPTABLE</v>
      </c>
      <c r="I2447" s="138"/>
      <c r="J2447" s="139">
        <v>42650.738194444442</v>
      </c>
      <c r="K2447" s="139">
        <v>42650.745138888888</v>
      </c>
      <c r="L2447" s="130">
        <f t="shared" si="120"/>
        <v>6.9444444452528842E-3</v>
      </c>
      <c r="M2447" s="131" t="s">
        <v>0</v>
      </c>
      <c r="N2447" s="138" t="s">
        <v>645</v>
      </c>
    </row>
    <row r="2448" spans="1:14" ht="27" customHeight="1" x14ac:dyDescent="0.35">
      <c r="A2448" s="157">
        <v>20247</v>
      </c>
      <c r="B2448" s="158">
        <v>1843</v>
      </c>
      <c r="C2448" s="125" t="s">
        <v>471</v>
      </c>
      <c r="D2448" s="159">
        <v>42650.763888888891</v>
      </c>
      <c r="E2448" s="158" t="s">
        <v>0</v>
      </c>
      <c r="F2448" s="172">
        <v>42650.681944444441</v>
      </c>
      <c r="G2448" s="173">
        <f t="shared" si="118"/>
        <v>8.1944444449618459E-2</v>
      </c>
      <c r="H2448" s="174" t="str">
        <f t="shared" si="119"/>
        <v>ACCEPTABLE</v>
      </c>
      <c r="I2448" s="138"/>
      <c r="J2448" s="139">
        <v>42650.765972222223</v>
      </c>
      <c r="K2448" s="139">
        <v>42650.777083333334</v>
      </c>
      <c r="L2448" s="130">
        <f t="shared" si="120"/>
        <v>1.1111111110949423E-2</v>
      </c>
      <c r="M2448" s="131" t="s">
        <v>1</v>
      </c>
      <c r="N2448" s="138" t="s">
        <v>1316</v>
      </c>
    </row>
    <row r="2449" spans="1:14" ht="27" customHeight="1" x14ac:dyDescent="0.35">
      <c r="A2449" s="157">
        <v>20248</v>
      </c>
      <c r="B2449" s="158">
        <v>1844</v>
      </c>
      <c r="C2449" s="125" t="s">
        <v>3</v>
      </c>
      <c r="D2449" s="159">
        <v>42650.819444444445</v>
      </c>
      <c r="E2449" s="158" t="s">
        <v>0</v>
      </c>
      <c r="F2449" s="172">
        <v>42650.681944444441</v>
      </c>
      <c r="G2449" s="173">
        <f t="shared" si="118"/>
        <v>0.13750000000436557</v>
      </c>
      <c r="H2449" s="174" t="str">
        <f t="shared" si="119"/>
        <v>ACCEPTABLE</v>
      </c>
      <c r="I2449" s="138"/>
      <c r="J2449" s="139">
        <v>42650.834027777775</v>
      </c>
      <c r="K2449" s="139">
        <v>42650.851388888892</v>
      </c>
      <c r="L2449" s="130">
        <f t="shared" si="120"/>
        <v>1.7361111116770189E-2</v>
      </c>
      <c r="M2449" s="152" t="s">
        <v>0</v>
      </c>
      <c r="N2449" s="138" t="s">
        <v>1387</v>
      </c>
    </row>
    <row r="2450" spans="1:14" ht="27" customHeight="1" x14ac:dyDescent="0.35">
      <c r="A2450" s="157">
        <v>20246</v>
      </c>
      <c r="B2450" s="158">
        <v>1845</v>
      </c>
      <c r="C2450" s="125" t="s">
        <v>4</v>
      </c>
      <c r="D2450" s="159">
        <v>42650.861111111109</v>
      </c>
      <c r="E2450" s="158" t="s">
        <v>0</v>
      </c>
      <c r="F2450" s="172">
        <v>42650.681944444441</v>
      </c>
      <c r="G2450" s="173">
        <f t="shared" si="118"/>
        <v>0.17916666666860692</v>
      </c>
      <c r="H2450" s="174" t="str">
        <f t="shared" si="119"/>
        <v>ACCEPTABLE</v>
      </c>
      <c r="I2450" s="138"/>
      <c r="J2450" s="139"/>
      <c r="K2450" s="139"/>
      <c r="L2450" s="130" t="str">
        <f t="shared" si="120"/>
        <v>Incomplete Data</v>
      </c>
      <c r="M2450" s="131"/>
      <c r="N2450" s="138"/>
    </row>
    <row r="2451" spans="1:14" ht="27" customHeight="1" x14ac:dyDescent="0.35">
      <c r="A2451" s="157">
        <v>20246</v>
      </c>
      <c r="B2451" s="158">
        <v>1846</v>
      </c>
      <c r="C2451" s="125" t="s">
        <v>594</v>
      </c>
      <c r="D2451" s="159">
        <v>42650.888888888891</v>
      </c>
      <c r="E2451" s="158" t="s">
        <v>1</v>
      </c>
      <c r="F2451" s="172">
        <v>42650.681944444441</v>
      </c>
      <c r="G2451" s="173">
        <f t="shared" si="118"/>
        <v>0.20694444444961846</v>
      </c>
      <c r="H2451" s="174" t="str">
        <f t="shared" si="119"/>
        <v>ACCEPTABLE</v>
      </c>
      <c r="I2451" s="146" t="s">
        <v>1388</v>
      </c>
      <c r="J2451" s="139">
        <v>42650.887499999997</v>
      </c>
      <c r="K2451" s="139">
        <v>42650.9</v>
      </c>
      <c r="L2451" s="130">
        <f t="shared" si="120"/>
        <v>1.2500000004365575E-2</v>
      </c>
      <c r="M2451" s="131" t="s">
        <v>1</v>
      </c>
      <c r="N2451" s="138" t="s">
        <v>1384</v>
      </c>
    </row>
    <row r="2452" spans="1:14" ht="27" customHeight="1" x14ac:dyDescent="0.35">
      <c r="A2452" s="157">
        <v>20248</v>
      </c>
      <c r="B2452" s="158">
        <v>1847</v>
      </c>
      <c r="C2452" s="125" t="s">
        <v>4</v>
      </c>
      <c r="D2452" s="159">
        <v>42651.222222222219</v>
      </c>
      <c r="E2452" s="158" t="s">
        <v>0</v>
      </c>
      <c r="F2452" s="172">
        <v>42651.009027777778</v>
      </c>
      <c r="G2452" s="173">
        <f t="shared" ref="G2452:G2515" si="121">IF(D2452="","",D2452-F2452)</f>
        <v>0.21319444444088731</v>
      </c>
      <c r="H2452" s="174" t="str">
        <f t="shared" ref="H2452:H2515" si="122">IF(D2452-F2452&lt;0,"TOO LATE",IF(G2452="","",IF(OR(DAY(D2452-F2452)&gt;1,AND(HOUR(D2452-F2452)&gt;HOUR("0:59"),(SIGN(D2452-F2452)=1))),"ACCEPTABLE","TOO LATE")))</f>
        <v>ACCEPTABLE</v>
      </c>
      <c r="I2452" s="138"/>
      <c r="J2452" s="139">
        <v>42651.208333333336</v>
      </c>
      <c r="K2452" s="139">
        <v>42651.219444444447</v>
      </c>
      <c r="L2452" s="130">
        <f t="shared" si="120"/>
        <v>1.1111111110949423E-2</v>
      </c>
      <c r="M2452" s="131" t="s">
        <v>0</v>
      </c>
      <c r="N2452" s="138" t="s">
        <v>587</v>
      </c>
    </row>
    <row r="2453" spans="1:14" ht="27" customHeight="1" x14ac:dyDescent="0.35">
      <c r="A2453" s="157">
        <v>20248</v>
      </c>
      <c r="B2453" s="158">
        <v>1848</v>
      </c>
      <c r="C2453" s="125" t="s">
        <v>3</v>
      </c>
      <c r="D2453" s="159">
        <v>42651.263888888891</v>
      </c>
      <c r="E2453" s="158" t="s">
        <v>1</v>
      </c>
      <c r="F2453" s="172">
        <v>42651.009027777778</v>
      </c>
      <c r="G2453" s="173">
        <f t="shared" si="121"/>
        <v>0.25486111111240461</v>
      </c>
      <c r="H2453" s="174" t="str">
        <f t="shared" si="122"/>
        <v>ACCEPTABLE</v>
      </c>
      <c r="I2453" s="138"/>
      <c r="J2453" s="139">
        <v>42651.239583333336</v>
      </c>
      <c r="K2453" s="139">
        <v>42651.251388888886</v>
      </c>
      <c r="L2453" s="130">
        <f t="shared" si="120"/>
        <v>1.1805555550381541E-2</v>
      </c>
      <c r="M2453" s="131" t="s">
        <v>1</v>
      </c>
      <c r="N2453" s="138" t="s">
        <v>1389</v>
      </c>
    </row>
    <row r="2454" spans="1:14" ht="27" customHeight="1" x14ac:dyDescent="0.35">
      <c r="A2454" s="157">
        <v>20249</v>
      </c>
      <c r="B2454" s="158">
        <v>1849</v>
      </c>
      <c r="C2454" s="125" t="s">
        <v>3</v>
      </c>
      <c r="D2454" s="159">
        <v>42652.322916666664</v>
      </c>
      <c r="E2454" s="158" t="s">
        <v>0</v>
      </c>
      <c r="F2454" s="172">
        <v>42652.228472222225</v>
      </c>
      <c r="G2454" s="173">
        <f t="shared" si="121"/>
        <v>9.4444444439432118E-2</v>
      </c>
      <c r="H2454" s="174" t="str">
        <f t="shared" si="122"/>
        <v>ACCEPTABLE</v>
      </c>
      <c r="I2454" s="138"/>
      <c r="J2454" s="139">
        <v>42652.299305555556</v>
      </c>
      <c r="K2454" s="139">
        <v>42652.30972222222</v>
      </c>
      <c r="L2454" s="130">
        <f t="shared" si="120"/>
        <v>1.0416666664241347E-2</v>
      </c>
      <c r="M2454" s="131" t="s">
        <v>0</v>
      </c>
      <c r="N2454" s="138" t="s">
        <v>1390</v>
      </c>
    </row>
    <row r="2455" spans="1:14" ht="27" customHeight="1" x14ac:dyDescent="0.35">
      <c r="A2455" s="157">
        <v>20249</v>
      </c>
      <c r="B2455" s="158">
        <v>1850</v>
      </c>
      <c r="C2455" s="125" t="s">
        <v>4</v>
      </c>
      <c r="D2455" s="159">
        <v>42652.354166666664</v>
      </c>
      <c r="E2455" s="158" t="s">
        <v>1</v>
      </c>
      <c r="F2455" s="172">
        <v>42652.228472222225</v>
      </c>
      <c r="G2455" s="173">
        <f t="shared" si="121"/>
        <v>0.12569444443943212</v>
      </c>
      <c r="H2455" s="174" t="str">
        <f t="shared" si="122"/>
        <v>ACCEPTABLE</v>
      </c>
      <c r="I2455" s="138"/>
      <c r="J2455" s="139">
        <v>42652.334722222222</v>
      </c>
      <c r="K2455" s="139">
        <v>42652.34097222222</v>
      </c>
      <c r="L2455" s="130">
        <f t="shared" si="120"/>
        <v>6.2499999985448085E-3</v>
      </c>
      <c r="M2455" s="131" t="s">
        <v>1</v>
      </c>
      <c r="N2455" s="138" t="s">
        <v>18</v>
      </c>
    </row>
    <row r="2456" spans="1:14" ht="27" customHeight="1" x14ac:dyDescent="0.35">
      <c r="A2456" s="157">
        <v>20250</v>
      </c>
      <c r="B2456" s="158">
        <v>1851</v>
      </c>
      <c r="C2456" s="125" t="s">
        <v>471</v>
      </c>
      <c r="D2456" s="159">
        <v>42652.6875</v>
      </c>
      <c r="E2456" s="158" t="s">
        <v>0</v>
      </c>
      <c r="F2456" s="172">
        <v>42652.563194444447</v>
      </c>
      <c r="G2456" s="173">
        <f t="shared" si="121"/>
        <v>0.12430555555329192</v>
      </c>
      <c r="H2456" s="174" t="str">
        <f t="shared" si="122"/>
        <v>ACCEPTABLE</v>
      </c>
      <c r="I2456" s="138"/>
      <c r="J2456" s="139">
        <v>42652.69027777778</v>
      </c>
      <c r="K2456" s="139">
        <v>42652.695138888892</v>
      </c>
      <c r="L2456" s="130">
        <f t="shared" si="120"/>
        <v>4.8611111124046147E-3</v>
      </c>
      <c r="M2456" s="131" t="s">
        <v>0</v>
      </c>
      <c r="N2456" s="138" t="s">
        <v>1391</v>
      </c>
    </row>
    <row r="2457" spans="1:14" ht="27" customHeight="1" x14ac:dyDescent="0.35">
      <c r="A2457" s="157">
        <v>20250</v>
      </c>
      <c r="B2457" s="158">
        <v>1852</v>
      </c>
      <c r="C2457" s="125" t="s">
        <v>16</v>
      </c>
      <c r="D2457" s="159">
        <v>42652.722222222219</v>
      </c>
      <c r="E2457" s="158" t="s">
        <v>1</v>
      </c>
      <c r="F2457" s="172">
        <v>42652.563194444447</v>
      </c>
      <c r="G2457" s="173">
        <f t="shared" si="121"/>
        <v>0.15902777777228039</v>
      </c>
      <c r="H2457" s="174" t="str">
        <f t="shared" si="122"/>
        <v>ACCEPTABLE</v>
      </c>
      <c r="I2457" s="138"/>
      <c r="J2457" s="139">
        <v>42652.720138888886</v>
      </c>
      <c r="K2457" s="139">
        <v>42652.723611111112</v>
      </c>
      <c r="L2457" s="130">
        <f t="shared" si="120"/>
        <v>3.4722222262644209E-3</v>
      </c>
      <c r="M2457" s="131" t="s">
        <v>1</v>
      </c>
      <c r="N2457" s="138" t="s">
        <v>1028</v>
      </c>
    </row>
    <row r="2458" spans="1:14" ht="27" customHeight="1" x14ac:dyDescent="0.35">
      <c r="A2458" s="157">
        <v>20251</v>
      </c>
      <c r="B2458" s="158">
        <v>1853</v>
      </c>
      <c r="C2458" s="125" t="s">
        <v>3</v>
      </c>
      <c r="D2458" s="159">
        <v>42652.802083333336</v>
      </c>
      <c r="E2458" s="158" t="s">
        <v>0</v>
      </c>
      <c r="F2458" s="172">
        <v>42652.563194444447</v>
      </c>
      <c r="G2458" s="173">
        <f t="shared" si="121"/>
        <v>0.23888888888905058</v>
      </c>
      <c r="H2458" s="174" t="str">
        <f t="shared" si="122"/>
        <v>ACCEPTABLE</v>
      </c>
      <c r="I2458" s="138"/>
      <c r="J2458" s="139"/>
      <c r="K2458" s="139"/>
      <c r="L2458" s="130" t="str">
        <f t="shared" ref="L2458:L2521" si="123">IF(OR(K2458="",J2458=""), "Incomplete Data", K2458-J2458)</f>
        <v>Incomplete Data</v>
      </c>
      <c r="M2458" s="131"/>
      <c r="N2458" s="138"/>
    </row>
    <row r="2459" spans="1:14" ht="27" customHeight="1" x14ac:dyDescent="0.35">
      <c r="A2459" s="157"/>
      <c r="B2459" s="158"/>
      <c r="C2459" s="125"/>
      <c r="D2459" s="159"/>
      <c r="E2459" s="158"/>
      <c r="F2459" s="172"/>
      <c r="G2459" s="173" t="str">
        <f t="shared" si="121"/>
        <v/>
      </c>
      <c r="H2459" s="174" t="str">
        <f t="shared" si="122"/>
        <v/>
      </c>
      <c r="I2459" s="138"/>
      <c r="J2459" s="139">
        <v>42652.82708333333</v>
      </c>
      <c r="K2459" s="139">
        <v>42652.838888888888</v>
      </c>
      <c r="L2459" s="130">
        <f t="shared" si="123"/>
        <v>1.1805555557657499E-2</v>
      </c>
      <c r="M2459" s="152" t="s">
        <v>0</v>
      </c>
      <c r="N2459" s="138" t="s">
        <v>1392</v>
      </c>
    </row>
    <row r="2460" spans="1:14" ht="27" customHeight="1" x14ac:dyDescent="0.35">
      <c r="A2460" s="157">
        <v>20249</v>
      </c>
      <c r="B2460" s="158">
        <v>1854</v>
      </c>
      <c r="C2460" s="125" t="s">
        <v>3</v>
      </c>
      <c r="D2460" s="159">
        <v>42652.84375</v>
      </c>
      <c r="E2460" s="158" t="s">
        <v>1</v>
      </c>
      <c r="F2460" s="172">
        <v>42652.563194444447</v>
      </c>
      <c r="G2460" s="173">
        <f t="shared" si="121"/>
        <v>0.28055555555329192</v>
      </c>
      <c r="H2460" s="174" t="str">
        <f t="shared" si="122"/>
        <v>ACCEPTABLE</v>
      </c>
      <c r="I2460" s="138"/>
      <c r="J2460" s="139">
        <v>42652.853472222225</v>
      </c>
      <c r="K2460" s="139">
        <v>42652.863194444442</v>
      </c>
      <c r="L2460" s="130">
        <f t="shared" si="123"/>
        <v>9.7222222175332718E-3</v>
      </c>
      <c r="M2460" s="131" t="s">
        <v>1</v>
      </c>
      <c r="N2460" s="138" t="s">
        <v>1393</v>
      </c>
    </row>
    <row r="2461" spans="1:14" ht="27" customHeight="1" x14ac:dyDescent="0.35">
      <c r="A2461" s="157">
        <v>20251</v>
      </c>
      <c r="B2461" s="158">
        <v>1855</v>
      </c>
      <c r="C2461" s="125" t="s">
        <v>4</v>
      </c>
      <c r="D2461" s="159">
        <v>42652.861111111109</v>
      </c>
      <c r="E2461" s="158" t="s">
        <v>1</v>
      </c>
      <c r="F2461" s="172">
        <v>42652.758333333331</v>
      </c>
      <c r="G2461" s="173">
        <f t="shared" si="121"/>
        <v>0.10277777777810115</v>
      </c>
      <c r="H2461" s="174" t="str">
        <f t="shared" si="122"/>
        <v>ACCEPTABLE</v>
      </c>
      <c r="I2461" s="138"/>
      <c r="J2461" s="139"/>
      <c r="K2461" s="139"/>
      <c r="L2461" s="130" t="str">
        <f t="shared" si="123"/>
        <v>Incomplete Data</v>
      </c>
      <c r="M2461" s="131"/>
      <c r="N2461" s="138"/>
    </row>
    <row r="2462" spans="1:14" ht="27" customHeight="1" x14ac:dyDescent="0.35">
      <c r="A2462" s="157">
        <v>20250</v>
      </c>
      <c r="B2462" s="158">
        <v>1856</v>
      </c>
      <c r="C2462" s="125" t="s">
        <v>16</v>
      </c>
      <c r="D2462" s="159">
        <v>42653.611111111109</v>
      </c>
      <c r="E2462" s="158" t="s">
        <v>0</v>
      </c>
      <c r="F2462" s="172">
        <v>42653.369444444441</v>
      </c>
      <c r="G2462" s="173">
        <f t="shared" si="121"/>
        <v>0.24166666666860692</v>
      </c>
      <c r="H2462" s="174" t="str">
        <f t="shared" si="122"/>
        <v>ACCEPTABLE</v>
      </c>
      <c r="I2462" s="138"/>
      <c r="J2462" s="139">
        <v>42653.617361111108</v>
      </c>
      <c r="K2462" s="139">
        <v>42653.624305555553</v>
      </c>
      <c r="L2462" s="130">
        <f t="shared" si="123"/>
        <v>6.9444444452528842E-3</v>
      </c>
      <c r="M2462" s="131" t="s">
        <v>0</v>
      </c>
      <c r="N2462" s="138" t="s">
        <v>592</v>
      </c>
    </row>
    <row r="2463" spans="1:14" ht="27" customHeight="1" x14ac:dyDescent="0.35">
      <c r="A2463" s="157">
        <v>20250</v>
      </c>
      <c r="B2463" s="158">
        <v>1857</v>
      </c>
      <c r="C2463" s="125" t="s">
        <v>471</v>
      </c>
      <c r="D2463" s="159">
        <v>42653.638888888891</v>
      </c>
      <c r="E2463" s="158" t="s">
        <v>1</v>
      </c>
      <c r="F2463" s="172">
        <v>42653.369444444441</v>
      </c>
      <c r="G2463" s="173">
        <f t="shared" si="121"/>
        <v>0.26944444444961846</v>
      </c>
      <c r="H2463" s="174" t="str">
        <f t="shared" si="122"/>
        <v>ACCEPTABLE</v>
      </c>
      <c r="I2463" s="138"/>
      <c r="J2463" s="139">
        <v>42653.643750000003</v>
      </c>
      <c r="K2463" s="139">
        <v>42653.65625</v>
      </c>
      <c r="L2463" s="130">
        <f t="shared" si="123"/>
        <v>1.2499999997089617E-2</v>
      </c>
      <c r="M2463" s="131" t="s">
        <v>1</v>
      </c>
      <c r="N2463" s="138" t="s">
        <v>1394</v>
      </c>
    </row>
    <row r="2464" spans="1:14" ht="27" customHeight="1" x14ac:dyDescent="0.35">
      <c r="A2464" s="157">
        <v>20251</v>
      </c>
      <c r="B2464" s="158">
        <v>1858</v>
      </c>
      <c r="C2464" s="125" t="s">
        <v>4</v>
      </c>
      <c r="D2464" s="159">
        <v>42653.923611111109</v>
      </c>
      <c r="E2464" s="158" t="s">
        <v>0</v>
      </c>
      <c r="F2464" s="172">
        <v>42653.84097222222</v>
      </c>
      <c r="G2464" s="173">
        <f t="shared" si="121"/>
        <v>8.2638888889050577E-2</v>
      </c>
      <c r="H2464" s="174" t="str">
        <f t="shared" si="122"/>
        <v>ACCEPTABLE</v>
      </c>
      <c r="I2464" s="138"/>
      <c r="J2464" s="139">
        <v>42653.923611111109</v>
      </c>
      <c r="K2464" s="139">
        <v>42653.934027777781</v>
      </c>
      <c r="L2464" s="130">
        <f t="shared" si="123"/>
        <v>1.0416666671517305E-2</v>
      </c>
      <c r="M2464" s="131" t="s">
        <v>0</v>
      </c>
      <c r="N2464" s="138" t="s">
        <v>587</v>
      </c>
    </row>
    <row r="2465" spans="1:14" ht="27" customHeight="1" x14ac:dyDescent="0.35">
      <c r="A2465" s="157">
        <v>20251</v>
      </c>
      <c r="B2465" s="158">
        <v>1859</v>
      </c>
      <c r="C2465" s="125" t="s">
        <v>3</v>
      </c>
      <c r="D2465" s="159">
        <v>42653.951388888891</v>
      </c>
      <c r="E2465" s="158" t="s">
        <v>1</v>
      </c>
      <c r="F2465" s="172">
        <v>42653.84097222222</v>
      </c>
      <c r="G2465" s="173">
        <f t="shared" si="121"/>
        <v>0.11041666667006211</v>
      </c>
      <c r="H2465" s="174" t="str">
        <f t="shared" si="122"/>
        <v>ACCEPTABLE</v>
      </c>
      <c r="I2465" s="138"/>
      <c r="J2465" s="139">
        <v>42653.945833333331</v>
      </c>
      <c r="K2465" s="139">
        <v>42653.959027777775</v>
      </c>
      <c r="L2465" s="130">
        <f t="shared" si="123"/>
        <v>1.3194444443797693E-2</v>
      </c>
      <c r="M2465" s="131" t="s">
        <v>1</v>
      </c>
      <c r="N2465" s="138" t="s">
        <v>1202</v>
      </c>
    </row>
    <row r="2466" spans="1:14" ht="27" customHeight="1" x14ac:dyDescent="0.35">
      <c r="A2466" s="157">
        <v>20252</v>
      </c>
      <c r="B2466" s="158">
        <v>1860</v>
      </c>
      <c r="C2466" s="125" t="s">
        <v>3</v>
      </c>
      <c r="D2466" s="159">
        <v>42653.986111111109</v>
      </c>
      <c r="E2466" s="158" t="s">
        <v>0</v>
      </c>
      <c r="F2466" s="172">
        <v>42653.84097222222</v>
      </c>
      <c r="G2466" s="173">
        <f t="shared" si="121"/>
        <v>0.14513888888905058</v>
      </c>
      <c r="H2466" s="174" t="str">
        <f t="shared" si="122"/>
        <v>ACCEPTABLE</v>
      </c>
      <c r="I2466" s="138"/>
      <c r="J2466" s="139">
        <v>42654</v>
      </c>
      <c r="K2466" s="139">
        <v>42654.010416666664</v>
      </c>
      <c r="L2466" s="130">
        <f t="shared" si="123"/>
        <v>1.0416666664241347E-2</v>
      </c>
      <c r="M2466" s="131" t="s">
        <v>0</v>
      </c>
      <c r="N2466" s="138" t="s">
        <v>1395</v>
      </c>
    </row>
    <row r="2467" spans="1:14" ht="27" customHeight="1" x14ac:dyDescent="0.35">
      <c r="A2467" s="157">
        <v>20252</v>
      </c>
      <c r="B2467" s="158">
        <v>1861</v>
      </c>
      <c r="C2467" s="125" t="s">
        <v>4</v>
      </c>
      <c r="D2467" s="159">
        <v>42654.024305555555</v>
      </c>
      <c r="E2467" s="158" t="s">
        <v>1</v>
      </c>
      <c r="F2467" s="172">
        <v>42653.84097222222</v>
      </c>
      <c r="G2467" s="173">
        <f t="shared" si="121"/>
        <v>0.18333333333430346</v>
      </c>
      <c r="H2467" s="174" t="str">
        <f t="shared" si="122"/>
        <v>ACCEPTABLE</v>
      </c>
      <c r="I2467" s="138"/>
      <c r="J2467" s="139">
        <v>42654.041666666664</v>
      </c>
      <c r="K2467" s="139">
        <v>42654.052777777775</v>
      </c>
      <c r="L2467" s="130">
        <f t="shared" si="123"/>
        <v>1.1111111110949423E-2</v>
      </c>
      <c r="M2467" s="131" t="s">
        <v>1</v>
      </c>
      <c r="N2467" s="138" t="s">
        <v>587</v>
      </c>
    </row>
    <row r="2468" spans="1:14" ht="27" customHeight="1" x14ac:dyDescent="0.35">
      <c r="A2468" s="157">
        <v>20253</v>
      </c>
      <c r="B2468" s="158">
        <v>1862</v>
      </c>
      <c r="C2468" s="125" t="s">
        <v>3</v>
      </c>
      <c r="D2468" s="159">
        <v>42654.15625</v>
      </c>
      <c r="E2468" s="158" t="s">
        <v>0</v>
      </c>
      <c r="F2468" s="172">
        <v>42653.84097222222</v>
      </c>
      <c r="G2468" s="173">
        <f t="shared" si="121"/>
        <v>0.31527777777955635</v>
      </c>
      <c r="H2468" s="174" t="str">
        <f t="shared" si="122"/>
        <v>ACCEPTABLE</v>
      </c>
      <c r="I2468" s="138"/>
      <c r="J2468" s="139">
        <v>42654.173611111109</v>
      </c>
      <c r="K2468" s="139">
        <v>42654.186111111114</v>
      </c>
      <c r="L2468" s="130">
        <f t="shared" si="123"/>
        <v>1.2500000004365575E-2</v>
      </c>
      <c r="M2468" s="131" t="s">
        <v>0</v>
      </c>
      <c r="N2468" s="138" t="s">
        <v>1396</v>
      </c>
    </row>
    <row r="2469" spans="1:14" ht="27" customHeight="1" x14ac:dyDescent="0.35">
      <c r="A2469" s="157">
        <v>20253</v>
      </c>
      <c r="B2469" s="158">
        <v>1863</v>
      </c>
      <c r="C2469" s="125" t="s">
        <v>4</v>
      </c>
      <c r="D2469" s="159">
        <v>42654.194444444445</v>
      </c>
      <c r="E2469" s="158" t="s">
        <v>1</v>
      </c>
      <c r="F2469" s="172">
        <v>42653.84097222222</v>
      </c>
      <c r="G2469" s="173">
        <f t="shared" si="121"/>
        <v>0.35347222222480923</v>
      </c>
      <c r="H2469" s="174" t="str">
        <f t="shared" si="122"/>
        <v>ACCEPTABLE</v>
      </c>
      <c r="I2469" s="138"/>
      <c r="J2469" s="139">
        <v>42654.211805555555</v>
      </c>
      <c r="K2469" s="139"/>
      <c r="L2469" s="130" t="str">
        <f t="shared" si="123"/>
        <v>Incomplete Data</v>
      </c>
      <c r="M2469" s="131" t="s">
        <v>1</v>
      </c>
      <c r="N2469" s="138" t="s">
        <v>587</v>
      </c>
    </row>
    <row r="2470" spans="1:14" ht="27" customHeight="1" x14ac:dyDescent="0.35">
      <c r="A2470" s="157">
        <v>20253</v>
      </c>
      <c r="B2470" s="158">
        <v>1864</v>
      </c>
      <c r="C2470" s="125" t="s">
        <v>4</v>
      </c>
      <c r="D2470" s="159">
        <v>42654.6875</v>
      </c>
      <c r="E2470" s="158" t="s">
        <v>0</v>
      </c>
      <c r="F2470" s="172">
        <v>42654.374305555553</v>
      </c>
      <c r="G2470" s="173">
        <f t="shared" si="121"/>
        <v>0.31319444444670808</v>
      </c>
      <c r="H2470" s="174" t="str">
        <f t="shared" si="122"/>
        <v>ACCEPTABLE</v>
      </c>
      <c r="I2470" s="138"/>
      <c r="J2470" s="139">
        <v>42654.658333333333</v>
      </c>
      <c r="K2470" s="139">
        <v>42654.666666666664</v>
      </c>
      <c r="L2470" s="130">
        <f t="shared" si="123"/>
        <v>8.333333331393078E-3</v>
      </c>
      <c r="M2470" s="131" t="s">
        <v>0</v>
      </c>
      <c r="N2470" s="138" t="s">
        <v>587</v>
      </c>
    </row>
    <row r="2471" spans="1:14" ht="27" customHeight="1" x14ac:dyDescent="0.35">
      <c r="A2471" s="157">
        <v>20253</v>
      </c>
      <c r="B2471" s="158">
        <v>1865</v>
      </c>
      <c r="C2471" s="125" t="s">
        <v>3</v>
      </c>
      <c r="D2471" s="159">
        <v>42654.715277777781</v>
      </c>
      <c r="E2471" s="158" t="s">
        <v>1</v>
      </c>
      <c r="F2471" s="172">
        <v>42654.374305555553</v>
      </c>
      <c r="G2471" s="173">
        <f t="shared" si="121"/>
        <v>0.34097222222771961</v>
      </c>
      <c r="H2471" s="174" t="str">
        <f t="shared" si="122"/>
        <v>ACCEPTABLE</v>
      </c>
      <c r="I2471" s="138"/>
      <c r="J2471" s="139">
        <v>42654.701388888891</v>
      </c>
      <c r="K2471" s="139">
        <v>42654.712500000001</v>
      </c>
      <c r="L2471" s="130">
        <f t="shared" si="123"/>
        <v>1.1111111110949423E-2</v>
      </c>
      <c r="M2471" s="131" t="s">
        <v>1</v>
      </c>
      <c r="N2471" s="138" t="s">
        <v>1397</v>
      </c>
    </row>
    <row r="2472" spans="1:14" ht="27" customHeight="1" x14ac:dyDescent="0.35">
      <c r="A2472" s="157">
        <v>20254</v>
      </c>
      <c r="B2472" s="158">
        <v>1866</v>
      </c>
      <c r="C2472" s="125" t="s">
        <v>471</v>
      </c>
      <c r="D2472" s="159">
        <v>42654.75</v>
      </c>
      <c r="E2472" s="158" t="s">
        <v>0</v>
      </c>
      <c r="F2472" s="172">
        <v>42654.374305555553</v>
      </c>
      <c r="G2472" s="173">
        <f t="shared" si="121"/>
        <v>0.37569444444670808</v>
      </c>
      <c r="H2472" s="174" t="str">
        <f t="shared" si="122"/>
        <v>ACCEPTABLE</v>
      </c>
      <c r="I2472" s="138"/>
      <c r="J2472" s="139">
        <v>42654.75277777778</v>
      </c>
      <c r="K2472" s="139">
        <v>42654.762499999997</v>
      </c>
      <c r="L2472" s="130">
        <f t="shared" si="123"/>
        <v>9.7222222175332718E-3</v>
      </c>
      <c r="M2472" s="131" t="s">
        <v>0</v>
      </c>
      <c r="N2472" s="138" t="s">
        <v>1398</v>
      </c>
    </row>
    <row r="2473" spans="1:14" ht="27" customHeight="1" x14ac:dyDescent="0.35">
      <c r="A2473" s="157">
        <v>20254</v>
      </c>
      <c r="B2473" s="158">
        <v>1867</v>
      </c>
      <c r="C2473" s="125" t="s">
        <v>16</v>
      </c>
      <c r="D2473" s="159">
        <v>42654.784722222219</v>
      </c>
      <c r="E2473" s="158" t="s">
        <v>1</v>
      </c>
      <c r="F2473" s="172">
        <v>42654.374305555553</v>
      </c>
      <c r="G2473" s="173">
        <f t="shared" si="121"/>
        <v>0.41041666666569654</v>
      </c>
      <c r="H2473" s="174" t="str">
        <f t="shared" si="122"/>
        <v>ACCEPTABLE</v>
      </c>
      <c r="I2473" s="138"/>
      <c r="J2473" s="139">
        <v>42654.785416666666</v>
      </c>
      <c r="K2473" s="139">
        <v>42654.791666666664</v>
      </c>
      <c r="L2473" s="130">
        <f t="shared" si="123"/>
        <v>6.2499999985448085E-3</v>
      </c>
      <c r="M2473" s="131" t="s">
        <v>1</v>
      </c>
      <c r="N2473" s="138" t="s">
        <v>867</v>
      </c>
    </row>
    <row r="2474" spans="1:14" ht="27" customHeight="1" x14ac:dyDescent="0.35">
      <c r="A2474" s="157">
        <v>20252</v>
      </c>
      <c r="B2474" s="158">
        <v>1868</v>
      </c>
      <c r="C2474" s="125" t="s">
        <v>4</v>
      </c>
      <c r="D2474" s="159">
        <v>42654.923611111109</v>
      </c>
      <c r="E2474" s="158" t="s">
        <v>0</v>
      </c>
      <c r="F2474" s="172">
        <v>42654.374305555553</v>
      </c>
      <c r="G2474" s="173">
        <f t="shared" si="121"/>
        <v>0.54930555555620231</v>
      </c>
      <c r="H2474" s="174" t="str">
        <f t="shared" si="122"/>
        <v>ACCEPTABLE</v>
      </c>
      <c r="I2474" s="138"/>
      <c r="J2474" s="139">
        <v>42654.922222222223</v>
      </c>
      <c r="K2474" s="139">
        <v>42654.930555555555</v>
      </c>
      <c r="L2474" s="130">
        <f t="shared" si="123"/>
        <v>8.333333331393078E-3</v>
      </c>
      <c r="M2474" s="131" t="s">
        <v>0</v>
      </c>
      <c r="N2474" s="138" t="s">
        <v>587</v>
      </c>
    </row>
    <row r="2475" spans="1:14" ht="27" customHeight="1" x14ac:dyDescent="0.35">
      <c r="A2475" s="157">
        <v>20252</v>
      </c>
      <c r="B2475" s="158">
        <v>1869</v>
      </c>
      <c r="C2475" s="125" t="s">
        <v>3</v>
      </c>
      <c r="D2475" s="159">
        <v>42654.951388888891</v>
      </c>
      <c r="E2475" s="158" t="s">
        <v>1</v>
      </c>
      <c r="F2475" s="172">
        <v>42654.374305555553</v>
      </c>
      <c r="G2475" s="173">
        <f t="shared" si="121"/>
        <v>0.57708333333721384</v>
      </c>
      <c r="H2475" s="174" t="str">
        <f t="shared" si="122"/>
        <v>ACCEPTABLE</v>
      </c>
      <c r="I2475" s="138"/>
      <c r="J2475" s="139">
        <v>42654.953472222223</v>
      </c>
      <c r="K2475" s="139">
        <v>42654.965277777781</v>
      </c>
      <c r="L2475" s="130">
        <f t="shared" si="123"/>
        <v>1.1805555557657499E-2</v>
      </c>
      <c r="M2475" s="131" t="s">
        <v>1</v>
      </c>
      <c r="N2475" s="138" t="s">
        <v>1399</v>
      </c>
    </row>
    <row r="2476" spans="1:14" ht="27" customHeight="1" x14ac:dyDescent="0.35">
      <c r="A2476" s="157"/>
      <c r="B2476" s="158"/>
      <c r="C2476" s="125"/>
      <c r="D2476" s="159"/>
      <c r="E2476" s="158"/>
      <c r="F2476" s="172"/>
      <c r="G2476" s="173" t="str">
        <f t="shared" si="121"/>
        <v/>
      </c>
      <c r="H2476" s="174" t="str">
        <f t="shared" si="122"/>
        <v/>
      </c>
      <c r="I2476" s="138"/>
      <c r="J2476" s="139">
        <v>42655.598611111112</v>
      </c>
      <c r="K2476" s="139">
        <v>42655.602083333331</v>
      </c>
      <c r="L2476" s="130">
        <f t="shared" si="123"/>
        <v>3.4722222189884633E-3</v>
      </c>
      <c r="M2476" s="131" t="s">
        <v>149</v>
      </c>
      <c r="N2476" s="138" t="s">
        <v>78</v>
      </c>
    </row>
    <row r="2477" spans="1:14" ht="27" customHeight="1" x14ac:dyDescent="0.35">
      <c r="A2477" s="157">
        <v>20254</v>
      </c>
      <c r="B2477" s="158">
        <v>1870</v>
      </c>
      <c r="C2477" s="125" t="s">
        <v>16</v>
      </c>
      <c r="D2477" s="159">
        <v>42655.652777777781</v>
      </c>
      <c r="E2477" s="158"/>
      <c r="F2477" s="172">
        <v>42655.543055555558</v>
      </c>
      <c r="G2477" s="173">
        <f t="shared" si="121"/>
        <v>0.10972222222335404</v>
      </c>
      <c r="H2477" s="174" t="str">
        <f t="shared" si="122"/>
        <v>ACCEPTABLE</v>
      </c>
      <c r="I2477" s="138"/>
      <c r="J2477" s="139">
        <v>42655.656944444447</v>
      </c>
      <c r="K2477" s="139">
        <v>42655.662499999999</v>
      </c>
      <c r="L2477" s="130">
        <f t="shared" si="123"/>
        <v>5.5555555518367328E-3</v>
      </c>
      <c r="M2477" s="131" t="s">
        <v>0</v>
      </c>
      <c r="N2477" s="138" t="s">
        <v>637</v>
      </c>
    </row>
    <row r="2478" spans="1:14" ht="27" customHeight="1" x14ac:dyDescent="0.35">
      <c r="A2478" s="157">
        <v>20254</v>
      </c>
      <c r="B2478" s="158">
        <v>1871</v>
      </c>
      <c r="C2478" s="125" t="s">
        <v>471</v>
      </c>
      <c r="D2478" s="159">
        <v>42655.680555555555</v>
      </c>
      <c r="E2478" s="158"/>
      <c r="F2478" s="172">
        <v>42655.543055555558</v>
      </c>
      <c r="G2478" s="173">
        <f t="shared" si="121"/>
        <v>0.13749999999708962</v>
      </c>
      <c r="H2478" s="174" t="str">
        <f t="shared" si="122"/>
        <v>ACCEPTABLE</v>
      </c>
      <c r="I2478" s="138"/>
      <c r="J2478" s="139">
        <v>42655.681250000001</v>
      </c>
      <c r="K2478" s="139">
        <v>42655.693749999999</v>
      </c>
      <c r="L2478" s="130">
        <f t="shared" si="123"/>
        <v>1.2499999997089617E-2</v>
      </c>
      <c r="M2478" s="131" t="s">
        <v>1</v>
      </c>
      <c r="N2478" s="138" t="s">
        <v>893</v>
      </c>
    </row>
    <row r="2479" spans="1:14" ht="27" customHeight="1" x14ac:dyDescent="0.35">
      <c r="A2479" s="157">
        <v>20254</v>
      </c>
      <c r="B2479" s="158">
        <v>1872</v>
      </c>
      <c r="C2479" s="125" t="s">
        <v>3</v>
      </c>
      <c r="D2479" s="159">
        <v>42656.583333333336</v>
      </c>
      <c r="E2479" s="158" t="s">
        <v>0</v>
      </c>
      <c r="F2479" s="172">
        <v>42656.48333333333</v>
      </c>
      <c r="G2479" s="173">
        <f t="shared" si="121"/>
        <v>0.10000000000582077</v>
      </c>
      <c r="H2479" s="174" t="str">
        <f t="shared" si="122"/>
        <v>ACCEPTABLE</v>
      </c>
      <c r="I2479" s="138"/>
      <c r="J2479" s="139">
        <v>42656.554861111108</v>
      </c>
      <c r="K2479" s="139">
        <v>42656.564583333333</v>
      </c>
      <c r="L2479" s="130">
        <f t="shared" si="123"/>
        <v>9.7222222248092294E-3</v>
      </c>
      <c r="M2479" s="131" t="s">
        <v>0</v>
      </c>
      <c r="N2479" s="138" t="s">
        <v>1400</v>
      </c>
    </row>
    <row r="2480" spans="1:14" ht="27" customHeight="1" x14ac:dyDescent="0.35">
      <c r="A2480" s="157">
        <v>20254</v>
      </c>
      <c r="B2480" s="158">
        <v>1873</v>
      </c>
      <c r="C2480" s="125" t="s">
        <v>3</v>
      </c>
      <c r="D2480" s="159">
        <v>42656.607638888891</v>
      </c>
      <c r="E2480" s="158" t="s">
        <v>1</v>
      </c>
      <c r="F2480" s="172">
        <v>42656.48333333333</v>
      </c>
      <c r="G2480" s="173">
        <f t="shared" si="121"/>
        <v>0.12430555556056788</v>
      </c>
      <c r="H2480" s="174" t="str">
        <f t="shared" si="122"/>
        <v>ACCEPTABLE</v>
      </c>
      <c r="I2480" s="138"/>
      <c r="J2480" s="139">
        <v>42656.572916666664</v>
      </c>
      <c r="K2480" s="139">
        <v>42656.585416666669</v>
      </c>
      <c r="L2480" s="130">
        <f t="shared" si="123"/>
        <v>1.2500000004365575E-2</v>
      </c>
      <c r="M2480" s="131" t="s">
        <v>1</v>
      </c>
      <c r="N2480" s="138" t="s">
        <v>1400</v>
      </c>
    </row>
    <row r="2481" spans="1:14" ht="27" customHeight="1" x14ac:dyDescent="0.35">
      <c r="A2481" s="157">
        <v>20255</v>
      </c>
      <c r="B2481" s="158">
        <v>1874</v>
      </c>
      <c r="C2481" s="125" t="s">
        <v>3</v>
      </c>
      <c r="D2481" s="159">
        <v>42659.652777777781</v>
      </c>
      <c r="E2481" s="158" t="s">
        <v>0</v>
      </c>
      <c r="F2481" s="172">
        <v>42659.541666666664</v>
      </c>
      <c r="G2481" s="173">
        <f t="shared" si="121"/>
        <v>0.11111111111677019</v>
      </c>
      <c r="H2481" s="174" t="str">
        <f t="shared" si="122"/>
        <v>ACCEPTABLE</v>
      </c>
      <c r="I2481" s="138"/>
      <c r="J2481" s="139">
        <v>42659.661111111112</v>
      </c>
      <c r="K2481" s="139">
        <v>42659.669444444444</v>
      </c>
      <c r="L2481" s="130">
        <f t="shared" si="123"/>
        <v>8.333333331393078E-3</v>
      </c>
      <c r="M2481" s="131" t="s">
        <v>0</v>
      </c>
      <c r="N2481" s="138" t="s">
        <v>1401</v>
      </c>
    </row>
    <row r="2482" spans="1:14" ht="27" customHeight="1" x14ac:dyDescent="0.35">
      <c r="A2482" s="157">
        <v>20255</v>
      </c>
      <c r="B2482" s="158">
        <v>1875</v>
      </c>
      <c r="C2482" s="125" t="s">
        <v>4</v>
      </c>
      <c r="D2482" s="159">
        <v>42659.6875</v>
      </c>
      <c r="E2482" s="158" t="s">
        <v>1</v>
      </c>
      <c r="F2482" s="172">
        <v>42659.541666666664</v>
      </c>
      <c r="G2482" s="173">
        <f t="shared" si="121"/>
        <v>0.14583333333575865</v>
      </c>
      <c r="H2482" s="174" t="str">
        <f t="shared" si="122"/>
        <v>ACCEPTABLE</v>
      </c>
      <c r="I2482" s="138"/>
      <c r="J2482" s="139">
        <v>42659.700694444444</v>
      </c>
      <c r="K2482" s="139">
        <v>42659.706250000003</v>
      </c>
      <c r="L2482" s="130">
        <f t="shared" si="123"/>
        <v>5.5555555591126904E-3</v>
      </c>
      <c r="M2482" s="131" t="s">
        <v>1</v>
      </c>
      <c r="N2482" s="138" t="s">
        <v>1024</v>
      </c>
    </row>
    <row r="2483" spans="1:14" ht="27" customHeight="1" x14ac:dyDescent="0.35">
      <c r="A2483" s="157">
        <v>20255</v>
      </c>
      <c r="B2483" s="158">
        <v>1876</v>
      </c>
      <c r="C2483" s="125" t="s">
        <v>4</v>
      </c>
      <c r="D2483" s="159">
        <v>42660.319444444445</v>
      </c>
      <c r="E2483" s="158" t="s">
        <v>0</v>
      </c>
      <c r="F2483" s="172">
        <v>42660.223611111112</v>
      </c>
      <c r="G2483" s="173">
        <f t="shared" si="121"/>
        <v>9.5833333332848269E-2</v>
      </c>
      <c r="H2483" s="174" t="str">
        <f t="shared" si="122"/>
        <v>ACCEPTABLE</v>
      </c>
      <c r="I2483" s="138"/>
      <c r="J2483" s="139">
        <v>42660.315972222219</v>
      </c>
      <c r="K2483" s="139">
        <v>42660.324305555558</v>
      </c>
      <c r="L2483" s="130">
        <f t="shared" si="123"/>
        <v>8.3333333386690356E-3</v>
      </c>
      <c r="M2483" s="131" t="s">
        <v>0</v>
      </c>
      <c r="N2483" s="138" t="s">
        <v>587</v>
      </c>
    </row>
    <row r="2484" spans="1:14" ht="27" customHeight="1" x14ac:dyDescent="0.35">
      <c r="A2484" s="157">
        <v>20255</v>
      </c>
      <c r="B2484" s="158">
        <v>1877</v>
      </c>
      <c r="C2484" s="125" t="s">
        <v>4</v>
      </c>
      <c r="D2484" s="159">
        <v>42660.354166666664</v>
      </c>
      <c r="E2484" s="158" t="s">
        <v>1</v>
      </c>
      <c r="F2484" s="172">
        <v>42660.223611111112</v>
      </c>
      <c r="G2484" s="173">
        <f t="shared" si="121"/>
        <v>0.13055555555183673</v>
      </c>
      <c r="H2484" s="174" t="str">
        <f t="shared" si="122"/>
        <v>ACCEPTABLE</v>
      </c>
      <c r="I2484" s="138"/>
      <c r="J2484" s="139">
        <v>42660.382638888892</v>
      </c>
      <c r="K2484" s="139">
        <v>42660.390972222223</v>
      </c>
      <c r="L2484" s="130">
        <f t="shared" si="123"/>
        <v>8.333333331393078E-3</v>
      </c>
      <c r="M2484" s="131" t="s">
        <v>1</v>
      </c>
      <c r="N2484" s="138" t="s">
        <v>587</v>
      </c>
    </row>
    <row r="2485" spans="1:14" ht="27" customHeight="1" x14ac:dyDescent="0.35">
      <c r="A2485" s="157">
        <v>20256</v>
      </c>
      <c r="B2485" s="158">
        <v>1878</v>
      </c>
      <c r="C2485" s="125" t="s">
        <v>471</v>
      </c>
      <c r="D2485" s="159">
        <v>42660.40625</v>
      </c>
      <c r="E2485" s="158" t="s">
        <v>0</v>
      </c>
      <c r="F2485" s="172">
        <v>42660.223611111112</v>
      </c>
      <c r="G2485" s="173">
        <f t="shared" si="121"/>
        <v>0.18263888888759539</v>
      </c>
      <c r="H2485" s="174" t="str">
        <f t="shared" si="122"/>
        <v>ACCEPTABLE</v>
      </c>
      <c r="I2485" s="138"/>
      <c r="J2485" s="139">
        <v>42660.404166666667</v>
      </c>
      <c r="K2485" s="139">
        <v>42660.417361111111</v>
      </c>
      <c r="L2485" s="130">
        <f t="shared" si="123"/>
        <v>1.3194444443797693E-2</v>
      </c>
      <c r="M2485" s="131" t="s">
        <v>0</v>
      </c>
      <c r="N2485" s="138" t="s">
        <v>1402</v>
      </c>
    </row>
    <row r="2486" spans="1:14" ht="27" customHeight="1" x14ac:dyDescent="0.35">
      <c r="A2486" s="157">
        <v>20256</v>
      </c>
      <c r="B2486" s="158">
        <v>1879</v>
      </c>
      <c r="C2486" s="125" t="s">
        <v>16</v>
      </c>
      <c r="D2486" s="159">
        <v>42660.440972222219</v>
      </c>
      <c r="E2486" s="158" t="s">
        <v>1</v>
      </c>
      <c r="F2486" s="172">
        <v>42660.223611111112</v>
      </c>
      <c r="G2486" s="173">
        <f t="shared" si="121"/>
        <v>0.21736111110658385</v>
      </c>
      <c r="H2486" s="174" t="str">
        <f t="shared" si="122"/>
        <v>ACCEPTABLE</v>
      </c>
      <c r="I2486" s="138"/>
      <c r="J2486" s="153">
        <v>42660.441666666666</v>
      </c>
      <c r="K2486" s="153">
        <v>42660.458333333336</v>
      </c>
      <c r="L2486" s="154">
        <f t="shared" si="123"/>
        <v>1.6666666670062114E-2</v>
      </c>
      <c r="M2486" s="155" t="s">
        <v>1</v>
      </c>
      <c r="N2486" s="156" t="s">
        <v>1414</v>
      </c>
    </row>
    <row r="2487" spans="1:14" ht="27" customHeight="1" x14ac:dyDescent="0.35">
      <c r="A2487" s="157">
        <v>20257</v>
      </c>
      <c r="B2487" s="158">
        <v>1880</v>
      </c>
      <c r="C2487" s="125" t="s">
        <v>3</v>
      </c>
      <c r="D2487" s="159">
        <v>42660.447916666664</v>
      </c>
      <c r="E2487" s="158" t="s">
        <v>0</v>
      </c>
      <c r="F2487" s="172">
        <v>42660.406944444447</v>
      </c>
      <c r="G2487" s="173">
        <f t="shared" si="121"/>
        <v>4.0972222217533272E-2</v>
      </c>
      <c r="H2487" s="174" t="str">
        <f t="shared" si="122"/>
        <v>TOO LATE</v>
      </c>
      <c r="I2487" s="138"/>
      <c r="J2487" s="153"/>
      <c r="K2487" s="153"/>
      <c r="L2487" s="150" t="str">
        <f t="shared" si="123"/>
        <v>Incomplete Data</v>
      </c>
      <c r="M2487" s="155"/>
      <c r="N2487" s="156"/>
    </row>
    <row r="2488" spans="1:14" ht="27" customHeight="1" x14ac:dyDescent="0.35">
      <c r="A2488" s="157"/>
      <c r="B2488" s="158"/>
      <c r="C2488" s="125"/>
      <c r="D2488" s="159"/>
      <c r="E2488" s="158"/>
      <c r="F2488" s="172"/>
      <c r="G2488" s="173" t="str">
        <f t="shared" si="121"/>
        <v/>
      </c>
      <c r="H2488" s="174" t="str">
        <f t="shared" si="122"/>
        <v/>
      </c>
      <c r="I2488" s="138"/>
      <c r="J2488" s="139">
        <v>42660.663888888892</v>
      </c>
      <c r="K2488" s="139">
        <v>42660.673611111109</v>
      </c>
      <c r="L2488" s="130">
        <f t="shared" si="123"/>
        <v>9.7222222175332718E-3</v>
      </c>
      <c r="M2488" s="131" t="s">
        <v>1</v>
      </c>
      <c r="N2488" s="156" t="s">
        <v>1403</v>
      </c>
    </row>
    <row r="2489" spans="1:14" ht="27" customHeight="1" x14ac:dyDescent="0.35">
      <c r="A2489" s="157">
        <v>20257</v>
      </c>
      <c r="B2489" s="158">
        <v>1881</v>
      </c>
      <c r="C2489" s="125" t="s">
        <v>3</v>
      </c>
      <c r="D2489" s="159">
        <v>42660.709027777775</v>
      </c>
      <c r="E2489" s="158" t="s">
        <v>1</v>
      </c>
      <c r="F2489" s="172">
        <v>42660.666666666664</v>
      </c>
      <c r="G2489" s="173">
        <f t="shared" si="121"/>
        <v>4.2361111110949423E-2</v>
      </c>
      <c r="H2489" s="174" t="str">
        <f t="shared" si="122"/>
        <v>ACCEPTABLE</v>
      </c>
      <c r="I2489" s="138"/>
      <c r="J2489" s="139">
        <v>42660.705555555556</v>
      </c>
      <c r="K2489" s="139">
        <v>42660.71875</v>
      </c>
      <c r="L2489" s="130">
        <f t="shared" si="123"/>
        <v>1.3194444443797693E-2</v>
      </c>
      <c r="M2489" s="131" t="s">
        <v>1</v>
      </c>
      <c r="N2489" s="148" t="s">
        <v>1404</v>
      </c>
    </row>
    <row r="2490" spans="1:14" ht="27" customHeight="1" x14ac:dyDescent="0.35">
      <c r="A2490" s="157">
        <v>20255</v>
      </c>
      <c r="B2490" s="158">
        <v>1882</v>
      </c>
      <c r="C2490" s="125" t="s">
        <v>4</v>
      </c>
      <c r="D2490" s="159">
        <v>42661.4375</v>
      </c>
      <c r="E2490" s="158" t="s">
        <v>0</v>
      </c>
      <c r="F2490" s="172">
        <v>42661.37222222222</v>
      </c>
      <c r="G2490" s="173">
        <f t="shared" si="121"/>
        <v>6.5277777779556345E-2</v>
      </c>
      <c r="H2490" s="174" t="str">
        <f t="shared" si="122"/>
        <v>ACCEPTABLE</v>
      </c>
      <c r="I2490" s="138"/>
      <c r="J2490" s="139">
        <v>42661.456944444442</v>
      </c>
      <c r="K2490" s="139">
        <v>42661.463888888888</v>
      </c>
      <c r="L2490" s="130">
        <f t="shared" si="123"/>
        <v>6.9444444452528842E-3</v>
      </c>
      <c r="M2490" s="131" t="s">
        <v>0</v>
      </c>
      <c r="N2490" s="138" t="s">
        <v>18</v>
      </c>
    </row>
    <row r="2491" spans="1:14" ht="27" customHeight="1" x14ac:dyDescent="0.35">
      <c r="A2491" s="157">
        <v>20255</v>
      </c>
      <c r="B2491" s="158">
        <v>1883</v>
      </c>
      <c r="C2491" s="125" t="s">
        <v>3</v>
      </c>
      <c r="D2491" s="159">
        <v>42661.458333333336</v>
      </c>
      <c r="E2491" s="158" t="s">
        <v>1</v>
      </c>
      <c r="F2491" s="172">
        <v>42661.37222222222</v>
      </c>
      <c r="G2491" s="173">
        <f t="shared" si="121"/>
        <v>8.6111111115314998E-2</v>
      </c>
      <c r="H2491" s="174" t="str">
        <f t="shared" si="122"/>
        <v>ACCEPTABLE</v>
      </c>
      <c r="I2491" s="138"/>
      <c r="J2491" s="139">
        <v>42661.486111111109</v>
      </c>
      <c r="K2491" s="139">
        <v>42661.497916666667</v>
      </c>
      <c r="L2491" s="130">
        <f t="shared" si="123"/>
        <v>1.1805555557657499E-2</v>
      </c>
      <c r="M2491" s="131" t="s">
        <v>1</v>
      </c>
      <c r="N2491" s="138" t="s">
        <v>1296</v>
      </c>
    </row>
    <row r="2492" spans="1:14" ht="27" customHeight="1" x14ac:dyDescent="0.35">
      <c r="A2492" s="157">
        <v>20256</v>
      </c>
      <c r="B2492" s="158">
        <v>1884</v>
      </c>
      <c r="C2492" s="125" t="s">
        <v>16</v>
      </c>
      <c r="D2492" s="159">
        <v>42661.611111111109</v>
      </c>
      <c r="E2492" s="158" t="s">
        <v>0</v>
      </c>
      <c r="F2492" s="172">
        <v>42661.37222222222</v>
      </c>
      <c r="G2492" s="173">
        <f t="shared" si="121"/>
        <v>0.23888888888905058</v>
      </c>
      <c r="H2492" s="174" t="str">
        <f t="shared" si="122"/>
        <v>ACCEPTABLE</v>
      </c>
      <c r="I2492" s="138"/>
      <c r="J2492" s="139">
        <v>42661.60833333333</v>
      </c>
      <c r="K2492" s="139">
        <v>42661.618055555555</v>
      </c>
      <c r="L2492" s="130">
        <f t="shared" si="123"/>
        <v>9.7222222248092294E-3</v>
      </c>
      <c r="M2492" s="131" t="s">
        <v>0</v>
      </c>
      <c r="N2492" s="138" t="s">
        <v>1405</v>
      </c>
    </row>
    <row r="2493" spans="1:14" ht="27" customHeight="1" x14ac:dyDescent="0.35">
      <c r="A2493" s="157">
        <v>20256</v>
      </c>
      <c r="B2493" s="158">
        <v>1885</v>
      </c>
      <c r="C2493" s="125" t="s">
        <v>471</v>
      </c>
      <c r="D2493" s="159">
        <v>42661.638888888891</v>
      </c>
      <c r="E2493" s="158" t="s">
        <v>1</v>
      </c>
      <c r="F2493" s="172">
        <v>42661.37222222222</v>
      </c>
      <c r="G2493" s="173">
        <f t="shared" si="121"/>
        <v>0.26666666667006211</v>
      </c>
      <c r="H2493" s="174" t="str">
        <f t="shared" si="122"/>
        <v>ACCEPTABLE</v>
      </c>
      <c r="I2493" s="138"/>
      <c r="J2493" s="139">
        <v>42661.634027777778</v>
      </c>
      <c r="K2493" s="139"/>
      <c r="L2493" s="130" t="str">
        <f t="shared" si="123"/>
        <v>Incomplete Data</v>
      </c>
      <c r="M2493" s="131" t="s">
        <v>1</v>
      </c>
      <c r="N2493" s="138" t="s">
        <v>1406</v>
      </c>
    </row>
    <row r="2494" spans="1:14" ht="27" customHeight="1" x14ac:dyDescent="0.35">
      <c r="A2494" s="157">
        <v>20258</v>
      </c>
      <c r="B2494" s="158">
        <v>1886</v>
      </c>
      <c r="C2494" s="125" t="s">
        <v>471</v>
      </c>
      <c r="D2494" s="159">
        <v>42663.5625</v>
      </c>
      <c r="E2494" s="158" t="s">
        <v>0</v>
      </c>
      <c r="F2494" s="172">
        <v>42663.444444444445</v>
      </c>
      <c r="G2494" s="173">
        <f t="shared" si="121"/>
        <v>0.11805555555474712</v>
      </c>
      <c r="H2494" s="174" t="str">
        <f t="shared" si="122"/>
        <v>ACCEPTABLE</v>
      </c>
      <c r="I2494" s="138"/>
      <c r="J2494" s="139">
        <v>42663.561805555553</v>
      </c>
      <c r="K2494" s="139">
        <v>42663.575694444444</v>
      </c>
      <c r="L2494" s="130">
        <f t="shared" si="123"/>
        <v>1.3888888890505768E-2</v>
      </c>
      <c r="M2494" s="131" t="s">
        <v>0</v>
      </c>
      <c r="N2494" s="138" t="s">
        <v>1407</v>
      </c>
    </row>
    <row r="2495" spans="1:14" ht="27" customHeight="1" x14ac:dyDescent="0.35">
      <c r="A2495" s="157">
        <v>20258</v>
      </c>
      <c r="B2495" s="158">
        <v>1887</v>
      </c>
      <c r="C2495" s="125" t="s">
        <v>16</v>
      </c>
      <c r="D2495" s="159">
        <v>42663.597222222219</v>
      </c>
      <c r="E2495" s="158" t="s">
        <v>1</v>
      </c>
      <c r="F2495" s="172">
        <v>42663.444444444445</v>
      </c>
      <c r="G2495" s="173">
        <f t="shared" si="121"/>
        <v>0.15277777777373558</v>
      </c>
      <c r="H2495" s="174" t="str">
        <f t="shared" si="122"/>
        <v>ACCEPTABLE</v>
      </c>
      <c r="I2495" s="138"/>
      <c r="J2495" s="139">
        <v>42663.59652777778</v>
      </c>
      <c r="K2495" s="139">
        <v>42663.604166666664</v>
      </c>
      <c r="L2495" s="130">
        <f t="shared" si="123"/>
        <v>7.6388888846850023E-3</v>
      </c>
      <c r="M2495" s="131" t="s">
        <v>1</v>
      </c>
      <c r="N2495" s="138" t="s">
        <v>610</v>
      </c>
    </row>
    <row r="2496" spans="1:14" ht="27" customHeight="1" x14ac:dyDescent="0.35">
      <c r="A2496" s="177">
        <v>20259</v>
      </c>
      <c r="B2496" s="178">
        <v>1888</v>
      </c>
      <c r="C2496" s="179" t="s">
        <v>3</v>
      </c>
      <c r="D2496" s="180">
        <v>42664.114583333336</v>
      </c>
      <c r="E2496" s="178" t="s">
        <v>0</v>
      </c>
      <c r="F2496" s="181">
        <v>42663.834722222222</v>
      </c>
      <c r="G2496" s="173">
        <f t="shared" si="121"/>
        <v>0.27986111111385981</v>
      </c>
      <c r="H2496" s="174" t="str">
        <f t="shared" si="122"/>
        <v>ACCEPTABLE</v>
      </c>
      <c r="I2496" s="138"/>
      <c r="J2496" s="139"/>
      <c r="K2496" s="139"/>
      <c r="L2496" s="130" t="str">
        <f t="shared" si="123"/>
        <v>Incomplete Data</v>
      </c>
      <c r="M2496" s="131"/>
      <c r="N2496" s="138"/>
    </row>
    <row r="2497" spans="1:14" ht="27" customHeight="1" x14ac:dyDescent="0.35">
      <c r="A2497" s="177">
        <v>20259</v>
      </c>
      <c r="B2497" s="178">
        <v>1889</v>
      </c>
      <c r="C2497" s="179" t="s">
        <v>4</v>
      </c>
      <c r="D2497" s="180">
        <v>42664.152777777781</v>
      </c>
      <c r="E2497" s="178" t="s">
        <v>1</v>
      </c>
      <c r="F2497" s="181">
        <v>42663.834722222222</v>
      </c>
      <c r="G2497" s="173">
        <f t="shared" si="121"/>
        <v>0.31805555555911269</v>
      </c>
      <c r="H2497" s="174" t="str">
        <f t="shared" si="122"/>
        <v>ACCEPTABLE</v>
      </c>
      <c r="I2497" s="138"/>
      <c r="J2497" s="139"/>
      <c r="K2497" s="139"/>
      <c r="L2497" s="130" t="str">
        <f t="shared" si="123"/>
        <v>Incomplete Data</v>
      </c>
      <c r="M2497" s="131"/>
      <c r="N2497" s="138"/>
    </row>
    <row r="2498" spans="1:14" ht="27" customHeight="1" x14ac:dyDescent="0.35">
      <c r="A2498" s="157">
        <v>20259</v>
      </c>
      <c r="B2498" s="158">
        <v>1888</v>
      </c>
      <c r="C2498" s="125" t="s">
        <v>16</v>
      </c>
      <c r="D2498" s="159">
        <v>42664.590277777781</v>
      </c>
      <c r="E2498" s="158" t="s">
        <v>0</v>
      </c>
      <c r="F2498" s="172">
        <v>42664.52847222222</v>
      </c>
      <c r="G2498" s="173">
        <f t="shared" si="121"/>
        <v>6.1805555560567882E-2</v>
      </c>
      <c r="H2498" s="174" t="str">
        <f t="shared" si="122"/>
        <v>ACCEPTABLE</v>
      </c>
      <c r="I2498" s="138"/>
      <c r="J2498" s="139">
        <v>42664.585416666669</v>
      </c>
      <c r="K2498" s="139">
        <v>42664.591666666667</v>
      </c>
      <c r="L2498" s="130">
        <f t="shared" si="123"/>
        <v>6.2499999985448085E-3</v>
      </c>
      <c r="M2498" s="131" t="s">
        <v>0</v>
      </c>
      <c r="N2498" s="138" t="s">
        <v>1241</v>
      </c>
    </row>
    <row r="2499" spans="1:14" ht="27" customHeight="1" x14ac:dyDescent="0.35">
      <c r="A2499" s="157">
        <v>20259</v>
      </c>
      <c r="B2499" s="158">
        <v>1889</v>
      </c>
      <c r="C2499" s="125" t="s">
        <v>471</v>
      </c>
      <c r="D2499" s="159">
        <v>42664.621527777781</v>
      </c>
      <c r="E2499" s="158" t="s">
        <v>1</v>
      </c>
      <c r="F2499" s="172">
        <v>42664.52847222222</v>
      </c>
      <c r="G2499" s="173">
        <f t="shared" si="121"/>
        <v>9.3055555560567882E-2</v>
      </c>
      <c r="H2499" s="174" t="str">
        <f t="shared" si="122"/>
        <v>ACCEPTABLE</v>
      </c>
      <c r="I2499" s="138"/>
      <c r="J2499" s="139">
        <v>42664.621527777781</v>
      </c>
      <c r="K2499" s="139">
        <v>42664.634722222225</v>
      </c>
      <c r="L2499" s="130">
        <f t="shared" si="123"/>
        <v>1.3194444443797693E-2</v>
      </c>
      <c r="M2499" s="131" t="s">
        <v>1</v>
      </c>
      <c r="N2499" s="138" t="s">
        <v>1408</v>
      </c>
    </row>
    <row r="2500" spans="1:14" ht="27" customHeight="1" x14ac:dyDescent="0.35">
      <c r="A2500" s="157">
        <v>20259</v>
      </c>
      <c r="B2500" s="158">
        <v>1890</v>
      </c>
      <c r="C2500" s="125" t="s">
        <v>3</v>
      </c>
      <c r="D2500" s="159">
        <v>42664.822916666664</v>
      </c>
      <c r="E2500" s="158" t="s">
        <v>0</v>
      </c>
      <c r="F2500" s="172">
        <v>42664.776388888888</v>
      </c>
      <c r="G2500" s="173">
        <f t="shared" si="121"/>
        <v>4.6527777776645962E-2</v>
      </c>
      <c r="H2500" s="174" t="str">
        <f t="shared" si="122"/>
        <v>ACCEPTABLE</v>
      </c>
      <c r="I2500" s="138"/>
      <c r="J2500" s="139">
        <v>42664.823611111111</v>
      </c>
      <c r="K2500" s="139">
        <v>42664.834722222222</v>
      </c>
      <c r="L2500" s="130">
        <f t="shared" si="123"/>
        <v>1.1111111110949423E-2</v>
      </c>
      <c r="M2500" s="131" t="s">
        <v>0</v>
      </c>
      <c r="N2500" s="138" t="s">
        <v>1409</v>
      </c>
    </row>
    <row r="2501" spans="1:14" ht="27" customHeight="1" x14ac:dyDescent="0.35">
      <c r="A2501" s="157">
        <v>20259</v>
      </c>
      <c r="B2501" s="158">
        <v>1891</v>
      </c>
      <c r="C2501" s="125" t="s">
        <v>4</v>
      </c>
      <c r="D2501" s="159">
        <v>42664.861111111109</v>
      </c>
      <c r="E2501" s="158" t="s">
        <v>1</v>
      </c>
      <c r="F2501" s="172">
        <v>42664.776388888888</v>
      </c>
      <c r="G2501" s="173">
        <f t="shared" si="121"/>
        <v>8.4722222221898846E-2</v>
      </c>
      <c r="H2501" s="174" t="str">
        <f t="shared" si="122"/>
        <v>ACCEPTABLE</v>
      </c>
      <c r="I2501" s="138"/>
      <c r="J2501" s="139">
        <v>42664.852083333331</v>
      </c>
      <c r="K2501" s="139">
        <v>42664.857638888891</v>
      </c>
      <c r="L2501" s="130">
        <f t="shared" si="123"/>
        <v>5.5555555591126904E-3</v>
      </c>
      <c r="M2501" s="131" t="s">
        <v>1</v>
      </c>
      <c r="N2501" s="138" t="s">
        <v>587</v>
      </c>
    </row>
    <row r="2502" spans="1:14" ht="27" customHeight="1" x14ac:dyDescent="0.35">
      <c r="A2502" s="157">
        <v>20260</v>
      </c>
      <c r="B2502" s="158">
        <v>1892</v>
      </c>
      <c r="C2502" s="125" t="s">
        <v>3</v>
      </c>
      <c r="D2502" s="159">
        <v>42664.885416666664</v>
      </c>
      <c r="E2502" s="158" t="s">
        <v>0</v>
      </c>
      <c r="F2502" s="172">
        <v>42664.776388888888</v>
      </c>
      <c r="G2502" s="173">
        <f t="shared" si="121"/>
        <v>0.10902777777664596</v>
      </c>
      <c r="H2502" s="174" t="str">
        <f t="shared" si="122"/>
        <v>ACCEPTABLE</v>
      </c>
      <c r="I2502" s="138"/>
      <c r="J2502" s="139">
        <v>42664.881944444445</v>
      </c>
      <c r="K2502" s="139">
        <v>42664.88958333333</v>
      </c>
      <c r="L2502" s="130">
        <f t="shared" si="123"/>
        <v>7.6388888846850023E-3</v>
      </c>
      <c r="M2502" s="131" t="s">
        <v>0</v>
      </c>
      <c r="N2502" s="138" t="s">
        <v>1202</v>
      </c>
    </row>
    <row r="2503" spans="1:14" ht="27" customHeight="1" x14ac:dyDescent="0.35">
      <c r="A2503" s="157">
        <v>20260</v>
      </c>
      <c r="B2503" s="158">
        <v>1893</v>
      </c>
      <c r="C2503" s="125" t="s">
        <v>4</v>
      </c>
      <c r="D2503" s="159">
        <v>42664.923611111109</v>
      </c>
      <c r="E2503" s="158" t="s">
        <v>1</v>
      </c>
      <c r="F2503" s="172">
        <v>42664.776388888888</v>
      </c>
      <c r="G2503" s="173">
        <f t="shared" si="121"/>
        <v>0.14722222222189885</v>
      </c>
      <c r="H2503" s="174" t="str">
        <f t="shared" si="122"/>
        <v>ACCEPTABLE</v>
      </c>
      <c r="I2503" s="138"/>
      <c r="J2503" s="139">
        <v>42664.920138888891</v>
      </c>
      <c r="K2503" s="139">
        <v>42664.928472222222</v>
      </c>
      <c r="L2503" s="130">
        <f t="shared" si="123"/>
        <v>8.333333331393078E-3</v>
      </c>
      <c r="M2503" s="131" t="s">
        <v>1</v>
      </c>
      <c r="N2503" s="138" t="s">
        <v>587</v>
      </c>
    </row>
    <row r="2504" spans="1:14" ht="27" customHeight="1" x14ac:dyDescent="0.35">
      <c r="A2504" s="157">
        <v>20259</v>
      </c>
      <c r="B2504" s="158">
        <v>1894</v>
      </c>
      <c r="C2504" s="125" t="s">
        <v>4</v>
      </c>
      <c r="D2504" s="159">
        <v>42665.486111111109</v>
      </c>
      <c r="E2504" s="158" t="s">
        <v>0</v>
      </c>
      <c r="F2504" s="172">
        <v>42665.416666666664</v>
      </c>
      <c r="G2504" s="173">
        <f t="shared" si="121"/>
        <v>6.9444444445252884E-2</v>
      </c>
      <c r="H2504" s="174" t="str">
        <f t="shared" si="122"/>
        <v>ACCEPTABLE</v>
      </c>
      <c r="I2504" s="138"/>
      <c r="J2504" s="139">
        <v>42665.484027777777</v>
      </c>
      <c r="K2504" s="139">
        <v>42665.495833333334</v>
      </c>
      <c r="L2504" s="130">
        <f t="shared" si="123"/>
        <v>1.1805555557657499E-2</v>
      </c>
      <c r="M2504" s="131" t="s">
        <v>0</v>
      </c>
      <c r="N2504" s="138" t="s">
        <v>9</v>
      </c>
    </row>
    <row r="2505" spans="1:14" ht="27" customHeight="1" x14ac:dyDescent="0.35">
      <c r="A2505" s="157">
        <v>20259</v>
      </c>
      <c r="B2505" s="158">
        <v>1895</v>
      </c>
      <c r="C2505" s="125" t="s">
        <v>3</v>
      </c>
      <c r="D2505" s="159">
        <v>42665.513888888891</v>
      </c>
      <c r="E2505" s="158" t="s">
        <v>1</v>
      </c>
      <c r="F2505" s="172">
        <v>42665.416666666664</v>
      </c>
      <c r="G2505" s="173">
        <f t="shared" si="121"/>
        <v>9.7222222226264421E-2</v>
      </c>
      <c r="H2505" s="174" t="str">
        <f t="shared" si="122"/>
        <v>ACCEPTABLE</v>
      </c>
      <c r="I2505" s="138"/>
      <c r="J2505" s="139">
        <v>42665.510416666664</v>
      </c>
      <c r="K2505" s="139">
        <v>42665.522222222222</v>
      </c>
      <c r="L2505" s="130">
        <f t="shared" si="123"/>
        <v>1.1805555557657499E-2</v>
      </c>
      <c r="M2505" s="131" t="s">
        <v>1</v>
      </c>
      <c r="N2505" s="138" t="s">
        <v>702</v>
      </c>
    </row>
    <row r="2506" spans="1:14" ht="27" customHeight="1" x14ac:dyDescent="0.35">
      <c r="A2506" s="157">
        <v>20260</v>
      </c>
      <c r="B2506" s="158">
        <v>1896</v>
      </c>
      <c r="C2506" s="125" t="s">
        <v>4</v>
      </c>
      <c r="D2506" s="159">
        <v>42666.152777777781</v>
      </c>
      <c r="E2506" s="158" t="s">
        <v>0</v>
      </c>
      <c r="F2506" s="172">
        <v>42665.885416666664</v>
      </c>
      <c r="G2506" s="173">
        <f t="shared" si="121"/>
        <v>0.26736111111677019</v>
      </c>
      <c r="H2506" s="174" t="str">
        <f t="shared" si="122"/>
        <v>ACCEPTABLE</v>
      </c>
      <c r="I2506" s="138"/>
      <c r="J2506" s="139">
        <v>42666.146527777775</v>
      </c>
      <c r="K2506" s="139">
        <v>42666.15347222222</v>
      </c>
      <c r="L2506" s="130">
        <f t="shared" si="123"/>
        <v>6.9444444452528842E-3</v>
      </c>
      <c r="M2506" s="131" t="s">
        <v>0</v>
      </c>
      <c r="N2506" s="138" t="s">
        <v>587</v>
      </c>
    </row>
    <row r="2507" spans="1:14" ht="27" customHeight="1" x14ac:dyDescent="0.35">
      <c r="A2507" s="157">
        <v>20260</v>
      </c>
      <c r="B2507" s="158">
        <v>1897</v>
      </c>
      <c r="C2507" s="125" t="s">
        <v>3</v>
      </c>
      <c r="D2507" s="159">
        <v>42666.180555555555</v>
      </c>
      <c r="E2507" s="158" t="s">
        <v>1</v>
      </c>
      <c r="F2507" s="172">
        <v>42665.885416666664</v>
      </c>
      <c r="G2507" s="173">
        <f t="shared" si="121"/>
        <v>0.29513888889050577</v>
      </c>
      <c r="H2507" s="174" t="str">
        <f t="shared" si="122"/>
        <v>ACCEPTABLE</v>
      </c>
      <c r="I2507" s="138"/>
      <c r="J2507" s="139">
        <v>42666.195833333331</v>
      </c>
      <c r="K2507" s="139">
        <v>42666.206250000003</v>
      </c>
      <c r="L2507" s="130">
        <f t="shared" si="123"/>
        <v>1.0416666671517305E-2</v>
      </c>
      <c r="M2507" s="131" t="s">
        <v>1</v>
      </c>
      <c r="N2507" s="138" t="s">
        <v>1108</v>
      </c>
    </row>
    <row r="2508" spans="1:14" ht="27" customHeight="1" x14ac:dyDescent="0.35">
      <c r="A2508" s="157">
        <v>20261</v>
      </c>
      <c r="B2508" s="158">
        <v>1898</v>
      </c>
      <c r="C2508" s="125" t="s">
        <v>471</v>
      </c>
      <c r="D2508" s="159">
        <v>42666.65625</v>
      </c>
      <c r="E2508" s="158" t="s">
        <v>0</v>
      </c>
      <c r="F2508" s="172">
        <v>42666.533333333333</v>
      </c>
      <c r="G2508" s="173">
        <f t="shared" si="121"/>
        <v>0.12291666666715173</v>
      </c>
      <c r="H2508" s="174" t="str">
        <f t="shared" si="122"/>
        <v>ACCEPTABLE</v>
      </c>
      <c r="I2508" s="138"/>
      <c r="J2508" s="139">
        <v>42666.65</v>
      </c>
      <c r="K2508" s="139">
        <v>42666.662499999999</v>
      </c>
      <c r="L2508" s="130">
        <f t="shared" si="123"/>
        <v>1.2499999997089617E-2</v>
      </c>
      <c r="M2508" s="131" t="s">
        <v>0</v>
      </c>
      <c r="N2508" s="138" t="s">
        <v>928</v>
      </c>
    </row>
    <row r="2509" spans="1:14" ht="27" customHeight="1" x14ac:dyDescent="0.35">
      <c r="A2509" s="157">
        <v>20261</v>
      </c>
      <c r="B2509" s="158">
        <v>1899</v>
      </c>
      <c r="C2509" s="125" t="s">
        <v>16</v>
      </c>
      <c r="D2509" s="159">
        <v>42666.690972222219</v>
      </c>
      <c r="E2509" s="158" t="s">
        <v>1</v>
      </c>
      <c r="F2509" s="172">
        <v>42666.533333333333</v>
      </c>
      <c r="G2509" s="173">
        <f t="shared" si="121"/>
        <v>0.15763888888614019</v>
      </c>
      <c r="H2509" s="174" t="str">
        <f t="shared" si="122"/>
        <v>ACCEPTABLE</v>
      </c>
      <c r="I2509" s="138"/>
      <c r="J2509" s="139">
        <v>42666.686111111114</v>
      </c>
      <c r="K2509" s="139">
        <v>42666.693055555559</v>
      </c>
      <c r="L2509" s="130">
        <f t="shared" si="123"/>
        <v>6.9444444452528842E-3</v>
      </c>
      <c r="M2509" s="131" t="s">
        <v>1</v>
      </c>
      <c r="N2509" s="138" t="s">
        <v>610</v>
      </c>
    </row>
    <row r="2510" spans="1:14" ht="27" customHeight="1" x14ac:dyDescent="0.35">
      <c r="A2510" s="157">
        <v>20261</v>
      </c>
      <c r="B2510" s="158">
        <v>1900</v>
      </c>
      <c r="C2510" s="125" t="s">
        <v>16</v>
      </c>
      <c r="D2510" s="159">
        <v>42667.684027777781</v>
      </c>
      <c r="E2510" s="158" t="s">
        <v>0</v>
      </c>
      <c r="F2510" s="172">
        <v>42667.628472222219</v>
      </c>
      <c r="G2510" s="173">
        <f t="shared" si="121"/>
        <v>5.5555555562023073E-2</v>
      </c>
      <c r="H2510" s="174" t="str">
        <f t="shared" si="122"/>
        <v>ACCEPTABLE</v>
      </c>
      <c r="I2510" s="138"/>
      <c r="J2510" s="139">
        <v>42667.682638888888</v>
      </c>
      <c r="K2510" s="139">
        <v>42667.692361111112</v>
      </c>
      <c r="L2510" s="130">
        <f t="shared" si="123"/>
        <v>9.7222222248092294E-3</v>
      </c>
      <c r="M2510" s="131" t="s">
        <v>0</v>
      </c>
      <c r="N2510" s="138" t="s">
        <v>1410</v>
      </c>
    </row>
    <row r="2511" spans="1:14" ht="27" customHeight="1" x14ac:dyDescent="0.35">
      <c r="A2511" s="157">
        <v>20261</v>
      </c>
      <c r="B2511" s="158">
        <v>1901</v>
      </c>
      <c r="C2511" s="125" t="s">
        <v>471</v>
      </c>
      <c r="D2511" s="159">
        <v>42667.711805555555</v>
      </c>
      <c r="E2511" s="158" t="s">
        <v>1</v>
      </c>
      <c r="F2511" s="172">
        <v>42667.628472222219</v>
      </c>
      <c r="G2511" s="173">
        <f t="shared" si="121"/>
        <v>8.3333333335758653E-2</v>
      </c>
      <c r="H2511" s="174" t="str">
        <f t="shared" si="122"/>
        <v>ACCEPTABLE</v>
      </c>
      <c r="I2511" s="138"/>
      <c r="J2511" s="139">
        <v>42667.718055555553</v>
      </c>
      <c r="K2511" s="139">
        <v>42667.729861111111</v>
      </c>
      <c r="L2511" s="130">
        <f t="shared" si="123"/>
        <v>1.1805555557657499E-2</v>
      </c>
      <c r="M2511" s="131" t="s">
        <v>1</v>
      </c>
      <c r="N2511" s="138" t="s">
        <v>1411</v>
      </c>
    </row>
    <row r="2512" spans="1:14" ht="27" customHeight="1" x14ac:dyDescent="0.35">
      <c r="A2512" s="157">
        <v>20262</v>
      </c>
      <c r="B2512" s="158">
        <v>1902</v>
      </c>
      <c r="C2512" s="125" t="s">
        <v>3</v>
      </c>
      <c r="D2512" s="159">
        <v>42667.895833333336</v>
      </c>
      <c r="E2512" s="158" t="s">
        <v>0</v>
      </c>
      <c r="F2512" s="172">
        <v>42667.628472222219</v>
      </c>
      <c r="G2512" s="173">
        <f t="shared" si="121"/>
        <v>0.26736111111677019</v>
      </c>
      <c r="H2512" s="174" t="str">
        <f t="shared" si="122"/>
        <v>ACCEPTABLE</v>
      </c>
      <c r="I2512" s="138"/>
      <c r="J2512" s="139">
        <v>42667.899305555555</v>
      </c>
      <c r="K2512" s="139">
        <v>42667.913194444445</v>
      </c>
      <c r="L2512" s="130">
        <f t="shared" si="123"/>
        <v>1.3888888890505768E-2</v>
      </c>
      <c r="M2512" s="131" t="s">
        <v>0</v>
      </c>
      <c r="N2512" s="138" t="s">
        <v>1396</v>
      </c>
    </row>
    <row r="2513" spans="1:14" ht="27" customHeight="1" x14ac:dyDescent="0.35">
      <c r="A2513" s="157">
        <v>20262</v>
      </c>
      <c r="B2513" s="158">
        <v>1903</v>
      </c>
      <c r="C2513" s="125" t="s">
        <v>4</v>
      </c>
      <c r="D2513" s="159">
        <v>42667.930555555555</v>
      </c>
      <c r="E2513" s="158" t="s">
        <v>1</v>
      </c>
      <c r="F2513" s="172">
        <v>42667.628472222219</v>
      </c>
      <c r="G2513" s="173">
        <f t="shared" si="121"/>
        <v>0.30208333333575865</v>
      </c>
      <c r="H2513" s="174" t="str">
        <f t="shared" si="122"/>
        <v>ACCEPTABLE</v>
      </c>
      <c r="I2513" s="138"/>
      <c r="J2513" s="139">
        <v>42667.951388888891</v>
      </c>
      <c r="K2513" s="139">
        <v>42667.961805555555</v>
      </c>
      <c r="L2513" s="130">
        <f t="shared" si="123"/>
        <v>1.0416666664241347E-2</v>
      </c>
      <c r="M2513" s="131" t="s">
        <v>1</v>
      </c>
      <c r="N2513" s="138" t="s">
        <v>587</v>
      </c>
    </row>
    <row r="2514" spans="1:14" ht="27" customHeight="1" x14ac:dyDescent="0.35">
      <c r="A2514" s="157">
        <v>20262</v>
      </c>
      <c r="B2514" s="158">
        <v>1904</v>
      </c>
      <c r="C2514" s="125" t="s">
        <v>4</v>
      </c>
      <c r="D2514" s="159">
        <v>42668.631944444445</v>
      </c>
      <c r="E2514" s="158" t="s">
        <v>0</v>
      </c>
      <c r="F2514" s="172">
        <v>42668.40902777778</v>
      </c>
      <c r="G2514" s="173">
        <f t="shared" si="121"/>
        <v>0.22291666666569654</v>
      </c>
      <c r="H2514" s="174" t="str">
        <f t="shared" si="122"/>
        <v>ACCEPTABLE</v>
      </c>
      <c r="I2514" s="138"/>
      <c r="J2514" s="139">
        <v>42668.648611111108</v>
      </c>
      <c r="K2514" s="139">
        <v>42668.654166666667</v>
      </c>
      <c r="L2514" s="130">
        <f t="shared" si="123"/>
        <v>5.5555555591126904E-3</v>
      </c>
      <c r="M2514" s="131" t="s">
        <v>0</v>
      </c>
      <c r="N2514" s="138" t="s">
        <v>18</v>
      </c>
    </row>
    <row r="2515" spans="1:14" ht="27" customHeight="1" x14ac:dyDescent="0.35">
      <c r="A2515" s="157">
        <v>20262</v>
      </c>
      <c r="B2515" s="158">
        <v>1905</v>
      </c>
      <c r="C2515" s="125" t="s">
        <v>3</v>
      </c>
      <c r="D2515" s="159">
        <v>42668.659722222219</v>
      </c>
      <c r="E2515" s="158" t="s">
        <v>1</v>
      </c>
      <c r="F2515" s="172">
        <v>42668.40902777778</v>
      </c>
      <c r="G2515" s="173">
        <f t="shared" si="121"/>
        <v>0.25069444443943212</v>
      </c>
      <c r="H2515" s="174" t="str">
        <f t="shared" si="122"/>
        <v>ACCEPTABLE</v>
      </c>
      <c r="I2515" s="138"/>
      <c r="J2515" s="139">
        <v>42668.67083333333</v>
      </c>
      <c r="K2515" s="139">
        <v>42668.683333333334</v>
      </c>
      <c r="L2515" s="130">
        <f t="shared" si="123"/>
        <v>1.2500000004365575E-2</v>
      </c>
      <c r="M2515" s="131" t="s">
        <v>1</v>
      </c>
      <c r="N2515" s="138" t="s">
        <v>1412</v>
      </c>
    </row>
    <row r="2516" spans="1:14" ht="27" customHeight="1" x14ac:dyDescent="0.35">
      <c r="A2516" s="157">
        <v>20263</v>
      </c>
      <c r="B2516" s="158">
        <v>1906</v>
      </c>
      <c r="C2516" s="125" t="s">
        <v>471</v>
      </c>
      <c r="D2516" s="159">
        <v>42668.729166666664</v>
      </c>
      <c r="E2516" s="158" t="s">
        <v>0</v>
      </c>
      <c r="F2516" s="172">
        <v>42668.40902777778</v>
      </c>
      <c r="G2516" s="173">
        <f t="shared" ref="G2516:G2577" si="124">IF(D2516="","",D2516-F2516)</f>
        <v>0.320138888884685</v>
      </c>
      <c r="H2516" s="174" t="str">
        <f t="shared" ref="H2516:H2577" si="125">IF(D2516-F2516&lt;0,"TOO LATE",IF(G2516="","",IF(OR(DAY(D2516-F2516)&gt;1,AND(HOUR(D2516-F2516)&gt;HOUR("0:59"),(SIGN(D2516-F2516)=1))),"ACCEPTABLE","TOO LATE")))</f>
        <v>ACCEPTABLE</v>
      </c>
      <c r="I2516" s="138"/>
      <c r="J2516" s="139">
        <v>42668.722916666666</v>
      </c>
      <c r="K2516" s="139">
        <v>42668.734027777777</v>
      </c>
      <c r="L2516" s="130">
        <f t="shared" si="123"/>
        <v>1.1111111110949423E-2</v>
      </c>
      <c r="M2516" s="131" t="s">
        <v>0</v>
      </c>
      <c r="N2516" s="138" t="s">
        <v>1413</v>
      </c>
    </row>
    <row r="2517" spans="1:14" ht="27" customHeight="1" x14ac:dyDescent="0.35">
      <c r="A2517" s="157">
        <v>20263</v>
      </c>
      <c r="B2517" s="158">
        <v>1907</v>
      </c>
      <c r="C2517" s="125" t="s">
        <v>16</v>
      </c>
      <c r="D2517" s="159">
        <v>42668.760416666664</v>
      </c>
      <c r="E2517" s="158" t="s">
        <v>1</v>
      </c>
      <c r="F2517" s="172">
        <v>42668.40902777778</v>
      </c>
      <c r="G2517" s="173">
        <f t="shared" si="124"/>
        <v>0.351388888884685</v>
      </c>
      <c r="H2517" s="174" t="str">
        <f t="shared" si="125"/>
        <v>ACCEPTABLE</v>
      </c>
      <c r="I2517" s="138"/>
      <c r="J2517" s="139">
        <v>42668.756944444445</v>
      </c>
      <c r="K2517" s="139">
        <v>42668.763888888891</v>
      </c>
      <c r="L2517" s="130">
        <f t="shared" si="123"/>
        <v>6.9444444452528842E-3</v>
      </c>
      <c r="M2517" s="131" t="s">
        <v>1</v>
      </c>
      <c r="N2517" s="138" t="s">
        <v>688</v>
      </c>
    </row>
    <row r="2518" spans="1:14" ht="27" customHeight="1" x14ac:dyDescent="0.35">
      <c r="A2518" s="157">
        <v>20263</v>
      </c>
      <c r="B2518" s="158">
        <v>1908</v>
      </c>
      <c r="C2518" s="125" t="s">
        <v>16</v>
      </c>
      <c r="D2518" s="159">
        <v>42670.277777777781</v>
      </c>
      <c r="E2518" s="158" t="s">
        <v>0</v>
      </c>
      <c r="F2518" s="172">
        <v>42670.23333333333</v>
      </c>
      <c r="G2518" s="173">
        <f t="shared" si="124"/>
        <v>4.444444445107365E-2</v>
      </c>
      <c r="H2518" s="174" t="str">
        <f t="shared" si="125"/>
        <v>ACCEPTABLE</v>
      </c>
      <c r="I2518" s="138"/>
      <c r="J2518" s="139">
        <v>42670.275000000001</v>
      </c>
      <c r="K2518" s="139">
        <v>42670.285416666666</v>
      </c>
      <c r="L2518" s="130">
        <f t="shared" si="123"/>
        <v>1.0416666664241347E-2</v>
      </c>
      <c r="M2518" s="131" t="s">
        <v>0</v>
      </c>
      <c r="N2518" s="138" t="s">
        <v>1415</v>
      </c>
    </row>
    <row r="2519" spans="1:14" ht="27" customHeight="1" x14ac:dyDescent="0.35">
      <c r="A2519" s="157">
        <v>20263</v>
      </c>
      <c r="B2519" s="158">
        <v>1909</v>
      </c>
      <c r="C2519" s="125" t="s">
        <v>471</v>
      </c>
      <c r="D2519" s="159">
        <v>42670.305555555555</v>
      </c>
      <c r="E2519" s="158" t="s">
        <v>1</v>
      </c>
      <c r="F2519" s="172">
        <v>42670.23333333333</v>
      </c>
      <c r="G2519" s="173">
        <f t="shared" si="124"/>
        <v>7.2222222224809229E-2</v>
      </c>
      <c r="H2519" s="174" t="str">
        <f t="shared" si="125"/>
        <v>ACCEPTABLE</v>
      </c>
      <c r="I2519" s="138"/>
      <c r="J2519" s="139">
        <v>42670.302083333336</v>
      </c>
      <c r="K2519" s="139">
        <v>42670.315972222219</v>
      </c>
      <c r="L2519" s="130">
        <f t="shared" si="123"/>
        <v>1.3888888883229811E-2</v>
      </c>
      <c r="M2519" s="131" t="s">
        <v>1</v>
      </c>
      <c r="N2519" s="138" t="s">
        <v>1416</v>
      </c>
    </row>
    <row r="2520" spans="1:14" ht="27" customHeight="1" x14ac:dyDescent="0.35">
      <c r="A2520" s="157">
        <v>20264</v>
      </c>
      <c r="B2520" s="158">
        <v>1910</v>
      </c>
      <c r="C2520" s="125" t="s">
        <v>471</v>
      </c>
      <c r="D2520" s="159">
        <v>42670.354166666664</v>
      </c>
      <c r="E2520" s="158" t="s">
        <v>0</v>
      </c>
      <c r="F2520" s="172">
        <v>42670.23333333333</v>
      </c>
      <c r="G2520" s="173">
        <f t="shared" si="124"/>
        <v>0.12083333333430346</v>
      </c>
      <c r="H2520" s="174" t="str">
        <f t="shared" si="125"/>
        <v>ACCEPTABLE</v>
      </c>
      <c r="I2520" s="138"/>
      <c r="J2520" s="139">
        <v>42670.35833333333</v>
      </c>
      <c r="K2520" s="139">
        <v>42670.371527777781</v>
      </c>
      <c r="L2520" s="130">
        <f t="shared" si="123"/>
        <v>1.319444445107365E-2</v>
      </c>
      <c r="M2520" s="131" t="s">
        <v>0</v>
      </c>
      <c r="N2520" s="138" t="s">
        <v>1417</v>
      </c>
    </row>
    <row r="2521" spans="1:14" ht="27" customHeight="1" x14ac:dyDescent="0.35">
      <c r="A2521" s="157">
        <v>20264</v>
      </c>
      <c r="B2521" s="158">
        <v>1911</v>
      </c>
      <c r="C2521" s="125" t="s">
        <v>16</v>
      </c>
      <c r="D2521" s="159">
        <v>42670.388888888891</v>
      </c>
      <c r="E2521" s="158" t="s">
        <v>1</v>
      </c>
      <c r="F2521" s="172">
        <v>42670.23333333333</v>
      </c>
      <c r="G2521" s="173">
        <f t="shared" si="124"/>
        <v>0.15555555556056788</v>
      </c>
      <c r="H2521" s="174" t="str">
        <f t="shared" si="125"/>
        <v>ACCEPTABLE</v>
      </c>
      <c r="I2521" s="138"/>
      <c r="J2521" s="139">
        <v>42670.400000000001</v>
      </c>
      <c r="K2521" s="139">
        <v>42670.405555555553</v>
      </c>
      <c r="L2521" s="130">
        <f t="shared" si="123"/>
        <v>5.5555555518367328E-3</v>
      </c>
      <c r="M2521" s="131" t="s">
        <v>1</v>
      </c>
      <c r="N2521" s="138" t="s">
        <v>1415</v>
      </c>
    </row>
    <row r="2522" spans="1:14" ht="27" customHeight="1" x14ac:dyDescent="0.35">
      <c r="A2522" s="157">
        <v>20264</v>
      </c>
      <c r="B2522" s="158">
        <v>1912</v>
      </c>
      <c r="C2522" s="125" t="s">
        <v>16</v>
      </c>
      <c r="D2522" s="159">
        <v>42671.256944444445</v>
      </c>
      <c r="E2522" s="158" t="s">
        <v>0</v>
      </c>
      <c r="F2522" s="172">
        <v>42670.874305555553</v>
      </c>
      <c r="G2522" s="173">
        <f t="shared" si="124"/>
        <v>0.38263888889196096</v>
      </c>
      <c r="H2522" s="174" t="str">
        <f t="shared" si="125"/>
        <v>ACCEPTABLE</v>
      </c>
      <c r="I2522" s="138"/>
      <c r="J2522" s="139">
        <v>42671.267361111109</v>
      </c>
      <c r="K2522" s="139">
        <v>42671.277777777781</v>
      </c>
      <c r="L2522" s="130">
        <f t="shared" ref="L2522:L2589" si="126">IF(OR(K2522="",J2522=""), "Incomplete Data", K2522-J2522)</f>
        <v>1.0416666671517305E-2</v>
      </c>
      <c r="M2522" s="131" t="s">
        <v>0</v>
      </c>
      <c r="N2522" s="138" t="s">
        <v>1418</v>
      </c>
    </row>
    <row r="2523" spans="1:14" ht="27" customHeight="1" x14ac:dyDescent="0.35">
      <c r="A2523" s="157">
        <v>20264</v>
      </c>
      <c r="B2523" s="158">
        <v>1913</v>
      </c>
      <c r="C2523" s="125" t="s">
        <v>471</v>
      </c>
      <c r="D2523" s="159">
        <v>42671.284722222219</v>
      </c>
      <c r="E2523" s="158" t="s">
        <v>1</v>
      </c>
      <c r="F2523" s="172">
        <v>42670.874305555553</v>
      </c>
      <c r="G2523" s="173">
        <f t="shared" si="124"/>
        <v>0.41041666666569654</v>
      </c>
      <c r="H2523" s="174" t="str">
        <f t="shared" si="125"/>
        <v>ACCEPTABLE</v>
      </c>
      <c r="I2523" s="138"/>
      <c r="J2523" s="139">
        <v>42671.297222222223</v>
      </c>
      <c r="K2523" s="139">
        <v>42671.30972222222</v>
      </c>
      <c r="L2523" s="130">
        <f t="shared" si="126"/>
        <v>1.2499999997089617E-2</v>
      </c>
      <c r="M2523" s="131" t="s">
        <v>1</v>
      </c>
      <c r="N2523" s="138" t="s">
        <v>1419</v>
      </c>
    </row>
    <row r="2524" spans="1:14" ht="27" customHeight="1" x14ac:dyDescent="0.35">
      <c r="A2524" s="157"/>
      <c r="B2524" s="158"/>
      <c r="C2524" s="125"/>
      <c r="D2524" s="159"/>
      <c r="E2524" s="158"/>
      <c r="F2524" s="172"/>
      <c r="G2524" s="173" t="str">
        <f t="shared" si="124"/>
        <v/>
      </c>
      <c r="H2524" s="174" t="str">
        <f t="shared" si="125"/>
        <v/>
      </c>
      <c r="I2524" s="138"/>
      <c r="J2524" s="139">
        <v>42672.547222222223</v>
      </c>
      <c r="K2524" s="139">
        <v>42672.552083333336</v>
      </c>
      <c r="L2524" s="130">
        <f t="shared" si="126"/>
        <v>4.8611111124046147E-3</v>
      </c>
      <c r="M2524" s="131" t="s">
        <v>149</v>
      </c>
      <c r="N2524" s="138" t="s">
        <v>78</v>
      </c>
    </row>
    <row r="2525" spans="1:14" ht="27" customHeight="1" x14ac:dyDescent="0.35">
      <c r="A2525" s="157">
        <v>20265</v>
      </c>
      <c r="B2525" s="158">
        <v>1914</v>
      </c>
      <c r="C2525" s="125" t="s">
        <v>3</v>
      </c>
      <c r="D2525" s="159">
        <v>42673.270833333336</v>
      </c>
      <c r="E2525" s="158" t="s">
        <v>0</v>
      </c>
      <c r="F2525" s="172">
        <v>42672.981249999997</v>
      </c>
      <c r="G2525" s="173">
        <f t="shared" si="124"/>
        <v>0.28958333333866904</v>
      </c>
      <c r="H2525" s="174" t="str">
        <f t="shared" si="125"/>
        <v>ACCEPTABLE</v>
      </c>
      <c r="I2525" s="138"/>
      <c r="J2525" s="139">
        <v>42673.256249999999</v>
      </c>
      <c r="K2525" s="139">
        <v>42673.267361111109</v>
      </c>
      <c r="L2525" s="130">
        <f t="shared" si="126"/>
        <v>1.1111111110949423E-2</v>
      </c>
      <c r="M2525" s="131" t="s">
        <v>0</v>
      </c>
      <c r="N2525" s="138" t="s">
        <v>1420</v>
      </c>
    </row>
    <row r="2526" spans="1:14" ht="27" customHeight="1" x14ac:dyDescent="0.35">
      <c r="A2526" s="157">
        <v>20265</v>
      </c>
      <c r="B2526" s="158">
        <v>1915</v>
      </c>
      <c r="C2526" s="125" t="s">
        <v>3</v>
      </c>
      <c r="D2526" s="159">
        <v>42673.298611111109</v>
      </c>
      <c r="E2526" s="158" t="s">
        <v>1</v>
      </c>
      <c r="F2526" s="172">
        <v>42672.981249999997</v>
      </c>
      <c r="G2526" s="173">
        <f t="shared" si="124"/>
        <v>0.31736111111240461</v>
      </c>
      <c r="H2526" s="174" t="str">
        <f t="shared" si="125"/>
        <v>ACCEPTABLE</v>
      </c>
      <c r="I2526" s="138"/>
      <c r="J2526" s="139">
        <v>42673.279166666667</v>
      </c>
      <c r="K2526" s="139">
        <v>42673.293749999997</v>
      </c>
      <c r="L2526" s="130">
        <f t="shared" si="126"/>
        <v>1.4583333329937886E-2</v>
      </c>
      <c r="M2526" s="131" t="s">
        <v>1</v>
      </c>
      <c r="N2526" s="138" t="s">
        <v>1420</v>
      </c>
    </row>
    <row r="2527" spans="1:14" ht="27" customHeight="1" x14ac:dyDescent="0.35">
      <c r="A2527" s="157">
        <v>20266</v>
      </c>
      <c r="B2527" s="158">
        <v>1916</v>
      </c>
      <c r="C2527" s="125" t="s">
        <v>3</v>
      </c>
      <c r="D2527" s="159">
        <v>42674.315972222219</v>
      </c>
      <c r="E2527" s="158" t="s">
        <v>0</v>
      </c>
      <c r="F2527" s="172">
        <v>42673.916666666664</v>
      </c>
      <c r="G2527" s="173">
        <f t="shared" si="124"/>
        <v>0.39930555555474712</v>
      </c>
      <c r="H2527" s="174" t="str">
        <f t="shared" si="125"/>
        <v>ACCEPTABLE</v>
      </c>
      <c r="I2527" s="138"/>
      <c r="J2527" s="139">
        <v>42674.339583333334</v>
      </c>
      <c r="K2527" s="139"/>
      <c r="L2527" s="130" t="str">
        <f t="shared" si="126"/>
        <v>Incomplete Data</v>
      </c>
      <c r="M2527" s="131" t="s">
        <v>0</v>
      </c>
      <c r="N2527" s="138" t="s">
        <v>1353</v>
      </c>
    </row>
    <row r="2528" spans="1:14" ht="27" customHeight="1" x14ac:dyDescent="0.35">
      <c r="A2528" s="157">
        <v>20266</v>
      </c>
      <c r="B2528" s="158">
        <v>1917</v>
      </c>
      <c r="C2528" s="125" t="s">
        <v>4</v>
      </c>
      <c r="D2528" s="159">
        <v>42674.354166666664</v>
      </c>
      <c r="E2528" s="158" t="s">
        <v>1</v>
      </c>
      <c r="F2528" s="172">
        <v>42673.916666666664</v>
      </c>
      <c r="G2528" s="173">
        <f t="shared" si="124"/>
        <v>0.4375</v>
      </c>
      <c r="H2528" s="174" t="str">
        <f t="shared" si="125"/>
        <v>ACCEPTABLE</v>
      </c>
      <c r="I2528" s="138"/>
      <c r="J2528" s="139">
        <v>42674.371527777781</v>
      </c>
      <c r="K2528" s="139">
        <v>42674.378472222219</v>
      </c>
      <c r="L2528" s="130">
        <f t="shared" si="126"/>
        <v>6.9444444379769266E-3</v>
      </c>
      <c r="M2528" s="131" t="s">
        <v>1</v>
      </c>
      <c r="N2528" s="138" t="s">
        <v>587</v>
      </c>
    </row>
    <row r="2529" spans="1:14" ht="27" customHeight="1" x14ac:dyDescent="0.35">
      <c r="A2529" s="157">
        <v>20266</v>
      </c>
      <c r="B2529" s="158">
        <v>1918</v>
      </c>
      <c r="C2529" s="125" t="s">
        <v>4</v>
      </c>
      <c r="D2529" s="159">
        <v>42674.739583333336</v>
      </c>
      <c r="E2529" s="158" t="s">
        <v>0</v>
      </c>
      <c r="F2529" s="172">
        <v>42674.630555555559</v>
      </c>
      <c r="G2529" s="173">
        <f t="shared" si="124"/>
        <v>0.10902777777664596</v>
      </c>
      <c r="H2529" s="174" t="str">
        <f t="shared" si="125"/>
        <v>ACCEPTABLE</v>
      </c>
      <c r="I2529" s="138"/>
      <c r="J2529" s="139">
        <v>42674.737500000003</v>
      </c>
      <c r="K2529" s="139">
        <v>42674.745833333334</v>
      </c>
      <c r="L2529" s="130">
        <f t="shared" si="126"/>
        <v>8.333333331393078E-3</v>
      </c>
      <c r="M2529" s="131" t="s">
        <v>1</v>
      </c>
      <c r="N2529" s="138" t="s">
        <v>1288</v>
      </c>
    </row>
    <row r="2530" spans="1:14" ht="27" customHeight="1" x14ac:dyDescent="0.35">
      <c r="A2530" s="157">
        <v>20266</v>
      </c>
      <c r="B2530" s="158">
        <v>1919</v>
      </c>
      <c r="C2530" s="125" t="s">
        <v>4</v>
      </c>
      <c r="D2530" s="159">
        <v>42674.916666666664</v>
      </c>
      <c r="E2530" s="158" t="s">
        <v>1</v>
      </c>
      <c r="F2530" s="172">
        <v>42674.630555555559</v>
      </c>
      <c r="G2530" s="173">
        <f t="shared" si="124"/>
        <v>0.28611111110512866</v>
      </c>
      <c r="H2530" s="174" t="str">
        <f t="shared" si="125"/>
        <v>ACCEPTABLE</v>
      </c>
      <c r="I2530" s="138"/>
      <c r="J2530" s="139">
        <v>42674.913194444445</v>
      </c>
      <c r="K2530" s="139">
        <v>42674.923611111109</v>
      </c>
      <c r="L2530" s="130">
        <f t="shared" si="126"/>
        <v>1.0416666664241347E-2</v>
      </c>
      <c r="M2530" s="131" t="s">
        <v>0</v>
      </c>
      <c r="N2530" s="138" t="s">
        <v>1288</v>
      </c>
    </row>
    <row r="2531" spans="1:14" ht="27" customHeight="1" x14ac:dyDescent="0.35">
      <c r="A2531" s="157">
        <v>20267</v>
      </c>
      <c r="B2531" s="158">
        <v>1920</v>
      </c>
      <c r="C2531" s="125" t="s">
        <v>471</v>
      </c>
      <c r="D2531" s="159">
        <v>42675.333333333336</v>
      </c>
      <c r="E2531" s="158" t="s">
        <v>0</v>
      </c>
      <c r="F2531" s="172">
        <v>42674.630555555559</v>
      </c>
      <c r="G2531" s="173">
        <f t="shared" si="124"/>
        <v>0.70277777777664596</v>
      </c>
      <c r="H2531" s="174" t="str">
        <f t="shared" si="125"/>
        <v>ACCEPTABLE</v>
      </c>
      <c r="I2531" s="138"/>
      <c r="J2531" s="139">
        <v>42675.333333333336</v>
      </c>
      <c r="K2531" s="139">
        <v>42675.347916666666</v>
      </c>
      <c r="L2531" s="130">
        <f t="shared" si="126"/>
        <v>1.4583333329937886E-2</v>
      </c>
      <c r="M2531" s="131" t="s">
        <v>0</v>
      </c>
      <c r="N2531" s="138" t="s">
        <v>1421</v>
      </c>
    </row>
    <row r="2532" spans="1:14" ht="27" customHeight="1" x14ac:dyDescent="0.35">
      <c r="A2532" s="157">
        <v>20267</v>
      </c>
      <c r="B2532" s="158">
        <v>1921</v>
      </c>
      <c r="C2532" s="125" t="s">
        <v>16</v>
      </c>
      <c r="D2532" s="159">
        <v>42675.368055555555</v>
      </c>
      <c r="E2532" s="158" t="s">
        <v>1</v>
      </c>
      <c r="F2532" s="172">
        <v>42674.630555555559</v>
      </c>
      <c r="G2532" s="173">
        <f t="shared" si="124"/>
        <v>0.73749999999563443</v>
      </c>
      <c r="H2532" s="174" t="str">
        <f t="shared" si="125"/>
        <v>ACCEPTABLE</v>
      </c>
      <c r="I2532" s="138"/>
      <c r="J2532" s="139">
        <v>42675.381249999999</v>
      </c>
      <c r="K2532" s="139">
        <v>42675.388194444444</v>
      </c>
      <c r="L2532" s="130">
        <f t="shared" si="126"/>
        <v>6.9444444452528842E-3</v>
      </c>
      <c r="M2532" s="131" t="s">
        <v>1</v>
      </c>
      <c r="N2532" s="138" t="s">
        <v>765</v>
      </c>
    </row>
    <row r="2533" spans="1:14" ht="27" customHeight="1" x14ac:dyDescent="0.35">
      <c r="A2533" s="157">
        <v>20267</v>
      </c>
      <c r="B2533" s="158">
        <v>1922</v>
      </c>
      <c r="C2533" s="125" t="s">
        <v>19</v>
      </c>
      <c r="D2533" s="159">
        <v>42676.173611111109</v>
      </c>
      <c r="E2533" s="158" t="s">
        <v>0</v>
      </c>
      <c r="F2533" s="172">
        <v>42675.888194444444</v>
      </c>
      <c r="G2533" s="173">
        <f t="shared" si="124"/>
        <v>0.28541666666569654</v>
      </c>
      <c r="H2533" s="174" t="str">
        <f t="shared" si="125"/>
        <v>ACCEPTABLE</v>
      </c>
      <c r="I2533" s="138"/>
      <c r="J2533" s="139">
        <v>42676.163194444445</v>
      </c>
      <c r="K2533" s="139">
        <v>42676.173611111109</v>
      </c>
      <c r="L2533" s="130">
        <f t="shared" si="126"/>
        <v>1.0416666664241347E-2</v>
      </c>
      <c r="M2533" s="131" t="s">
        <v>0</v>
      </c>
      <c r="N2533" s="138" t="s">
        <v>1024</v>
      </c>
    </row>
    <row r="2534" spans="1:14" ht="27" customHeight="1" x14ac:dyDescent="0.35">
      <c r="A2534" s="157">
        <v>20267</v>
      </c>
      <c r="B2534" s="158">
        <v>1923</v>
      </c>
      <c r="C2534" s="125" t="s">
        <v>19</v>
      </c>
      <c r="D2534" s="159">
        <v>42676.229166666664</v>
      </c>
      <c r="E2534" s="158" t="s">
        <v>1</v>
      </c>
      <c r="F2534" s="172">
        <v>42675.888194444444</v>
      </c>
      <c r="G2534" s="173">
        <f t="shared" si="124"/>
        <v>0.34097222222044365</v>
      </c>
      <c r="H2534" s="174" t="str">
        <f t="shared" si="125"/>
        <v>ACCEPTABLE</v>
      </c>
      <c r="I2534" s="138"/>
      <c r="J2534" s="139">
        <v>42676.23333333333</v>
      </c>
      <c r="K2534" s="139">
        <v>42676.243055555555</v>
      </c>
      <c r="L2534" s="130">
        <f t="shared" si="126"/>
        <v>9.7222222248092294E-3</v>
      </c>
      <c r="M2534" s="131" t="s">
        <v>1</v>
      </c>
      <c r="N2534" s="138" t="s">
        <v>1024</v>
      </c>
    </row>
    <row r="2535" spans="1:14" ht="27" customHeight="1" x14ac:dyDescent="0.35">
      <c r="A2535" s="157">
        <v>20268</v>
      </c>
      <c r="B2535" s="158">
        <v>1924</v>
      </c>
      <c r="C2535" s="125" t="s">
        <v>657</v>
      </c>
      <c r="D2535" s="159">
        <v>42676.326388888891</v>
      </c>
      <c r="E2535" s="158" t="s">
        <v>0</v>
      </c>
      <c r="F2535" s="172">
        <v>42676.282638888886</v>
      </c>
      <c r="G2535" s="173">
        <f t="shared" si="124"/>
        <v>4.3750000004365575E-2</v>
      </c>
      <c r="H2535" s="174" t="str">
        <f t="shared" si="125"/>
        <v>ACCEPTABLE</v>
      </c>
      <c r="I2535" s="138"/>
      <c r="J2535" s="139">
        <v>42676.329861111109</v>
      </c>
      <c r="K2535" s="139">
        <v>42676.344444444447</v>
      </c>
      <c r="L2535" s="130">
        <f t="shared" si="126"/>
        <v>1.4583333337213844E-2</v>
      </c>
      <c r="M2535" s="131" t="s">
        <v>0</v>
      </c>
      <c r="N2535" s="138" t="s">
        <v>1422</v>
      </c>
    </row>
    <row r="2536" spans="1:14" ht="27" customHeight="1" x14ac:dyDescent="0.35">
      <c r="A2536" s="157">
        <v>20266</v>
      </c>
      <c r="B2536" s="158">
        <v>1925</v>
      </c>
      <c r="C2536" s="125" t="s">
        <v>3</v>
      </c>
      <c r="D2536" s="159">
        <v>42676.368055555555</v>
      </c>
      <c r="E2536" s="158" t="s">
        <v>1</v>
      </c>
      <c r="F2536" s="172">
        <v>42675.888194444444</v>
      </c>
      <c r="G2536" s="173">
        <f t="shared" si="124"/>
        <v>0.47986111111094942</v>
      </c>
      <c r="H2536" s="174" t="str">
        <f t="shared" si="125"/>
        <v>ACCEPTABLE</v>
      </c>
      <c r="I2536" s="138"/>
      <c r="J2536" s="139"/>
      <c r="K2536" s="139"/>
      <c r="L2536" s="130" t="str">
        <f t="shared" si="126"/>
        <v>Incomplete Data</v>
      </c>
      <c r="M2536" s="131"/>
      <c r="N2536" s="138"/>
    </row>
    <row r="2537" spans="1:14" ht="27" customHeight="1" x14ac:dyDescent="0.35">
      <c r="A2537" s="157">
        <v>20266</v>
      </c>
      <c r="B2537" s="158">
        <v>1926</v>
      </c>
      <c r="C2537" s="125" t="s">
        <v>4</v>
      </c>
      <c r="D2537" s="159">
        <v>42676.340277777781</v>
      </c>
      <c r="E2537" s="158" t="s">
        <v>0</v>
      </c>
      <c r="F2537" s="172">
        <v>42676.282638888886</v>
      </c>
      <c r="G2537" s="173">
        <f t="shared" si="124"/>
        <v>5.7638888894871343E-2</v>
      </c>
      <c r="H2537" s="174" t="str">
        <f t="shared" si="125"/>
        <v>ACCEPTABLE</v>
      </c>
      <c r="I2537" s="138"/>
      <c r="J2537" s="134"/>
      <c r="K2537" s="134"/>
      <c r="L2537" s="130" t="str">
        <f t="shared" si="126"/>
        <v>Incomplete Data</v>
      </c>
      <c r="M2537" s="134"/>
      <c r="N2537" s="134"/>
    </row>
    <row r="2538" spans="1:14" ht="27" customHeight="1" x14ac:dyDescent="0.35">
      <c r="A2538" s="157">
        <v>20266</v>
      </c>
      <c r="B2538" s="158">
        <v>1927</v>
      </c>
      <c r="C2538" s="125" t="s">
        <v>3</v>
      </c>
      <c r="D2538" s="159">
        <v>42676.368055555555</v>
      </c>
      <c r="E2538" s="158" t="s">
        <v>1</v>
      </c>
      <c r="F2538" s="172">
        <v>42676.282638888886</v>
      </c>
      <c r="G2538" s="173">
        <f t="shared" si="124"/>
        <v>8.5416666668606922E-2</v>
      </c>
      <c r="H2538" s="174" t="str">
        <f t="shared" si="125"/>
        <v>ACCEPTABLE</v>
      </c>
      <c r="I2538" s="138"/>
      <c r="J2538" s="139">
        <v>42676.364583333336</v>
      </c>
      <c r="K2538" s="139">
        <v>42676.375</v>
      </c>
      <c r="L2538" s="130">
        <f>IF(OR(K2538="",J2538=""), "Incomplete Data", K2538-J2538)</f>
        <v>1.0416666664241347E-2</v>
      </c>
      <c r="M2538" s="131" t="s">
        <v>1</v>
      </c>
      <c r="N2538" s="138" t="s">
        <v>1353</v>
      </c>
    </row>
    <row r="2539" spans="1:14" ht="27" customHeight="1" x14ac:dyDescent="0.35">
      <c r="A2539" s="157"/>
      <c r="B2539" s="158"/>
      <c r="C2539" s="125"/>
      <c r="D2539" s="159"/>
      <c r="E2539" s="158"/>
      <c r="F2539" s="172"/>
      <c r="G2539" s="173" t="str">
        <f t="shared" si="124"/>
        <v/>
      </c>
      <c r="H2539" s="174" t="str">
        <f t="shared" si="125"/>
        <v/>
      </c>
      <c r="I2539" s="138"/>
      <c r="J2539" s="139">
        <v>42676.548611111109</v>
      </c>
      <c r="K2539" s="139">
        <v>42676.559027777781</v>
      </c>
      <c r="L2539" s="130">
        <f>IF(OR(K2539="",J2539=""), "Incomplete Data", K2539-J2539)</f>
        <v>1.0416666671517305E-2</v>
      </c>
      <c r="M2539" s="131" t="s">
        <v>0</v>
      </c>
      <c r="N2539" s="138" t="s">
        <v>177</v>
      </c>
    </row>
    <row r="2540" spans="1:14" ht="27" customHeight="1" x14ac:dyDescent="0.35">
      <c r="A2540" s="157">
        <v>20267</v>
      </c>
      <c r="B2540" s="158">
        <v>1928</v>
      </c>
      <c r="C2540" s="125" t="s">
        <v>16</v>
      </c>
      <c r="D2540" s="159">
        <v>42676.611111111109</v>
      </c>
      <c r="E2540" s="158" t="s">
        <v>0</v>
      </c>
      <c r="F2540" s="172">
        <v>42676.554861111108</v>
      </c>
      <c r="G2540" s="173">
        <f t="shared" si="124"/>
        <v>5.6250000001455192E-2</v>
      </c>
      <c r="H2540" s="174" t="str">
        <f t="shared" si="125"/>
        <v>ACCEPTABLE</v>
      </c>
      <c r="I2540" s="138"/>
      <c r="J2540" s="139">
        <v>42676.615277777775</v>
      </c>
      <c r="K2540" s="139">
        <v>42676.62222222222</v>
      </c>
      <c r="L2540" s="130">
        <f t="shared" si="126"/>
        <v>6.9444444452528842E-3</v>
      </c>
      <c r="M2540" s="131" t="s">
        <v>0</v>
      </c>
      <c r="N2540" s="138" t="s">
        <v>1141</v>
      </c>
    </row>
    <row r="2541" spans="1:14" ht="27" customHeight="1" x14ac:dyDescent="0.35">
      <c r="A2541" s="157">
        <v>20267</v>
      </c>
      <c r="B2541" s="158">
        <v>1929</v>
      </c>
      <c r="C2541" s="125" t="s">
        <v>471</v>
      </c>
      <c r="D2541" s="159">
        <v>42676.631944444445</v>
      </c>
      <c r="E2541" s="158" t="s">
        <v>1</v>
      </c>
      <c r="F2541" s="172">
        <v>42676.554861111108</v>
      </c>
      <c r="G2541" s="173">
        <f t="shared" si="124"/>
        <v>7.7083333337213844E-2</v>
      </c>
      <c r="H2541" s="174" t="str">
        <f t="shared" si="125"/>
        <v>ACCEPTABLE</v>
      </c>
      <c r="I2541" s="138"/>
      <c r="J2541" s="139">
        <v>42676.64166666667</v>
      </c>
      <c r="K2541" s="139">
        <v>42676.652777777781</v>
      </c>
      <c r="L2541" s="130">
        <f t="shared" si="126"/>
        <v>1.1111111110949423E-2</v>
      </c>
      <c r="M2541" s="131" t="s">
        <v>1</v>
      </c>
      <c r="N2541" s="138" t="s">
        <v>1423</v>
      </c>
    </row>
    <row r="2542" spans="1:14" ht="27" customHeight="1" x14ac:dyDescent="0.35">
      <c r="A2542" s="157">
        <v>20269</v>
      </c>
      <c r="B2542" s="158">
        <v>1930</v>
      </c>
      <c r="C2542" s="125" t="s">
        <v>471</v>
      </c>
      <c r="D2542" s="159">
        <v>42677.604166666664</v>
      </c>
      <c r="E2542" s="158" t="s">
        <v>0</v>
      </c>
      <c r="F2542" s="172">
        <v>42677.479166666664</v>
      </c>
      <c r="G2542" s="173">
        <f t="shared" si="124"/>
        <v>0.125</v>
      </c>
      <c r="H2542" s="174" t="str">
        <f t="shared" si="125"/>
        <v>ACCEPTABLE</v>
      </c>
      <c r="I2542" s="138"/>
      <c r="J2542" s="139">
        <v>42677.605555555558</v>
      </c>
      <c r="K2542" s="139">
        <v>42677.618750000001</v>
      </c>
      <c r="L2542" s="130">
        <f t="shared" si="126"/>
        <v>1.3194444443797693E-2</v>
      </c>
      <c r="M2542" s="131" t="s">
        <v>0</v>
      </c>
      <c r="N2542" s="138" t="s">
        <v>1424</v>
      </c>
    </row>
    <row r="2543" spans="1:14" ht="27" customHeight="1" x14ac:dyDescent="0.35">
      <c r="A2543" s="157">
        <v>20269</v>
      </c>
      <c r="B2543" s="158">
        <v>1931</v>
      </c>
      <c r="C2543" s="125" t="s">
        <v>16</v>
      </c>
      <c r="D2543" s="159">
        <v>42677.635416666664</v>
      </c>
      <c r="E2543" s="158" t="s">
        <v>1</v>
      </c>
      <c r="F2543" s="172">
        <v>42677.479166666664</v>
      </c>
      <c r="G2543" s="173">
        <f t="shared" si="124"/>
        <v>0.15625</v>
      </c>
      <c r="H2543" s="174" t="str">
        <f t="shared" si="125"/>
        <v>ACCEPTABLE</v>
      </c>
      <c r="I2543" s="138"/>
      <c r="J2543" s="139">
        <v>42677.645138888889</v>
      </c>
      <c r="K2543" s="139">
        <v>42677.650694444441</v>
      </c>
      <c r="L2543" s="130">
        <f t="shared" si="126"/>
        <v>5.5555555518367328E-3</v>
      </c>
      <c r="M2543" s="131" t="s">
        <v>1</v>
      </c>
      <c r="N2543" s="138" t="s">
        <v>610</v>
      </c>
    </row>
    <row r="2544" spans="1:14" ht="27" customHeight="1" x14ac:dyDescent="0.35">
      <c r="A2544" s="157">
        <v>20268</v>
      </c>
      <c r="B2544" s="158">
        <v>1932</v>
      </c>
      <c r="C2544" s="125" t="s">
        <v>657</v>
      </c>
      <c r="D2544" s="159">
        <v>42679.510416666664</v>
      </c>
      <c r="E2544" s="158" t="s">
        <v>0</v>
      </c>
      <c r="F2544" s="172">
        <v>42679.452777777777</v>
      </c>
      <c r="G2544" s="173">
        <f t="shared" si="124"/>
        <v>5.7638888887595385E-2</v>
      </c>
      <c r="H2544" s="174" t="str">
        <f t="shared" si="125"/>
        <v>ACCEPTABLE</v>
      </c>
      <c r="I2544" s="138"/>
      <c r="J2544" s="139">
        <v>42679.506944444445</v>
      </c>
      <c r="K2544" s="139">
        <v>42679.513194444444</v>
      </c>
      <c r="L2544" s="130">
        <f t="shared" si="126"/>
        <v>6.2499999985448085E-3</v>
      </c>
      <c r="M2544" s="131" t="s">
        <v>0</v>
      </c>
      <c r="N2544" s="138" t="s">
        <v>177</v>
      </c>
    </row>
    <row r="2545" spans="1:14" ht="27" customHeight="1" x14ac:dyDescent="0.35">
      <c r="A2545" s="157">
        <v>20268</v>
      </c>
      <c r="B2545" s="158">
        <v>1933</v>
      </c>
      <c r="C2545" s="125" t="s">
        <v>657</v>
      </c>
      <c r="D2545" s="159">
        <v>42679.552083333336</v>
      </c>
      <c r="E2545" s="158" t="s">
        <v>1</v>
      </c>
      <c r="F2545" s="172">
        <v>42679.452777777777</v>
      </c>
      <c r="G2545" s="173">
        <f t="shared" si="124"/>
        <v>9.930555555911269E-2</v>
      </c>
      <c r="H2545" s="174" t="str">
        <f t="shared" si="125"/>
        <v>ACCEPTABLE</v>
      </c>
      <c r="I2545" s="138"/>
      <c r="J2545" s="139">
        <v>42679.541666666664</v>
      </c>
      <c r="K2545" s="139"/>
      <c r="L2545" s="130" t="str">
        <f t="shared" si="126"/>
        <v>Incomplete Data</v>
      </c>
      <c r="M2545" s="131" t="s">
        <v>1</v>
      </c>
      <c r="N2545" s="138" t="s">
        <v>493</v>
      </c>
    </row>
    <row r="2546" spans="1:14" ht="27" customHeight="1" x14ac:dyDescent="0.35">
      <c r="A2546" s="157">
        <v>20269</v>
      </c>
      <c r="B2546" s="158">
        <v>1934</v>
      </c>
      <c r="C2546" s="125" t="s">
        <v>16</v>
      </c>
      <c r="D2546" s="159">
        <v>42679.590277777781</v>
      </c>
      <c r="E2546" s="158" t="s">
        <v>0</v>
      </c>
      <c r="F2546" s="172">
        <v>42679.452777777777</v>
      </c>
      <c r="G2546" s="173">
        <f t="shared" si="124"/>
        <v>0.13750000000436557</v>
      </c>
      <c r="H2546" s="174" t="str">
        <f t="shared" si="125"/>
        <v>ACCEPTABLE</v>
      </c>
      <c r="I2546" s="138"/>
      <c r="J2546" s="139">
        <v>42679.593055555553</v>
      </c>
      <c r="K2546" s="139">
        <v>42679.603472222225</v>
      </c>
      <c r="L2546" s="130">
        <f t="shared" si="126"/>
        <v>1.0416666671517305E-2</v>
      </c>
      <c r="M2546" s="131" t="s">
        <v>0</v>
      </c>
      <c r="N2546" s="138" t="s">
        <v>1425</v>
      </c>
    </row>
    <row r="2547" spans="1:14" ht="27" customHeight="1" x14ac:dyDescent="0.35">
      <c r="A2547" s="157">
        <v>20269</v>
      </c>
      <c r="B2547" s="158">
        <v>1935</v>
      </c>
      <c r="C2547" s="125" t="s">
        <v>471</v>
      </c>
      <c r="D2547" s="159">
        <v>42679.618055555555</v>
      </c>
      <c r="E2547" s="158" t="s">
        <v>1</v>
      </c>
      <c r="F2547" s="172">
        <v>42679.452777777777</v>
      </c>
      <c r="G2547" s="173">
        <f t="shared" si="124"/>
        <v>0.16527777777810115</v>
      </c>
      <c r="H2547" s="174" t="str">
        <f t="shared" si="125"/>
        <v>ACCEPTABLE</v>
      </c>
      <c r="I2547" s="138"/>
      <c r="J2547" s="139">
        <v>42679.626388888886</v>
      </c>
      <c r="K2547" s="139">
        <v>42679.640972222223</v>
      </c>
      <c r="L2547" s="130">
        <f t="shared" si="126"/>
        <v>1.4583333337213844E-2</v>
      </c>
      <c r="M2547" s="131" t="s">
        <v>1</v>
      </c>
      <c r="N2547" s="138" t="s">
        <v>1426</v>
      </c>
    </row>
    <row r="2548" spans="1:14" ht="27" customHeight="1" x14ac:dyDescent="0.35">
      <c r="A2548" s="157">
        <v>20271</v>
      </c>
      <c r="B2548" s="158">
        <v>1936</v>
      </c>
      <c r="C2548" s="125" t="s">
        <v>3</v>
      </c>
      <c r="D2548" s="159">
        <v>42679.666666666664</v>
      </c>
      <c r="E2548" s="158" t="s">
        <v>0</v>
      </c>
      <c r="F2548" s="172">
        <v>42679.452777777777</v>
      </c>
      <c r="G2548" s="173">
        <f t="shared" si="124"/>
        <v>0.21388888888759539</v>
      </c>
      <c r="H2548" s="174" t="str">
        <f t="shared" si="125"/>
        <v>ACCEPTABLE</v>
      </c>
      <c r="I2548" s="138"/>
      <c r="J2548" s="139">
        <v>42679.672222222223</v>
      </c>
      <c r="K2548" s="139">
        <v>42679.682638888888</v>
      </c>
      <c r="L2548" s="130">
        <f t="shared" si="126"/>
        <v>1.0416666664241347E-2</v>
      </c>
      <c r="M2548" s="131" t="s">
        <v>0</v>
      </c>
      <c r="N2548" s="138" t="s">
        <v>1427</v>
      </c>
    </row>
    <row r="2549" spans="1:14" ht="27" customHeight="1" x14ac:dyDescent="0.35">
      <c r="A2549" s="157">
        <v>20271</v>
      </c>
      <c r="B2549" s="158">
        <v>1937</v>
      </c>
      <c r="C2549" s="125" t="s">
        <v>4</v>
      </c>
      <c r="D2549" s="159">
        <v>42679.701388888891</v>
      </c>
      <c r="E2549" s="158" t="s">
        <v>1</v>
      </c>
      <c r="F2549" s="172">
        <v>42679.624305555553</v>
      </c>
      <c r="G2549" s="173">
        <f t="shared" si="124"/>
        <v>7.7083333337213844E-2</v>
      </c>
      <c r="H2549" s="174" t="str">
        <f t="shared" si="125"/>
        <v>ACCEPTABLE</v>
      </c>
      <c r="I2549" s="138"/>
      <c r="J2549" s="139">
        <v>42679.697222222225</v>
      </c>
      <c r="K2549" s="139">
        <v>42679.708333333336</v>
      </c>
      <c r="L2549" s="130">
        <f t="shared" si="126"/>
        <v>1.1111111110949423E-2</v>
      </c>
      <c r="M2549" s="131" t="s">
        <v>1</v>
      </c>
      <c r="N2549" s="138" t="s">
        <v>1428</v>
      </c>
    </row>
    <row r="2550" spans="1:14" ht="27" customHeight="1" x14ac:dyDescent="0.35">
      <c r="A2550" s="157">
        <v>20270</v>
      </c>
      <c r="B2550" s="158">
        <v>1938</v>
      </c>
      <c r="C2550" s="125" t="s">
        <v>3</v>
      </c>
      <c r="D2550" s="159">
        <v>42679.701388888891</v>
      </c>
      <c r="E2550" s="158" t="s">
        <v>0</v>
      </c>
      <c r="F2550" s="172">
        <v>42679.624305555553</v>
      </c>
      <c r="G2550" s="173">
        <f t="shared" si="124"/>
        <v>7.7083333337213844E-2</v>
      </c>
      <c r="H2550" s="174" t="str">
        <f t="shared" si="125"/>
        <v>ACCEPTABLE</v>
      </c>
      <c r="I2550" s="138"/>
      <c r="J2550" s="139">
        <v>42679.71875</v>
      </c>
      <c r="K2550" s="139">
        <v>42679.726388888892</v>
      </c>
      <c r="L2550" s="130">
        <f t="shared" si="126"/>
        <v>7.6388888919609599E-3</v>
      </c>
      <c r="M2550" s="131" t="s">
        <v>1</v>
      </c>
      <c r="N2550" s="138" t="s">
        <v>587</v>
      </c>
    </row>
    <row r="2551" spans="1:14" ht="27" customHeight="1" x14ac:dyDescent="0.35">
      <c r="A2551" s="157">
        <v>20270</v>
      </c>
      <c r="B2551" s="158">
        <v>1939</v>
      </c>
      <c r="C2551" s="125" t="s">
        <v>4</v>
      </c>
      <c r="D2551" s="159">
        <v>42679.736111111109</v>
      </c>
      <c r="E2551" s="158" t="s">
        <v>1</v>
      </c>
      <c r="F2551" s="172">
        <v>42679.624305555553</v>
      </c>
      <c r="G2551" s="173">
        <f t="shared" si="124"/>
        <v>0.11180555555620231</v>
      </c>
      <c r="H2551" s="174" t="str">
        <f t="shared" si="125"/>
        <v>ACCEPTABLE</v>
      </c>
      <c r="I2551" s="138"/>
      <c r="J2551" s="139">
        <v>42679.732638888891</v>
      </c>
      <c r="K2551" s="139"/>
      <c r="L2551" s="130" t="str">
        <f t="shared" si="126"/>
        <v>Incomplete Data</v>
      </c>
      <c r="M2551" s="131" t="s">
        <v>1</v>
      </c>
      <c r="N2551" s="138" t="s">
        <v>22</v>
      </c>
    </row>
    <row r="2552" spans="1:14" ht="27" customHeight="1" x14ac:dyDescent="0.35">
      <c r="A2552" s="157">
        <v>20271</v>
      </c>
      <c r="B2552" s="158">
        <v>1942</v>
      </c>
      <c r="C2552" s="125" t="s">
        <v>4</v>
      </c>
      <c r="D2552" s="159">
        <v>42679.861111111109</v>
      </c>
      <c r="E2552" s="158" t="s">
        <v>0</v>
      </c>
      <c r="F2552" s="172">
        <v>42679.793055555558</v>
      </c>
      <c r="G2552" s="173">
        <f t="shared" si="124"/>
        <v>6.8055555551836733E-2</v>
      </c>
      <c r="H2552" s="174" t="str">
        <f t="shared" si="125"/>
        <v>ACCEPTABLE</v>
      </c>
      <c r="I2552" s="138"/>
      <c r="J2552" s="139">
        <v>42679.864583333336</v>
      </c>
      <c r="K2552" s="139">
        <v>42679.87222222222</v>
      </c>
      <c r="L2552" s="130">
        <f t="shared" si="126"/>
        <v>7.6388888846850023E-3</v>
      </c>
      <c r="M2552" s="131" t="s">
        <v>0</v>
      </c>
      <c r="N2552" s="138" t="s">
        <v>587</v>
      </c>
    </row>
    <row r="2553" spans="1:14" ht="27" customHeight="1" x14ac:dyDescent="0.35">
      <c r="A2553" s="157">
        <v>20271</v>
      </c>
      <c r="B2553" s="158">
        <v>1943</v>
      </c>
      <c r="C2553" s="125" t="s">
        <v>3</v>
      </c>
      <c r="D2553" s="159">
        <v>42679.888888888891</v>
      </c>
      <c r="E2553" s="158" t="s">
        <v>1</v>
      </c>
      <c r="F2553" s="172">
        <v>42679.793055555558</v>
      </c>
      <c r="G2553" s="173">
        <f t="shared" si="124"/>
        <v>9.5833333332848269E-2</v>
      </c>
      <c r="H2553" s="174" t="str">
        <f t="shared" si="125"/>
        <v>ACCEPTABLE</v>
      </c>
      <c r="I2553" s="138"/>
      <c r="J2553" s="139">
        <v>42679.880555555559</v>
      </c>
      <c r="K2553" s="139">
        <v>42679.890972222223</v>
      </c>
      <c r="L2553" s="130">
        <f t="shared" si="126"/>
        <v>1.0416666664241347E-2</v>
      </c>
      <c r="M2553" s="131" t="s">
        <v>1</v>
      </c>
      <c r="N2553" s="138" t="s">
        <v>1429</v>
      </c>
    </row>
    <row r="2554" spans="1:14" ht="27" customHeight="1" x14ac:dyDescent="0.35">
      <c r="A2554" s="157">
        <v>20270</v>
      </c>
      <c r="B2554" s="158">
        <v>1944</v>
      </c>
      <c r="C2554" s="125" t="s">
        <v>4</v>
      </c>
      <c r="D2554" s="159">
        <v>42680.027777777781</v>
      </c>
      <c r="E2554" s="158" t="s">
        <v>0</v>
      </c>
      <c r="F2554" s="172">
        <v>42679.881249999999</v>
      </c>
      <c r="G2554" s="173">
        <f t="shared" si="124"/>
        <v>0.14652777778246673</v>
      </c>
      <c r="H2554" s="174" t="str">
        <f t="shared" si="125"/>
        <v>ACCEPTABLE</v>
      </c>
      <c r="I2554" s="138"/>
      <c r="J2554" s="139">
        <v>42680.026388888888</v>
      </c>
      <c r="K2554" s="139">
        <v>42680.033333333333</v>
      </c>
      <c r="L2554" s="130">
        <f t="shared" si="126"/>
        <v>6.9444444452528842E-3</v>
      </c>
      <c r="M2554" s="131" t="s">
        <v>0</v>
      </c>
      <c r="N2554" s="138" t="s">
        <v>587</v>
      </c>
    </row>
    <row r="2555" spans="1:14" ht="27" customHeight="1" x14ac:dyDescent="0.35">
      <c r="A2555" s="157">
        <v>20270</v>
      </c>
      <c r="B2555" s="158">
        <v>1945</v>
      </c>
      <c r="C2555" s="125" t="s">
        <v>3</v>
      </c>
      <c r="D2555" s="159">
        <v>42680.055555555555</v>
      </c>
      <c r="E2555" s="158" t="s">
        <v>1</v>
      </c>
      <c r="F2555" s="172">
        <v>42679.881249999999</v>
      </c>
      <c r="G2555" s="173">
        <f t="shared" si="124"/>
        <v>0.17430555555620231</v>
      </c>
      <c r="H2555" s="174" t="str">
        <f t="shared" si="125"/>
        <v>ACCEPTABLE</v>
      </c>
      <c r="I2555" s="138"/>
      <c r="J2555" s="139">
        <v>42680.058333333334</v>
      </c>
      <c r="K2555" s="139">
        <v>42680.068749999999</v>
      </c>
      <c r="L2555" s="130">
        <f t="shared" si="126"/>
        <v>1.0416666664241347E-2</v>
      </c>
      <c r="M2555" s="131" t="s">
        <v>1</v>
      </c>
      <c r="N2555" s="138" t="s">
        <v>1147</v>
      </c>
    </row>
    <row r="2556" spans="1:14" ht="27" customHeight="1" x14ac:dyDescent="0.35">
      <c r="A2556" s="157">
        <v>20272</v>
      </c>
      <c r="B2556" s="158">
        <v>1946</v>
      </c>
      <c r="C2556" s="125" t="s">
        <v>3</v>
      </c>
      <c r="D2556" s="159">
        <v>42680.090277777781</v>
      </c>
      <c r="E2556" s="158" t="s">
        <v>0</v>
      </c>
      <c r="F2556" s="172">
        <v>42679.881249999999</v>
      </c>
      <c r="G2556" s="173">
        <f t="shared" si="124"/>
        <v>0.20902777778246673</v>
      </c>
      <c r="H2556" s="174" t="str">
        <f t="shared" si="125"/>
        <v>ACCEPTABLE</v>
      </c>
      <c r="I2556" s="138"/>
      <c r="J2556" s="139">
        <v>42680.097222222219</v>
      </c>
      <c r="K2556" s="139">
        <v>42680.109722222223</v>
      </c>
      <c r="L2556" s="130">
        <f t="shared" si="126"/>
        <v>1.2500000004365575E-2</v>
      </c>
      <c r="M2556" s="131" t="s">
        <v>0</v>
      </c>
      <c r="N2556" s="138" t="s">
        <v>1108</v>
      </c>
    </row>
    <row r="2557" spans="1:14" ht="27" customHeight="1" x14ac:dyDescent="0.35">
      <c r="A2557" s="157">
        <v>20272</v>
      </c>
      <c r="B2557" s="158">
        <v>1947</v>
      </c>
      <c r="C2557" s="125" t="s">
        <v>4</v>
      </c>
      <c r="D2557" s="159">
        <v>42680.125</v>
      </c>
      <c r="E2557" s="158" t="s">
        <v>1</v>
      </c>
      <c r="F2557" s="172">
        <v>42679.881249999999</v>
      </c>
      <c r="G2557" s="173">
        <f t="shared" si="124"/>
        <v>0.24375000000145519</v>
      </c>
      <c r="H2557" s="174" t="str">
        <f t="shared" si="125"/>
        <v>ACCEPTABLE</v>
      </c>
      <c r="I2557" s="138"/>
      <c r="J2557" s="139">
        <v>42680.134722222225</v>
      </c>
      <c r="K2557" s="139">
        <v>42680.144444444442</v>
      </c>
      <c r="L2557" s="130">
        <f t="shared" si="126"/>
        <v>9.7222222175332718E-3</v>
      </c>
      <c r="M2557" s="131" t="s">
        <v>1</v>
      </c>
      <c r="N2557" s="138" t="s">
        <v>587</v>
      </c>
    </row>
    <row r="2558" spans="1:14" ht="27" customHeight="1" x14ac:dyDescent="0.35">
      <c r="A2558" s="157">
        <v>20272</v>
      </c>
      <c r="B2558" s="158">
        <v>1948</v>
      </c>
      <c r="C2558" s="125" t="s">
        <v>4</v>
      </c>
      <c r="D2558" s="159">
        <v>42681.111111111109</v>
      </c>
      <c r="E2558" s="158" t="s">
        <v>0</v>
      </c>
      <c r="F2558" s="172">
        <v>42680.838194444441</v>
      </c>
      <c r="G2558" s="173">
        <f t="shared" si="124"/>
        <v>0.27291666666860692</v>
      </c>
      <c r="H2558" s="174" t="str">
        <f t="shared" si="125"/>
        <v>ACCEPTABLE</v>
      </c>
      <c r="I2558" s="138"/>
      <c r="J2558" s="139">
        <v>42681.107638888891</v>
      </c>
      <c r="K2558" s="139">
        <v>42681.113194444442</v>
      </c>
      <c r="L2558" s="130">
        <f t="shared" si="126"/>
        <v>5.5555555518367328E-3</v>
      </c>
      <c r="M2558" s="131" t="s">
        <v>0</v>
      </c>
      <c r="N2558" s="138" t="s">
        <v>587</v>
      </c>
    </row>
    <row r="2559" spans="1:14" ht="27" customHeight="1" x14ac:dyDescent="0.35">
      <c r="A2559" s="157">
        <v>20272</v>
      </c>
      <c r="B2559" s="158">
        <v>1949</v>
      </c>
      <c r="C2559" s="125" t="s">
        <v>3</v>
      </c>
      <c r="D2559" s="159">
        <v>42681.138888888891</v>
      </c>
      <c r="E2559" s="158" t="s">
        <v>1</v>
      </c>
      <c r="F2559" s="172">
        <v>42680.838194444441</v>
      </c>
      <c r="G2559" s="173">
        <f t="shared" si="124"/>
        <v>0.30069444444961846</v>
      </c>
      <c r="H2559" s="174" t="str">
        <f t="shared" si="125"/>
        <v>ACCEPTABLE</v>
      </c>
      <c r="I2559" s="138"/>
      <c r="J2559" s="139">
        <v>42681.138888888891</v>
      </c>
      <c r="K2559" s="139">
        <v>42681.151388888888</v>
      </c>
      <c r="L2559" s="130">
        <f t="shared" si="126"/>
        <v>1.2499999997089617E-2</v>
      </c>
      <c r="M2559" s="131" t="s">
        <v>1</v>
      </c>
      <c r="N2559" s="138" t="s">
        <v>1368</v>
      </c>
    </row>
    <row r="2560" spans="1:14" ht="27" customHeight="1" x14ac:dyDescent="0.35">
      <c r="A2560" s="157">
        <v>20273</v>
      </c>
      <c r="B2560" s="158">
        <v>1950</v>
      </c>
      <c r="C2560" s="125" t="s">
        <v>3</v>
      </c>
      <c r="D2560" s="159">
        <v>42681.385416666664</v>
      </c>
      <c r="E2560" s="158" t="s">
        <v>0</v>
      </c>
      <c r="F2560" s="172">
        <v>42681.319444444445</v>
      </c>
      <c r="G2560" s="173">
        <f t="shared" si="124"/>
        <v>6.5972222218988463E-2</v>
      </c>
      <c r="H2560" s="174" t="str">
        <f t="shared" si="125"/>
        <v>ACCEPTABLE</v>
      </c>
      <c r="I2560" s="138"/>
      <c r="J2560" s="139">
        <v>42681.395833333336</v>
      </c>
      <c r="K2560" s="139">
        <v>42681.406944444447</v>
      </c>
      <c r="L2560" s="130">
        <f t="shared" si="126"/>
        <v>1.1111111110949423E-2</v>
      </c>
      <c r="M2560" s="131" t="s">
        <v>0</v>
      </c>
      <c r="N2560" s="138" t="s">
        <v>1396</v>
      </c>
    </row>
    <row r="2561" spans="1:14" ht="27" customHeight="1" x14ac:dyDescent="0.35">
      <c r="A2561" s="157">
        <v>20273</v>
      </c>
      <c r="B2561" s="158">
        <v>1951</v>
      </c>
      <c r="C2561" s="125" t="s">
        <v>4</v>
      </c>
      <c r="D2561" s="159">
        <v>42681.420138888891</v>
      </c>
      <c r="E2561" s="158" t="s">
        <v>1</v>
      </c>
      <c r="F2561" s="172">
        <v>42681.319444444445</v>
      </c>
      <c r="G2561" s="173">
        <f t="shared" si="124"/>
        <v>0.10069444444525288</v>
      </c>
      <c r="H2561" s="174" t="str">
        <f t="shared" si="125"/>
        <v>ACCEPTABLE</v>
      </c>
      <c r="I2561" s="138"/>
      <c r="J2561" s="139">
        <v>42681.430555555555</v>
      </c>
      <c r="K2561" s="139">
        <v>42681.440972222219</v>
      </c>
      <c r="L2561" s="130">
        <f t="shared" si="126"/>
        <v>1.0416666664241347E-2</v>
      </c>
      <c r="M2561" s="131" t="s">
        <v>1</v>
      </c>
      <c r="N2561" s="138" t="s">
        <v>587</v>
      </c>
    </row>
    <row r="2562" spans="1:14" ht="27" customHeight="1" x14ac:dyDescent="0.35">
      <c r="A2562" s="157"/>
      <c r="B2562" s="158"/>
      <c r="C2562" s="125"/>
      <c r="D2562" s="159"/>
      <c r="E2562" s="158"/>
      <c r="F2562" s="172"/>
      <c r="G2562" s="173" t="str">
        <f t="shared" si="124"/>
        <v/>
      </c>
      <c r="H2562" s="174" t="str">
        <f t="shared" si="125"/>
        <v/>
      </c>
      <c r="I2562" s="138"/>
      <c r="J2562" s="139">
        <v>42681.656944444447</v>
      </c>
      <c r="K2562" s="139">
        <v>42681.668749999997</v>
      </c>
      <c r="L2562" s="130">
        <f t="shared" si="126"/>
        <v>1.1805555550381541E-2</v>
      </c>
      <c r="M2562" s="131" t="s">
        <v>0</v>
      </c>
      <c r="N2562" s="138" t="s">
        <v>1430</v>
      </c>
    </row>
    <row r="2563" spans="1:14" ht="27" customHeight="1" x14ac:dyDescent="0.35">
      <c r="A2563" s="157"/>
      <c r="B2563" s="158"/>
      <c r="C2563" s="125"/>
      <c r="D2563" s="159"/>
      <c r="E2563" s="158"/>
      <c r="F2563" s="172"/>
      <c r="G2563" s="173" t="str">
        <f t="shared" si="124"/>
        <v/>
      </c>
      <c r="H2563" s="174" t="str">
        <f t="shared" si="125"/>
        <v/>
      </c>
      <c r="I2563" s="138"/>
      <c r="J2563" s="139">
        <v>42681.697222222225</v>
      </c>
      <c r="K2563" s="139">
        <v>42681.705555555556</v>
      </c>
      <c r="L2563" s="130">
        <f t="shared" si="126"/>
        <v>8.333333331393078E-3</v>
      </c>
      <c r="M2563" s="131" t="s">
        <v>1</v>
      </c>
      <c r="N2563" s="138" t="s">
        <v>587</v>
      </c>
    </row>
    <row r="2564" spans="1:14" ht="27" customHeight="1" x14ac:dyDescent="0.35">
      <c r="A2564" s="157">
        <v>20274</v>
      </c>
      <c r="B2564" s="158">
        <v>1952</v>
      </c>
      <c r="C2564" s="125" t="s">
        <v>3</v>
      </c>
      <c r="D2564" s="159">
        <v>42682.097222222219</v>
      </c>
      <c r="E2564" s="158" t="s">
        <v>0</v>
      </c>
      <c r="F2564" s="172">
        <v>42681.843055555553</v>
      </c>
      <c r="G2564" s="173">
        <f t="shared" si="124"/>
        <v>0.25416666666569654</v>
      </c>
      <c r="H2564" s="174" t="str">
        <f t="shared" si="125"/>
        <v>ACCEPTABLE</v>
      </c>
      <c r="I2564" s="138"/>
      <c r="J2564" s="139">
        <v>42682.090277777781</v>
      </c>
      <c r="K2564" s="139">
        <v>42682.101388888892</v>
      </c>
      <c r="L2564" s="130">
        <f t="shared" si="126"/>
        <v>1.1111111110949423E-2</v>
      </c>
      <c r="M2564" s="131" t="s">
        <v>0</v>
      </c>
      <c r="N2564" s="138" t="s">
        <v>913</v>
      </c>
    </row>
    <row r="2565" spans="1:14" ht="27" customHeight="1" x14ac:dyDescent="0.35">
      <c r="A2565" s="157">
        <v>20274</v>
      </c>
      <c r="B2565" s="158">
        <v>1953</v>
      </c>
      <c r="C2565" s="125" t="s">
        <v>4</v>
      </c>
      <c r="D2565" s="159">
        <v>42682.135416666664</v>
      </c>
      <c r="E2565" s="158" t="s">
        <v>1</v>
      </c>
      <c r="F2565" s="172">
        <v>42681.843055555553</v>
      </c>
      <c r="G2565" s="173">
        <f t="shared" si="124"/>
        <v>0.29236111111094942</v>
      </c>
      <c r="H2565" s="174" t="str">
        <f t="shared" si="125"/>
        <v>ACCEPTABLE</v>
      </c>
      <c r="I2565" s="138"/>
      <c r="J2565" s="139">
        <v>42682.129166666666</v>
      </c>
      <c r="K2565" s="139">
        <v>42682.143055555556</v>
      </c>
      <c r="L2565" s="130">
        <f t="shared" si="126"/>
        <v>1.3888888890505768E-2</v>
      </c>
      <c r="M2565" s="131" t="s">
        <v>1</v>
      </c>
      <c r="N2565" s="138" t="s">
        <v>587</v>
      </c>
    </row>
    <row r="2566" spans="1:14" ht="27" customHeight="1" x14ac:dyDescent="0.35">
      <c r="A2566" s="157">
        <v>20273</v>
      </c>
      <c r="B2566" s="158">
        <v>1954</v>
      </c>
      <c r="C2566" s="125" t="s">
        <v>4</v>
      </c>
      <c r="D2566" s="159">
        <v>42682.173611111109</v>
      </c>
      <c r="E2566" s="158" t="s">
        <v>0</v>
      </c>
      <c r="F2566" s="172">
        <v>42681.843055555553</v>
      </c>
      <c r="G2566" s="173">
        <f t="shared" si="124"/>
        <v>0.33055555555620231</v>
      </c>
      <c r="H2566" s="174" t="str">
        <f t="shared" si="125"/>
        <v>ACCEPTABLE</v>
      </c>
      <c r="I2566" s="138"/>
      <c r="J2566" s="139">
        <v>42682.177083333336</v>
      </c>
      <c r="K2566" s="139">
        <v>42682.186805555553</v>
      </c>
      <c r="L2566" s="130">
        <f t="shared" si="126"/>
        <v>9.7222222175332718E-3</v>
      </c>
      <c r="M2566" s="131" t="s">
        <v>0</v>
      </c>
      <c r="N2566" s="138" t="s">
        <v>587</v>
      </c>
    </row>
    <row r="2567" spans="1:14" ht="27" customHeight="1" x14ac:dyDescent="0.35">
      <c r="A2567" s="157">
        <v>20273</v>
      </c>
      <c r="B2567" s="158">
        <v>1955</v>
      </c>
      <c r="C2567" s="125" t="s">
        <v>3</v>
      </c>
      <c r="D2567" s="159">
        <v>42682.201388888891</v>
      </c>
      <c r="E2567" s="158" t="s">
        <v>1</v>
      </c>
      <c r="F2567" s="172">
        <v>42681.843055555553</v>
      </c>
      <c r="G2567" s="173">
        <f t="shared" si="124"/>
        <v>0.35833333333721384</v>
      </c>
      <c r="H2567" s="174" t="str">
        <f t="shared" si="125"/>
        <v>ACCEPTABLE</v>
      </c>
      <c r="I2567" s="138"/>
      <c r="J2567" s="139">
        <v>42682.21875</v>
      </c>
      <c r="K2567" s="139">
        <v>42682.229166666664</v>
      </c>
      <c r="L2567" s="130">
        <f t="shared" si="126"/>
        <v>1.0416666664241347E-2</v>
      </c>
      <c r="M2567" s="131" t="s">
        <v>1</v>
      </c>
      <c r="N2567" s="138" t="s">
        <v>1396</v>
      </c>
    </row>
    <row r="2568" spans="1:14" ht="27" customHeight="1" x14ac:dyDescent="0.35">
      <c r="A2568" s="157">
        <v>20275</v>
      </c>
      <c r="B2568" s="158">
        <v>1956</v>
      </c>
      <c r="C2568" s="125" t="s">
        <v>471</v>
      </c>
      <c r="D2568" s="159">
        <v>42682.28125</v>
      </c>
      <c r="E2568" s="158" t="s">
        <v>0</v>
      </c>
      <c r="F2568" s="172">
        <v>42681.843055555553</v>
      </c>
      <c r="G2568" s="173">
        <f t="shared" si="124"/>
        <v>0.43819444444670808</v>
      </c>
      <c r="H2568" s="174" t="str">
        <f t="shared" si="125"/>
        <v>ACCEPTABLE</v>
      </c>
      <c r="I2568" s="138"/>
      <c r="J2568" s="139">
        <v>42682.267361111109</v>
      </c>
      <c r="K2568" s="139">
        <v>42682.277777777781</v>
      </c>
      <c r="L2568" s="130">
        <f t="shared" si="126"/>
        <v>1.0416666671517305E-2</v>
      </c>
      <c r="M2568" s="131" t="s">
        <v>0</v>
      </c>
      <c r="N2568" s="138" t="s">
        <v>1431</v>
      </c>
    </row>
    <row r="2569" spans="1:14" ht="27" customHeight="1" x14ac:dyDescent="0.35">
      <c r="A2569" s="157">
        <v>20275</v>
      </c>
      <c r="B2569" s="158">
        <v>1957</v>
      </c>
      <c r="C2569" s="125" t="s">
        <v>16</v>
      </c>
      <c r="D2569" s="159">
        <v>42682.315972222219</v>
      </c>
      <c r="E2569" s="158" t="s">
        <v>1</v>
      </c>
      <c r="F2569" s="172">
        <v>42681.843055555553</v>
      </c>
      <c r="G2569" s="173">
        <f t="shared" si="124"/>
        <v>0.47291666666569654</v>
      </c>
      <c r="H2569" s="174" t="str">
        <f t="shared" si="125"/>
        <v>ACCEPTABLE</v>
      </c>
      <c r="I2569" s="138"/>
      <c r="J2569" s="139">
        <v>42682.310416666667</v>
      </c>
      <c r="K2569" s="139">
        <v>42682.317361111112</v>
      </c>
      <c r="L2569" s="130">
        <f t="shared" si="126"/>
        <v>6.9444444452528842E-3</v>
      </c>
      <c r="M2569" s="131" t="s">
        <v>1</v>
      </c>
      <c r="N2569" s="138" t="s">
        <v>688</v>
      </c>
    </row>
    <row r="2570" spans="1:14" ht="27" customHeight="1" x14ac:dyDescent="0.35">
      <c r="A2570" s="157">
        <v>20276</v>
      </c>
      <c r="B2570" s="158">
        <v>1958</v>
      </c>
      <c r="C2570" s="125" t="s">
        <v>4</v>
      </c>
      <c r="D2570" s="159">
        <v>42682.364583333336</v>
      </c>
      <c r="E2570" s="158" t="s">
        <v>0</v>
      </c>
      <c r="F2570" s="172">
        <v>42682.320138888892</v>
      </c>
      <c r="G2570" s="173">
        <f t="shared" si="124"/>
        <v>4.4444444443797693E-2</v>
      </c>
      <c r="H2570" s="174" t="str">
        <f t="shared" si="125"/>
        <v>ACCEPTABLE</v>
      </c>
      <c r="I2570" s="138"/>
      <c r="J2570" s="139">
        <v>42682.423611111109</v>
      </c>
      <c r="K2570" s="139">
        <v>42682.430555555555</v>
      </c>
      <c r="L2570" s="130">
        <f t="shared" si="126"/>
        <v>6.9444444452528842E-3</v>
      </c>
      <c r="M2570" s="131" t="s">
        <v>0</v>
      </c>
      <c r="N2570" s="138" t="s">
        <v>623</v>
      </c>
    </row>
    <row r="2571" spans="1:14" ht="27" customHeight="1" x14ac:dyDescent="0.35">
      <c r="A2571" s="157">
        <v>20276</v>
      </c>
      <c r="B2571" s="158">
        <v>1959</v>
      </c>
      <c r="C2571" s="125" t="s">
        <v>3</v>
      </c>
      <c r="D2571" s="159">
        <v>42682.392361111109</v>
      </c>
      <c r="E2571" s="158" t="s">
        <v>1</v>
      </c>
      <c r="F2571" s="172">
        <v>42682.320138888892</v>
      </c>
      <c r="G2571" s="173">
        <f t="shared" si="124"/>
        <v>7.2222222217533272E-2</v>
      </c>
      <c r="H2571" s="174" t="str">
        <f t="shared" si="125"/>
        <v>ACCEPTABLE</v>
      </c>
      <c r="I2571" s="138"/>
      <c r="J2571" s="139">
        <v>42682.441666666666</v>
      </c>
      <c r="K2571" s="139">
        <v>42682.454861111109</v>
      </c>
      <c r="L2571" s="130">
        <f t="shared" si="126"/>
        <v>1.3194444443797693E-2</v>
      </c>
      <c r="M2571" s="131" t="s">
        <v>1</v>
      </c>
      <c r="N2571" s="138" t="s">
        <v>1432</v>
      </c>
    </row>
    <row r="2572" spans="1:14" ht="27" customHeight="1" x14ac:dyDescent="0.35">
      <c r="A2572" s="157">
        <v>20274</v>
      </c>
      <c r="B2572" s="158">
        <v>1960</v>
      </c>
      <c r="C2572" s="125" t="s">
        <v>4</v>
      </c>
      <c r="D2572" s="159">
        <v>42683.111111111109</v>
      </c>
      <c r="E2572" s="158" t="s">
        <v>0</v>
      </c>
      <c r="F2572" s="172">
        <v>42682.714583333334</v>
      </c>
      <c r="G2572" s="173">
        <f t="shared" si="124"/>
        <v>0.39652777777519077</v>
      </c>
      <c r="H2572" s="174" t="str">
        <f t="shared" si="125"/>
        <v>ACCEPTABLE</v>
      </c>
      <c r="I2572" s="138"/>
      <c r="J2572" s="139">
        <v>42683.142361111109</v>
      </c>
      <c r="K2572" s="139">
        <v>42683.152777777781</v>
      </c>
      <c r="L2572" s="130">
        <f t="shared" si="126"/>
        <v>1.0416666671517305E-2</v>
      </c>
      <c r="M2572" s="131" t="s">
        <v>0</v>
      </c>
      <c r="N2572" s="138" t="s">
        <v>1352</v>
      </c>
    </row>
    <row r="2573" spans="1:14" ht="27" customHeight="1" x14ac:dyDescent="0.35">
      <c r="A2573" s="157">
        <v>20274</v>
      </c>
      <c r="B2573" s="158">
        <v>1961</v>
      </c>
      <c r="C2573" s="125" t="s">
        <v>3</v>
      </c>
      <c r="D2573" s="159">
        <v>42683.138888888891</v>
      </c>
      <c r="E2573" s="158" t="s">
        <v>1</v>
      </c>
      <c r="F2573" s="172">
        <v>42682.714583333334</v>
      </c>
      <c r="G2573" s="173">
        <f t="shared" si="124"/>
        <v>0.42430555555620231</v>
      </c>
      <c r="H2573" s="174" t="str">
        <f t="shared" si="125"/>
        <v>ACCEPTABLE</v>
      </c>
      <c r="I2573" s="138"/>
      <c r="J2573" s="139">
        <v>42683.173611111109</v>
      </c>
      <c r="K2573" s="139">
        <v>42683.184027777781</v>
      </c>
      <c r="L2573" s="130">
        <f t="shared" si="126"/>
        <v>1.0416666671517305E-2</v>
      </c>
      <c r="M2573" s="131" t="s">
        <v>0</v>
      </c>
      <c r="N2573" s="138" t="s">
        <v>587</v>
      </c>
    </row>
    <row r="2574" spans="1:14" ht="27" customHeight="1" x14ac:dyDescent="0.35">
      <c r="A2574" s="157"/>
      <c r="B2574" s="158"/>
      <c r="C2574" s="125"/>
      <c r="D2574" s="159"/>
      <c r="E2574" s="158"/>
      <c r="F2574" s="172"/>
      <c r="G2574" s="173" t="str">
        <f t="shared" si="124"/>
        <v/>
      </c>
      <c r="H2574" s="174" t="str">
        <f t="shared" si="125"/>
        <v/>
      </c>
      <c r="I2574" s="138"/>
      <c r="J2574" s="139">
        <v>42683.1875</v>
      </c>
      <c r="K2574" s="139">
        <v>42683.201388888891</v>
      </c>
      <c r="L2574" s="130">
        <f t="shared" si="126"/>
        <v>1.3888888890505768E-2</v>
      </c>
      <c r="M2574" s="131" t="s">
        <v>1</v>
      </c>
      <c r="N2574" s="138" t="s">
        <v>1433</v>
      </c>
    </row>
    <row r="2575" spans="1:14" ht="27" customHeight="1" x14ac:dyDescent="0.35">
      <c r="A2575" s="157"/>
      <c r="B2575" s="158"/>
      <c r="C2575" s="125"/>
      <c r="D2575" s="159"/>
      <c r="E2575" s="158"/>
      <c r="F2575" s="172"/>
      <c r="G2575" s="173" t="str">
        <f t="shared" si="124"/>
        <v/>
      </c>
      <c r="H2575" s="174" t="str">
        <f t="shared" si="125"/>
        <v/>
      </c>
      <c r="I2575" s="138"/>
      <c r="J2575" s="139">
        <v>42683.359722222223</v>
      </c>
      <c r="K2575" s="139">
        <v>42683.364583333336</v>
      </c>
      <c r="L2575" s="130">
        <f t="shared" si="126"/>
        <v>4.8611111124046147E-3</v>
      </c>
      <c r="M2575" s="131" t="s">
        <v>0</v>
      </c>
      <c r="N2575" s="138" t="s">
        <v>1134</v>
      </c>
    </row>
    <row r="2576" spans="1:14" ht="27" customHeight="1" x14ac:dyDescent="0.35">
      <c r="A2576" s="157"/>
      <c r="B2576" s="158"/>
      <c r="C2576" s="125"/>
      <c r="D2576" s="159"/>
      <c r="E2576" s="158"/>
      <c r="F2576" s="172"/>
      <c r="G2576" s="173" t="str">
        <f t="shared" si="124"/>
        <v/>
      </c>
      <c r="H2576" s="174" t="str">
        <f t="shared" si="125"/>
        <v/>
      </c>
      <c r="I2576" s="138"/>
      <c r="J2576" s="139">
        <v>42683.408333333333</v>
      </c>
      <c r="K2576" s="139">
        <v>42683.414583333331</v>
      </c>
      <c r="L2576" s="130">
        <f t="shared" si="126"/>
        <v>6.2499999985448085E-3</v>
      </c>
      <c r="M2576" s="131" t="s">
        <v>1</v>
      </c>
      <c r="N2576" s="138" t="s">
        <v>1134</v>
      </c>
    </row>
    <row r="2577" spans="1:14" ht="27" customHeight="1" x14ac:dyDescent="0.35">
      <c r="A2577" s="157">
        <v>20275</v>
      </c>
      <c r="B2577" s="158">
        <v>1962</v>
      </c>
      <c r="C2577" s="125" t="s">
        <v>16</v>
      </c>
      <c r="D2577" s="159">
        <v>42683.444444444445</v>
      </c>
      <c r="E2577" s="158" t="s">
        <v>0</v>
      </c>
      <c r="F2577" s="172">
        <v>42683.285416666666</v>
      </c>
      <c r="G2577" s="173">
        <f t="shared" si="124"/>
        <v>0.15902777777955635</v>
      </c>
      <c r="H2577" s="174" t="str">
        <f t="shared" si="125"/>
        <v>ACCEPTABLE</v>
      </c>
      <c r="I2577" s="138"/>
      <c r="J2577" s="139">
        <v>42683.45</v>
      </c>
      <c r="K2577" s="139">
        <v>42683.458333333336</v>
      </c>
      <c r="L2577" s="130">
        <f t="shared" si="126"/>
        <v>8.3333333386690356E-3</v>
      </c>
      <c r="M2577" s="131" t="s">
        <v>0</v>
      </c>
      <c r="N2577" s="138" t="s">
        <v>637</v>
      </c>
    </row>
    <row r="2578" spans="1:14" ht="27" customHeight="1" x14ac:dyDescent="0.35">
      <c r="A2578" s="157">
        <v>20275</v>
      </c>
      <c r="B2578" s="158">
        <v>1963</v>
      </c>
      <c r="C2578" s="125" t="s">
        <v>471</v>
      </c>
      <c r="D2578" s="159">
        <v>42683.472222222219</v>
      </c>
      <c r="E2578" s="158" t="s">
        <v>1</v>
      </c>
      <c r="F2578" s="172">
        <v>42683.285416666666</v>
      </c>
      <c r="G2578" s="173">
        <f t="shared" ref="G2578:G2641" si="127">IF(D2578="","",D2578-F2578)</f>
        <v>0.18680555555329192</v>
      </c>
      <c r="H2578" s="174" t="str">
        <f t="shared" ref="H2578:H2641" si="128">IF(D2578-F2578&lt;0,"TOO LATE",IF(G2578="","",IF(OR(DAY(D2578-F2578)&gt;1,AND(HOUR(D2578-F2578)&gt;HOUR("0:59"),(SIGN(D2578-F2578)=1))),"ACCEPTABLE","TOO LATE")))</f>
        <v>ACCEPTABLE</v>
      </c>
      <c r="I2578" s="138"/>
      <c r="J2578" s="139">
        <v>42683.458333333336</v>
      </c>
      <c r="K2578" s="139">
        <v>42683.48541666667</v>
      </c>
      <c r="L2578" s="130">
        <f t="shared" si="126"/>
        <v>2.7083333334303461E-2</v>
      </c>
      <c r="M2578" s="131" t="s">
        <v>1</v>
      </c>
      <c r="N2578" s="138" t="s">
        <v>1434</v>
      </c>
    </row>
    <row r="2579" spans="1:14" ht="27" customHeight="1" x14ac:dyDescent="0.35">
      <c r="A2579" s="157">
        <v>20277</v>
      </c>
      <c r="B2579" s="158">
        <v>1964</v>
      </c>
      <c r="C2579" s="125" t="s">
        <v>3</v>
      </c>
      <c r="D2579" s="159">
        <v>42683.597222222219</v>
      </c>
      <c r="E2579" s="158" t="s">
        <v>0</v>
      </c>
      <c r="F2579" s="172">
        <v>42683.527777777781</v>
      </c>
      <c r="G2579" s="173">
        <f t="shared" si="127"/>
        <v>6.9444444437976927E-2</v>
      </c>
      <c r="H2579" s="174" t="str">
        <f t="shared" si="128"/>
        <v>ACCEPTABLE</v>
      </c>
      <c r="I2579" s="138"/>
      <c r="J2579" s="139">
        <v>42683.600694444445</v>
      </c>
      <c r="K2579" s="139">
        <v>42683.614583333336</v>
      </c>
      <c r="L2579" s="130">
        <f t="shared" si="126"/>
        <v>1.3888888890505768E-2</v>
      </c>
      <c r="M2579" s="131" t="s">
        <v>0</v>
      </c>
      <c r="N2579" s="138" t="s">
        <v>1435</v>
      </c>
    </row>
    <row r="2580" spans="1:14" ht="27" customHeight="1" x14ac:dyDescent="0.35">
      <c r="A2580" s="157">
        <v>20277</v>
      </c>
      <c r="B2580" s="158">
        <v>1965</v>
      </c>
      <c r="C2580" s="125" t="s">
        <v>3</v>
      </c>
      <c r="D2580" s="159">
        <v>42683.625</v>
      </c>
      <c r="E2580" s="158" t="s">
        <v>1</v>
      </c>
      <c r="F2580" s="172">
        <v>42683.527777777781</v>
      </c>
      <c r="G2580" s="173">
        <f t="shared" si="127"/>
        <v>9.7222222218988463E-2</v>
      </c>
      <c r="H2580" s="174" t="str">
        <f t="shared" si="128"/>
        <v>ACCEPTABLE</v>
      </c>
      <c r="I2580" s="138"/>
      <c r="J2580" s="139">
        <v>42683.629166666666</v>
      </c>
      <c r="K2580" s="139">
        <v>42683.643055555556</v>
      </c>
      <c r="L2580" s="130">
        <f t="shared" si="126"/>
        <v>1.3888888890505768E-2</v>
      </c>
      <c r="M2580" s="131" t="s">
        <v>1</v>
      </c>
      <c r="N2580" s="138" t="s">
        <v>1435</v>
      </c>
    </row>
    <row r="2581" spans="1:14" ht="27" customHeight="1" x14ac:dyDescent="0.35">
      <c r="A2581" s="157">
        <v>20278</v>
      </c>
      <c r="B2581" s="158">
        <v>1966</v>
      </c>
      <c r="C2581" s="125" t="s">
        <v>471</v>
      </c>
      <c r="D2581" s="159">
        <v>42684.666666666664</v>
      </c>
      <c r="E2581" s="158" t="s">
        <v>0</v>
      </c>
      <c r="F2581" s="172">
        <v>42684.490972222222</v>
      </c>
      <c r="G2581" s="173">
        <f t="shared" si="127"/>
        <v>0.1756944444423425</v>
      </c>
      <c r="H2581" s="174" t="str">
        <f t="shared" si="128"/>
        <v>ACCEPTABLE</v>
      </c>
      <c r="I2581" s="138"/>
      <c r="J2581" s="139">
        <v>42684.666666666664</v>
      </c>
      <c r="K2581" s="139">
        <v>42684.684027777781</v>
      </c>
      <c r="L2581" s="130">
        <f t="shared" si="126"/>
        <v>1.7361111116770189E-2</v>
      </c>
      <c r="M2581" s="131" t="s">
        <v>0</v>
      </c>
      <c r="N2581" s="138" t="s">
        <v>1436</v>
      </c>
    </row>
    <row r="2582" spans="1:14" ht="27" customHeight="1" x14ac:dyDescent="0.35">
      <c r="A2582" s="157">
        <v>20278</v>
      </c>
      <c r="B2582" s="158">
        <v>1967</v>
      </c>
      <c r="C2582" s="125" t="s">
        <v>16</v>
      </c>
      <c r="D2582" s="159">
        <v>42684.701388888891</v>
      </c>
      <c r="E2582" s="158" t="s">
        <v>1</v>
      </c>
      <c r="F2582" s="172">
        <v>42684.490972222222</v>
      </c>
      <c r="G2582" s="173">
        <f t="shared" si="127"/>
        <v>0.21041666666860692</v>
      </c>
      <c r="H2582" s="174" t="str">
        <f t="shared" si="128"/>
        <v>ACCEPTABLE</v>
      </c>
      <c r="I2582" s="138"/>
      <c r="J2582" s="139">
        <v>42684.699305555558</v>
      </c>
      <c r="K2582" s="139">
        <v>42684.706250000003</v>
      </c>
      <c r="L2582" s="130">
        <f t="shared" si="126"/>
        <v>6.9444444452528842E-3</v>
      </c>
      <c r="M2582" s="131" t="s">
        <v>1</v>
      </c>
      <c r="N2582" s="138" t="s">
        <v>765</v>
      </c>
    </row>
    <row r="2583" spans="1:14" ht="27" customHeight="1" x14ac:dyDescent="0.35">
      <c r="A2583" s="157">
        <v>20279</v>
      </c>
      <c r="B2583" s="158">
        <v>1968</v>
      </c>
      <c r="C2583" s="125" t="s">
        <v>3</v>
      </c>
      <c r="D2583" s="159">
        <v>42684.989583333336</v>
      </c>
      <c r="E2583" s="158" t="s">
        <v>0</v>
      </c>
      <c r="F2583" s="172">
        <v>42684.790972222225</v>
      </c>
      <c r="G2583" s="173">
        <f t="shared" si="127"/>
        <v>0.19861111111094942</v>
      </c>
      <c r="H2583" s="174" t="str">
        <f t="shared" si="128"/>
        <v>ACCEPTABLE</v>
      </c>
      <c r="I2583" s="138"/>
      <c r="J2583" s="139">
        <v>42685.020833333336</v>
      </c>
      <c r="K2583" s="139">
        <v>42685.032638888886</v>
      </c>
      <c r="L2583" s="130">
        <f t="shared" si="126"/>
        <v>1.1805555550381541E-2</v>
      </c>
      <c r="M2583" s="131" t="s">
        <v>0</v>
      </c>
      <c r="N2583" s="138" t="s">
        <v>1202</v>
      </c>
    </row>
    <row r="2584" spans="1:14" ht="27" customHeight="1" x14ac:dyDescent="0.35">
      <c r="A2584" s="157">
        <v>20279</v>
      </c>
      <c r="B2584" s="158">
        <v>1969</v>
      </c>
      <c r="C2584" s="125" t="s">
        <v>4</v>
      </c>
      <c r="D2584" s="159">
        <v>42685.027777777781</v>
      </c>
      <c r="E2584" s="158" t="s">
        <v>1</v>
      </c>
      <c r="F2584" s="172">
        <v>42684.790972222225</v>
      </c>
      <c r="G2584" s="173">
        <f t="shared" si="127"/>
        <v>0.23680555555620231</v>
      </c>
      <c r="H2584" s="174" t="str">
        <f t="shared" si="128"/>
        <v>ACCEPTABLE</v>
      </c>
      <c r="I2584" s="138"/>
      <c r="J2584" s="139">
        <v>42685.0625</v>
      </c>
      <c r="K2584" s="139"/>
      <c r="L2584" s="130" t="str">
        <f t="shared" si="126"/>
        <v>Incomplete Data</v>
      </c>
      <c r="M2584" s="131" t="s">
        <v>1</v>
      </c>
      <c r="N2584" s="138" t="s">
        <v>587</v>
      </c>
    </row>
    <row r="2585" spans="1:14" ht="27" customHeight="1" x14ac:dyDescent="0.35">
      <c r="A2585" s="157">
        <v>20278</v>
      </c>
      <c r="B2585" s="158">
        <v>1970</v>
      </c>
      <c r="C2585" s="125" t="s">
        <v>16</v>
      </c>
      <c r="D2585" s="159">
        <v>42686.277777777781</v>
      </c>
      <c r="E2585" s="158" t="s">
        <v>0</v>
      </c>
      <c r="F2585" s="172">
        <v>42686.214583333334</v>
      </c>
      <c r="G2585" s="173">
        <f t="shared" si="127"/>
        <v>6.3194444446708076E-2</v>
      </c>
      <c r="H2585" s="174" t="str">
        <f t="shared" si="128"/>
        <v>ACCEPTABLE</v>
      </c>
      <c r="I2585" s="138"/>
      <c r="J2585" s="139">
        <v>42686.276388888888</v>
      </c>
      <c r="K2585" s="139">
        <v>42686.281944444447</v>
      </c>
      <c r="L2585" s="130">
        <f t="shared" si="126"/>
        <v>5.5555555591126904E-3</v>
      </c>
      <c r="M2585" s="131" t="s">
        <v>0</v>
      </c>
      <c r="N2585" s="138" t="s">
        <v>1437</v>
      </c>
    </row>
    <row r="2586" spans="1:14" ht="27" customHeight="1" x14ac:dyDescent="0.35">
      <c r="A2586" s="157"/>
      <c r="B2586" s="158"/>
      <c r="C2586" s="125"/>
      <c r="D2586" s="159"/>
      <c r="E2586" s="158"/>
      <c r="F2586" s="172"/>
      <c r="G2586" s="173" t="str">
        <f t="shared" si="127"/>
        <v/>
      </c>
      <c r="H2586" s="174" t="str">
        <f t="shared" si="128"/>
        <v/>
      </c>
      <c r="I2586" s="138"/>
      <c r="J2586" s="139">
        <v>42686.284722222219</v>
      </c>
      <c r="K2586" s="139">
        <v>42686.288888888892</v>
      </c>
      <c r="L2586" s="130">
        <f t="shared" si="126"/>
        <v>4.1666666729724966E-3</v>
      </c>
      <c r="M2586" s="131" t="s">
        <v>0</v>
      </c>
      <c r="N2586" s="138" t="s">
        <v>1352</v>
      </c>
    </row>
    <row r="2587" spans="1:14" ht="27" customHeight="1" x14ac:dyDescent="0.35">
      <c r="A2587" s="157">
        <v>20278</v>
      </c>
      <c r="B2587" s="158">
        <v>1971</v>
      </c>
      <c r="C2587" s="125" t="s">
        <v>471</v>
      </c>
      <c r="D2587" s="159">
        <v>42686.305555555555</v>
      </c>
      <c r="E2587" s="158" t="s">
        <v>1</v>
      </c>
      <c r="F2587" s="172">
        <v>42686.214583333334</v>
      </c>
      <c r="G2587" s="173">
        <f t="shared" si="127"/>
        <v>9.0972222220443655E-2</v>
      </c>
      <c r="H2587" s="174" t="str">
        <f t="shared" si="128"/>
        <v>ACCEPTABLE</v>
      </c>
      <c r="I2587" s="138"/>
      <c r="J2587" s="139">
        <v>42686.305555555555</v>
      </c>
      <c r="K2587" s="139">
        <v>42686.316666666666</v>
      </c>
      <c r="L2587" s="130">
        <f t="shared" si="126"/>
        <v>1.1111111110949423E-2</v>
      </c>
      <c r="M2587" s="131" t="s">
        <v>1</v>
      </c>
      <c r="N2587" s="138" t="s">
        <v>1438</v>
      </c>
    </row>
    <row r="2588" spans="1:14" ht="27" customHeight="1" x14ac:dyDescent="0.35">
      <c r="A2588" s="157">
        <v>20279</v>
      </c>
      <c r="B2588" s="158">
        <v>1972</v>
      </c>
      <c r="C2588" s="125" t="s">
        <v>4</v>
      </c>
      <c r="D2588" s="159">
        <v>42686.340277777781</v>
      </c>
      <c r="E2588" s="158" t="s">
        <v>0</v>
      </c>
      <c r="F2588" s="172">
        <v>42686.214583333334</v>
      </c>
      <c r="G2588" s="173">
        <f t="shared" si="127"/>
        <v>0.12569444444670808</v>
      </c>
      <c r="H2588" s="174" t="str">
        <f t="shared" si="128"/>
        <v>ACCEPTABLE</v>
      </c>
      <c r="I2588" s="138"/>
      <c r="J2588" s="139">
        <v>42686.334722222222</v>
      </c>
      <c r="K2588" s="139">
        <v>42686.340277777781</v>
      </c>
      <c r="L2588" s="130">
        <f t="shared" si="126"/>
        <v>5.5555555591126904E-3</v>
      </c>
      <c r="M2588" s="131" t="s">
        <v>0</v>
      </c>
      <c r="N2588" s="138" t="s">
        <v>9</v>
      </c>
    </row>
    <row r="2589" spans="1:14" ht="27" customHeight="1" x14ac:dyDescent="0.35">
      <c r="A2589" s="157">
        <v>20279</v>
      </c>
      <c r="B2589" s="158">
        <v>1973</v>
      </c>
      <c r="C2589" s="125" t="s">
        <v>3</v>
      </c>
      <c r="D2589" s="159">
        <v>42686.368055555555</v>
      </c>
      <c r="E2589" s="158" t="s">
        <v>1</v>
      </c>
      <c r="F2589" s="172">
        <v>42686.214583333334</v>
      </c>
      <c r="G2589" s="173">
        <f t="shared" si="127"/>
        <v>0.15347222222044365</v>
      </c>
      <c r="H2589" s="174" t="str">
        <f t="shared" si="128"/>
        <v>ACCEPTABLE</v>
      </c>
      <c r="I2589" s="138"/>
      <c r="J2589" s="139">
        <v>42686.383333333331</v>
      </c>
      <c r="K2589" s="139">
        <v>42686.395833333336</v>
      </c>
      <c r="L2589" s="130">
        <f t="shared" si="126"/>
        <v>1.2500000004365575E-2</v>
      </c>
      <c r="M2589" s="131" t="s">
        <v>1</v>
      </c>
      <c r="N2589" s="138" t="s">
        <v>1439</v>
      </c>
    </row>
    <row r="2590" spans="1:14" ht="27" customHeight="1" x14ac:dyDescent="0.35">
      <c r="A2590" s="157">
        <v>20280</v>
      </c>
      <c r="B2590" s="158">
        <v>1974</v>
      </c>
      <c r="C2590" s="125" t="s">
        <v>3</v>
      </c>
      <c r="D2590" s="159">
        <v>42687.708333333336</v>
      </c>
      <c r="E2590" s="158" t="s">
        <v>0</v>
      </c>
      <c r="F2590" s="172">
        <v>42687.631944444445</v>
      </c>
      <c r="G2590" s="173">
        <f t="shared" si="127"/>
        <v>7.6388888890505768E-2</v>
      </c>
      <c r="H2590" s="174" t="str">
        <f t="shared" si="128"/>
        <v>ACCEPTABLE</v>
      </c>
      <c r="I2590" s="138"/>
      <c r="J2590" s="139">
        <v>42687.68472222222</v>
      </c>
      <c r="K2590" s="139">
        <v>42687.697222222225</v>
      </c>
      <c r="L2590" s="130">
        <f t="shared" ref="L2590:L2653" si="129">IF(OR(K2590="",J2590=""), "Incomplete Data", K2590-J2590)</f>
        <v>1.2500000004365575E-2</v>
      </c>
      <c r="M2590" s="131" t="s">
        <v>0</v>
      </c>
      <c r="N2590" s="138" t="s">
        <v>1440</v>
      </c>
    </row>
    <row r="2591" spans="1:14" ht="27" customHeight="1" x14ac:dyDescent="0.35">
      <c r="A2591" s="157">
        <v>20280</v>
      </c>
      <c r="B2591" s="158">
        <v>1975</v>
      </c>
      <c r="C2591" s="125" t="s">
        <v>4</v>
      </c>
      <c r="D2591" s="159">
        <v>42687.743055555555</v>
      </c>
      <c r="E2591" s="158" t="s">
        <v>1</v>
      </c>
      <c r="F2591" s="172">
        <v>42687.631944444445</v>
      </c>
      <c r="G2591" s="173">
        <f t="shared" si="127"/>
        <v>0.11111111110949423</v>
      </c>
      <c r="H2591" s="174" t="str">
        <f t="shared" si="128"/>
        <v>ACCEPTABLE</v>
      </c>
      <c r="I2591" s="138"/>
      <c r="J2591" s="139">
        <v>42687.731249999997</v>
      </c>
      <c r="K2591" s="139">
        <v>42687.739583333336</v>
      </c>
      <c r="L2591" s="130">
        <f t="shared" si="129"/>
        <v>8.3333333386690356E-3</v>
      </c>
      <c r="M2591" s="131" t="s">
        <v>1</v>
      </c>
      <c r="N2591" s="138" t="s">
        <v>587</v>
      </c>
    </row>
    <row r="2592" spans="1:14" ht="27" customHeight="1" x14ac:dyDescent="0.35">
      <c r="A2592" s="157"/>
      <c r="B2592" s="158">
        <v>1976</v>
      </c>
      <c r="C2592" s="125"/>
      <c r="D2592" s="159"/>
      <c r="E2592" s="158"/>
      <c r="F2592" s="172"/>
      <c r="G2592" s="173" t="str">
        <f t="shared" si="127"/>
        <v/>
      </c>
      <c r="H2592" s="174" t="str">
        <f t="shared" si="128"/>
        <v/>
      </c>
      <c r="I2592" s="138"/>
      <c r="J2592" s="139">
        <v>42688.032638888886</v>
      </c>
      <c r="K2592" s="139">
        <v>42688.038888888892</v>
      </c>
      <c r="L2592" s="130">
        <f t="shared" si="129"/>
        <v>6.2500000058207661E-3</v>
      </c>
      <c r="M2592" s="131" t="s">
        <v>0</v>
      </c>
      <c r="N2592" s="138" t="s">
        <v>587</v>
      </c>
    </row>
    <row r="2593" spans="1:14" ht="27" customHeight="1" x14ac:dyDescent="0.35">
      <c r="A2593" s="157"/>
      <c r="B2593" s="158">
        <v>1977</v>
      </c>
      <c r="C2593" s="125"/>
      <c r="D2593" s="159"/>
      <c r="E2593" s="158"/>
      <c r="F2593" s="172"/>
      <c r="G2593" s="173" t="str">
        <f t="shared" si="127"/>
        <v/>
      </c>
      <c r="H2593" s="174" t="str">
        <f t="shared" si="128"/>
        <v/>
      </c>
      <c r="I2593" s="138"/>
      <c r="J2593" s="139">
        <v>42688.056250000001</v>
      </c>
      <c r="K2593" s="139">
        <v>42688.065972222219</v>
      </c>
      <c r="L2593" s="130">
        <f t="shared" si="129"/>
        <v>9.7222222175332718E-3</v>
      </c>
      <c r="M2593" s="131" t="s">
        <v>1</v>
      </c>
      <c r="N2593" s="138" t="s">
        <v>1440</v>
      </c>
    </row>
    <row r="2594" spans="1:14" ht="27" customHeight="1" x14ac:dyDescent="0.35">
      <c r="A2594" s="157">
        <v>20281</v>
      </c>
      <c r="B2594" s="158">
        <v>1978</v>
      </c>
      <c r="C2594" s="125" t="s">
        <v>471</v>
      </c>
      <c r="D2594" s="159">
        <v>42688.28125</v>
      </c>
      <c r="E2594" s="158" t="s">
        <v>0</v>
      </c>
      <c r="F2594" s="172">
        <v>42688.064583333333</v>
      </c>
      <c r="G2594" s="173">
        <f t="shared" si="127"/>
        <v>0.21666666666715173</v>
      </c>
      <c r="H2594" s="174" t="str">
        <f t="shared" si="128"/>
        <v>ACCEPTABLE</v>
      </c>
      <c r="I2594" s="138"/>
      <c r="J2594" s="139">
        <v>42688.277777777781</v>
      </c>
      <c r="K2594" s="139">
        <v>42688.290277777778</v>
      </c>
      <c r="L2594" s="130">
        <f t="shared" si="129"/>
        <v>1.2499999997089617E-2</v>
      </c>
      <c r="M2594" s="131" t="s">
        <v>0</v>
      </c>
      <c r="N2594" s="138" t="s">
        <v>1008</v>
      </c>
    </row>
    <row r="2595" spans="1:14" ht="27" customHeight="1" x14ac:dyDescent="0.35">
      <c r="A2595" s="157">
        <v>20281</v>
      </c>
      <c r="B2595" s="158">
        <v>1979</v>
      </c>
      <c r="C2595" s="125" t="s">
        <v>16</v>
      </c>
      <c r="D2595" s="159">
        <v>42688.315972222219</v>
      </c>
      <c r="E2595" s="158" t="s">
        <v>1</v>
      </c>
      <c r="F2595" s="172">
        <v>42688.064583333333</v>
      </c>
      <c r="G2595" s="173">
        <f t="shared" si="127"/>
        <v>0.25138888888614019</v>
      </c>
      <c r="H2595" s="174" t="str">
        <f t="shared" si="128"/>
        <v>ACCEPTABLE</v>
      </c>
      <c r="I2595" s="138"/>
      <c r="J2595" s="139">
        <v>42688.3125</v>
      </c>
      <c r="K2595" s="139">
        <v>42688.318749999999</v>
      </c>
      <c r="L2595" s="130">
        <f t="shared" si="129"/>
        <v>6.2499999985448085E-3</v>
      </c>
      <c r="M2595" s="131" t="s">
        <v>1</v>
      </c>
      <c r="N2595" s="138" t="s">
        <v>637</v>
      </c>
    </row>
    <row r="2596" spans="1:14" ht="27" customHeight="1" x14ac:dyDescent="0.35">
      <c r="A2596" s="157">
        <v>20281</v>
      </c>
      <c r="B2596" s="158">
        <v>1980</v>
      </c>
      <c r="C2596" s="125" t="s">
        <v>16</v>
      </c>
      <c r="D2596" s="159">
        <v>42688.642361111109</v>
      </c>
      <c r="E2596" s="158" t="s">
        <v>0</v>
      </c>
      <c r="F2596" s="172">
        <v>42688.55972222222</v>
      </c>
      <c r="G2596" s="173">
        <f t="shared" si="127"/>
        <v>8.2638888889050577E-2</v>
      </c>
      <c r="H2596" s="174" t="str">
        <f t="shared" si="128"/>
        <v>ACCEPTABLE</v>
      </c>
      <c r="I2596" s="138"/>
      <c r="J2596" s="139">
        <v>42688.634722222225</v>
      </c>
      <c r="K2596" s="139">
        <v>42688.647222222222</v>
      </c>
      <c r="L2596" s="130">
        <f t="shared" si="129"/>
        <v>1.2499999997089617E-2</v>
      </c>
      <c r="M2596" s="131" t="s">
        <v>0</v>
      </c>
      <c r="N2596" s="138" t="s">
        <v>892</v>
      </c>
    </row>
    <row r="2597" spans="1:14" ht="27" customHeight="1" x14ac:dyDescent="0.35">
      <c r="A2597" s="157">
        <v>20281</v>
      </c>
      <c r="B2597" s="158">
        <v>1981</v>
      </c>
      <c r="C2597" s="125" t="s">
        <v>471</v>
      </c>
      <c r="D2597" s="159">
        <v>42688.670138888891</v>
      </c>
      <c r="E2597" s="158" t="s">
        <v>1</v>
      </c>
      <c r="F2597" s="172">
        <v>42688.55972222222</v>
      </c>
      <c r="G2597" s="173">
        <f t="shared" si="127"/>
        <v>0.11041666667006211</v>
      </c>
      <c r="H2597" s="174" t="str">
        <f t="shared" si="128"/>
        <v>ACCEPTABLE</v>
      </c>
      <c r="I2597" s="138"/>
      <c r="J2597" s="139">
        <v>42688.676388888889</v>
      </c>
      <c r="K2597" s="139">
        <v>42688.689583333333</v>
      </c>
      <c r="L2597" s="130">
        <f t="shared" si="129"/>
        <v>1.3194444443797693E-2</v>
      </c>
      <c r="M2597" s="131" t="s">
        <v>1</v>
      </c>
      <c r="N2597" s="138" t="s">
        <v>928</v>
      </c>
    </row>
    <row r="2598" spans="1:14" ht="27" customHeight="1" x14ac:dyDescent="0.35">
      <c r="A2598" s="157">
        <v>20282</v>
      </c>
      <c r="B2598" s="158">
        <v>1982</v>
      </c>
      <c r="C2598" s="125" t="s">
        <v>3</v>
      </c>
      <c r="D2598" s="159">
        <v>42688.78125</v>
      </c>
      <c r="E2598" s="158" t="s">
        <v>0</v>
      </c>
      <c r="F2598" s="172">
        <v>42688.55972222222</v>
      </c>
      <c r="G2598" s="173">
        <f t="shared" si="127"/>
        <v>0.22152777777955635</v>
      </c>
      <c r="H2598" s="174" t="str">
        <f t="shared" si="128"/>
        <v>ACCEPTABLE</v>
      </c>
      <c r="I2598" s="138"/>
      <c r="J2598" s="139">
        <v>42688.775000000001</v>
      </c>
      <c r="K2598" s="139">
        <v>42688.788888888892</v>
      </c>
      <c r="L2598" s="130">
        <f t="shared" si="129"/>
        <v>1.3888888890505768E-2</v>
      </c>
      <c r="M2598" s="131" t="s">
        <v>0</v>
      </c>
      <c r="N2598" s="138" t="s">
        <v>1441</v>
      </c>
    </row>
    <row r="2599" spans="1:14" ht="27" customHeight="1" x14ac:dyDescent="0.35">
      <c r="A2599" s="157">
        <v>20282</v>
      </c>
      <c r="B2599" s="158">
        <v>1983</v>
      </c>
      <c r="C2599" s="125" t="s">
        <v>4</v>
      </c>
      <c r="D2599" s="159">
        <v>42688.815972222219</v>
      </c>
      <c r="E2599" s="158" t="s">
        <v>1</v>
      </c>
      <c r="F2599" s="172">
        <v>42688.55972222222</v>
      </c>
      <c r="G2599" s="173">
        <f t="shared" si="127"/>
        <v>0.25624999999854481</v>
      </c>
      <c r="H2599" s="174" t="str">
        <f t="shared" si="128"/>
        <v>ACCEPTABLE</v>
      </c>
      <c r="I2599" s="138"/>
      <c r="J2599" s="139">
        <v>42688.809027777781</v>
      </c>
      <c r="K2599" s="139">
        <v>42688.819444444445</v>
      </c>
      <c r="L2599" s="130">
        <f t="shared" si="129"/>
        <v>1.0416666664241347E-2</v>
      </c>
      <c r="M2599" s="131" t="s">
        <v>1</v>
      </c>
      <c r="N2599" s="138" t="s">
        <v>587</v>
      </c>
    </row>
    <row r="2600" spans="1:14" ht="27" customHeight="1" x14ac:dyDescent="0.35">
      <c r="A2600" s="157">
        <v>20282</v>
      </c>
      <c r="B2600" s="158">
        <v>1984</v>
      </c>
      <c r="C2600" s="125" t="s">
        <v>4</v>
      </c>
      <c r="D2600" s="159">
        <v>42689.423611111109</v>
      </c>
      <c r="E2600" s="158" t="s">
        <v>0</v>
      </c>
      <c r="F2600" s="172">
        <v>42689.28402777778</v>
      </c>
      <c r="G2600" s="173">
        <f t="shared" si="127"/>
        <v>0.13958333332993789</v>
      </c>
      <c r="H2600" s="174" t="str">
        <f t="shared" si="128"/>
        <v>ACCEPTABLE</v>
      </c>
      <c r="I2600" s="138"/>
      <c r="J2600" s="139">
        <v>42689.426388888889</v>
      </c>
      <c r="K2600" s="139">
        <v>42689.431944444441</v>
      </c>
      <c r="L2600" s="130">
        <f t="shared" si="129"/>
        <v>5.5555555518367328E-3</v>
      </c>
      <c r="M2600" s="131" t="s">
        <v>0</v>
      </c>
      <c r="N2600" s="138" t="s">
        <v>623</v>
      </c>
    </row>
    <row r="2601" spans="1:14" ht="27" customHeight="1" x14ac:dyDescent="0.35">
      <c r="A2601" s="157">
        <v>20282</v>
      </c>
      <c r="B2601" s="158">
        <v>1985</v>
      </c>
      <c r="C2601" s="125" t="s">
        <v>3</v>
      </c>
      <c r="D2601" s="159">
        <v>42689.451388888891</v>
      </c>
      <c r="E2601" s="158" t="s">
        <v>1</v>
      </c>
      <c r="F2601" s="172">
        <v>42689.28402777778</v>
      </c>
      <c r="G2601" s="173">
        <f t="shared" si="127"/>
        <v>0.16736111111094942</v>
      </c>
      <c r="H2601" s="174" t="str">
        <f t="shared" si="128"/>
        <v>ACCEPTABLE</v>
      </c>
      <c r="I2601" s="138"/>
      <c r="J2601" s="139">
        <v>42689.457638888889</v>
      </c>
      <c r="K2601" s="139">
        <v>42689.469444444447</v>
      </c>
      <c r="L2601" s="130">
        <f t="shared" si="129"/>
        <v>1.1805555557657499E-2</v>
      </c>
      <c r="M2601" s="131" t="s">
        <v>1</v>
      </c>
      <c r="N2601" s="138" t="s">
        <v>1442</v>
      </c>
    </row>
    <row r="2602" spans="1:14" ht="27" customHeight="1" x14ac:dyDescent="0.35">
      <c r="A2602" s="157">
        <v>20283</v>
      </c>
      <c r="B2602" s="158">
        <v>1986</v>
      </c>
      <c r="C2602" s="125" t="s">
        <v>3</v>
      </c>
      <c r="D2602" s="159">
        <v>42690.90625</v>
      </c>
      <c r="E2602" s="158" t="s">
        <v>0</v>
      </c>
      <c r="F2602" s="172">
        <v>42690.806944444441</v>
      </c>
      <c r="G2602" s="173">
        <f t="shared" si="127"/>
        <v>9.930555555911269E-2</v>
      </c>
      <c r="H2602" s="174" t="str">
        <f t="shared" si="128"/>
        <v>ACCEPTABLE</v>
      </c>
      <c r="I2602" s="138"/>
      <c r="J2602" s="139">
        <v>42691.927083333336</v>
      </c>
      <c r="K2602" s="139">
        <v>42691.944444444445</v>
      </c>
      <c r="L2602" s="130">
        <f>IF(OR(K2602="",J2602=""), "Incomplete Data", K2602-J2602)</f>
        <v>1.7361111109494232E-2</v>
      </c>
      <c r="M2602" s="131" t="s">
        <v>0</v>
      </c>
      <c r="N2602" s="138" t="s">
        <v>1443</v>
      </c>
    </row>
    <row r="2603" spans="1:14" ht="27" customHeight="1" x14ac:dyDescent="0.35">
      <c r="A2603" s="157">
        <v>20283</v>
      </c>
      <c r="B2603" s="158">
        <v>1987</v>
      </c>
      <c r="C2603" s="125" t="s">
        <v>4</v>
      </c>
      <c r="D2603" s="159">
        <v>42690.944444444445</v>
      </c>
      <c r="E2603" s="158" t="s">
        <v>1</v>
      </c>
      <c r="F2603" s="172">
        <v>42690.806944444441</v>
      </c>
      <c r="G2603" s="173">
        <f t="shared" si="127"/>
        <v>0.13750000000436557</v>
      </c>
      <c r="H2603" s="174" t="str">
        <f t="shared" si="128"/>
        <v>ACCEPTABLE</v>
      </c>
      <c r="I2603" s="138"/>
      <c r="J2603" s="139">
        <v>42691.958333333336</v>
      </c>
      <c r="K2603" s="139">
        <v>42691.972222222219</v>
      </c>
      <c r="L2603" s="130">
        <f>IF(OR(K2603="",J2603=""), "Incomplete Data", K2603-J2603)</f>
        <v>1.3888888883229811E-2</v>
      </c>
      <c r="M2603" s="131" t="s">
        <v>1</v>
      </c>
      <c r="N2603" s="138" t="s">
        <v>587</v>
      </c>
    </row>
    <row r="2604" spans="1:14" ht="27" customHeight="1" x14ac:dyDescent="0.35">
      <c r="A2604" s="157">
        <v>20283</v>
      </c>
      <c r="B2604" s="158">
        <v>1988</v>
      </c>
      <c r="C2604" s="125" t="s">
        <v>4</v>
      </c>
      <c r="D2604" s="159">
        <v>42691.965277777781</v>
      </c>
      <c r="E2604" s="158" t="s">
        <v>0</v>
      </c>
      <c r="F2604" s="172">
        <v>42691.79791666667</v>
      </c>
      <c r="G2604" s="173">
        <f t="shared" si="127"/>
        <v>0.16736111111094942</v>
      </c>
      <c r="H2604" s="174" t="str">
        <f t="shared" si="128"/>
        <v>ACCEPTABLE</v>
      </c>
      <c r="I2604" s="138"/>
      <c r="J2604" s="139">
        <v>42692.965277777781</v>
      </c>
      <c r="K2604" s="139">
        <v>42692.973611111112</v>
      </c>
      <c r="L2604" s="130">
        <f>IF(OR(K2604="",J2604=""), "Incomplete Data", K2604-J2604)</f>
        <v>8.333333331393078E-3</v>
      </c>
      <c r="M2604" s="131" t="s">
        <v>0</v>
      </c>
      <c r="N2604" s="138" t="s">
        <v>587</v>
      </c>
    </row>
    <row r="2605" spans="1:14" ht="27" customHeight="1" x14ac:dyDescent="0.35">
      <c r="A2605" s="157">
        <v>20283</v>
      </c>
      <c r="B2605" s="158">
        <v>1989</v>
      </c>
      <c r="C2605" s="125" t="s">
        <v>4</v>
      </c>
      <c r="D2605" s="159">
        <v>42692.006944444445</v>
      </c>
      <c r="E2605" s="158" t="s">
        <v>1</v>
      </c>
      <c r="F2605" s="172">
        <v>42691.79791666667</v>
      </c>
      <c r="G2605" s="173">
        <f t="shared" si="127"/>
        <v>0.20902777777519077</v>
      </c>
      <c r="H2605" s="174" t="str">
        <f t="shared" si="128"/>
        <v>ACCEPTABLE</v>
      </c>
      <c r="I2605" s="138"/>
      <c r="J2605" s="139">
        <v>42692.010416666664</v>
      </c>
      <c r="K2605" s="139">
        <v>42692.022222222222</v>
      </c>
      <c r="L2605" s="130">
        <f>IF(OR(K2605="",J2605=""), "Incomplete Data", K2605-J2605)</f>
        <v>1.1805555557657499E-2</v>
      </c>
      <c r="M2605" s="131" t="s">
        <v>1</v>
      </c>
      <c r="N2605" s="138" t="s">
        <v>587</v>
      </c>
    </row>
    <row r="2606" spans="1:14" ht="27" customHeight="1" x14ac:dyDescent="0.35">
      <c r="A2606" s="157">
        <v>20284</v>
      </c>
      <c r="B2606" s="158">
        <v>1990</v>
      </c>
      <c r="C2606" s="125" t="s">
        <v>3</v>
      </c>
      <c r="D2606" s="159">
        <v>42692.090277777781</v>
      </c>
      <c r="E2606" s="158" t="s">
        <v>0</v>
      </c>
      <c r="F2606" s="172">
        <v>42691.866666666669</v>
      </c>
      <c r="G2606" s="173">
        <f t="shared" si="127"/>
        <v>0.22361111111240461</v>
      </c>
      <c r="H2606" s="174" t="str">
        <f t="shared" si="128"/>
        <v>ACCEPTABLE</v>
      </c>
      <c r="I2606" s="138"/>
      <c r="J2606" s="139">
        <v>42692.086805555555</v>
      </c>
      <c r="K2606" s="139">
        <v>42692.100694444445</v>
      </c>
      <c r="L2606" s="130">
        <f t="shared" si="129"/>
        <v>1.3888888890505768E-2</v>
      </c>
      <c r="M2606" s="131" t="s">
        <v>0</v>
      </c>
      <c r="N2606" s="138" t="s">
        <v>1147</v>
      </c>
    </row>
    <row r="2607" spans="1:14" ht="27" customHeight="1" x14ac:dyDescent="0.35">
      <c r="A2607" s="157">
        <v>20284</v>
      </c>
      <c r="B2607" s="158">
        <v>1991</v>
      </c>
      <c r="C2607" s="125" t="s">
        <v>4</v>
      </c>
      <c r="D2607" s="159">
        <v>42692.131944444445</v>
      </c>
      <c r="E2607" s="158" t="s">
        <v>1</v>
      </c>
      <c r="F2607" s="172">
        <v>42691.866666666669</v>
      </c>
      <c r="G2607" s="173">
        <f t="shared" si="127"/>
        <v>0.26527777777664596</v>
      </c>
      <c r="H2607" s="174" t="str">
        <f t="shared" si="128"/>
        <v>ACCEPTABLE</v>
      </c>
      <c r="I2607" s="138"/>
      <c r="J2607" s="139">
        <v>42692.121527777781</v>
      </c>
      <c r="K2607" s="139">
        <v>42692.128472222219</v>
      </c>
      <c r="L2607" s="130">
        <f t="shared" si="129"/>
        <v>6.9444444379769266E-3</v>
      </c>
      <c r="M2607" s="131" t="s">
        <v>1</v>
      </c>
      <c r="N2607" s="138" t="s">
        <v>587</v>
      </c>
    </row>
    <row r="2608" spans="1:14" ht="27" customHeight="1" x14ac:dyDescent="0.35">
      <c r="A2608" s="157">
        <v>20284</v>
      </c>
      <c r="B2608" s="158">
        <v>1992</v>
      </c>
      <c r="C2608" s="125" t="s">
        <v>4</v>
      </c>
      <c r="D2608" s="159">
        <v>42692.520833333336</v>
      </c>
      <c r="E2608" s="158" t="s">
        <v>0</v>
      </c>
      <c r="F2608" s="172">
        <v>42692.511805555558</v>
      </c>
      <c r="G2608" s="173">
        <f t="shared" si="127"/>
        <v>9.0277777781011537E-3</v>
      </c>
      <c r="H2608" s="174" t="str">
        <f t="shared" si="128"/>
        <v>TOO LATE</v>
      </c>
      <c r="I2608" s="138"/>
      <c r="J2608" s="139">
        <v>42692.51666666667</v>
      </c>
      <c r="K2608" s="139">
        <v>42692.525000000001</v>
      </c>
      <c r="L2608" s="130">
        <f t="shared" si="129"/>
        <v>8.333333331393078E-3</v>
      </c>
      <c r="M2608" s="131" t="s">
        <v>0</v>
      </c>
      <c r="N2608" s="138" t="s">
        <v>958</v>
      </c>
    </row>
    <row r="2609" spans="1:14" ht="27" customHeight="1" x14ac:dyDescent="0.35">
      <c r="A2609" s="157">
        <v>20284</v>
      </c>
      <c r="B2609" s="158">
        <v>1993</v>
      </c>
      <c r="C2609" s="125" t="s">
        <v>3</v>
      </c>
      <c r="D2609" s="159">
        <v>42692.572916666664</v>
      </c>
      <c r="E2609" s="158" t="s">
        <v>1</v>
      </c>
      <c r="F2609" s="172">
        <v>42692.511805555558</v>
      </c>
      <c r="G2609" s="173">
        <f t="shared" si="127"/>
        <v>6.1111111106583849E-2</v>
      </c>
      <c r="H2609" s="174" t="str">
        <f t="shared" si="128"/>
        <v>ACCEPTABLE</v>
      </c>
      <c r="I2609" s="138"/>
      <c r="J2609" s="139">
        <v>42692.572916666664</v>
      </c>
      <c r="K2609" s="139">
        <v>42692.587500000001</v>
      </c>
      <c r="L2609" s="130">
        <f t="shared" si="129"/>
        <v>1.4583333337213844E-2</v>
      </c>
      <c r="M2609" s="131" t="s">
        <v>1</v>
      </c>
      <c r="N2609" s="138" t="s">
        <v>1444</v>
      </c>
    </row>
    <row r="2610" spans="1:14" ht="27" customHeight="1" x14ac:dyDescent="0.35">
      <c r="A2610" s="157">
        <v>20283</v>
      </c>
      <c r="B2610" s="158">
        <v>1994</v>
      </c>
      <c r="C2610" s="125" t="s">
        <v>4</v>
      </c>
      <c r="D2610" s="159">
        <v>42692.590277777781</v>
      </c>
      <c r="E2610" s="158" t="s">
        <v>0</v>
      </c>
      <c r="F2610" s="172">
        <v>42692.511805555558</v>
      </c>
      <c r="G2610" s="173">
        <f t="shared" si="127"/>
        <v>7.8472222223354038E-2</v>
      </c>
      <c r="H2610" s="174" t="str">
        <f t="shared" si="128"/>
        <v>ACCEPTABLE</v>
      </c>
      <c r="I2610" s="138"/>
      <c r="J2610" s="139">
        <v>42692.597916666666</v>
      </c>
      <c r="K2610" s="139">
        <v>42692.603472222225</v>
      </c>
      <c r="L2610" s="130">
        <f t="shared" si="129"/>
        <v>5.5555555591126904E-3</v>
      </c>
      <c r="M2610" s="131" t="s">
        <v>0</v>
      </c>
      <c r="N2610" s="138" t="s">
        <v>18</v>
      </c>
    </row>
    <row r="2611" spans="1:14" ht="27" customHeight="1" x14ac:dyDescent="0.35">
      <c r="A2611" s="157">
        <v>20283</v>
      </c>
      <c r="B2611" s="158">
        <v>1995</v>
      </c>
      <c r="C2611" s="125" t="s">
        <v>3</v>
      </c>
      <c r="D2611" s="159">
        <v>42692.618055555555</v>
      </c>
      <c r="E2611" s="158" t="s">
        <v>1</v>
      </c>
      <c r="F2611" s="172">
        <v>42692.511805555558</v>
      </c>
      <c r="G2611" s="173">
        <f t="shared" si="127"/>
        <v>0.10624999999708962</v>
      </c>
      <c r="H2611" s="174" t="str">
        <f t="shared" si="128"/>
        <v>ACCEPTABLE</v>
      </c>
      <c r="I2611" s="138"/>
      <c r="J2611" s="139">
        <v>42692.625</v>
      </c>
      <c r="K2611" s="139"/>
      <c r="L2611" s="130" t="str">
        <f t="shared" si="129"/>
        <v>Incomplete Data</v>
      </c>
      <c r="M2611" s="131" t="s">
        <v>1</v>
      </c>
      <c r="N2611" s="138" t="s">
        <v>1296</v>
      </c>
    </row>
    <row r="2612" spans="1:14" ht="27" customHeight="1" x14ac:dyDescent="0.35">
      <c r="A2612" s="157">
        <v>20285</v>
      </c>
      <c r="B2612" s="158">
        <v>1996</v>
      </c>
      <c r="C2612" s="125" t="s">
        <v>471</v>
      </c>
      <c r="D2612" s="159">
        <v>42692.666666666664</v>
      </c>
      <c r="E2612" s="158" t="s">
        <v>0</v>
      </c>
      <c r="F2612" s="172">
        <v>42692.511805555558</v>
      </c>
      <c r="G2612" s="173">
        <f t="shared" si="127"/>
        <v>0.15486111110658385</v>
      </c>
      <c r="H2612" s="174" t="str">
        <f t="shared" si="128"/>
        <v>ACCEPTABLE</v>
      </c>
      <c r="I2612" s="138"/>
      <c r="J2612" s="139">
        <v>42692.661111111112</v>
      </c>
      <c r="K2612" s="139">
        <v>42692.672222222223</v>
      </c>
      <c r="L2612" s="130">
        <f t="shared" si="129"/>
        <v>1.1111111110949423E-2</v>
      </c>
      <c r="M2612" s="131" t="s">
        <v>0</v>
      </c>
      <c r="N2612" s="138" t="s">
        <v>1407</v>
      </c>
    </row>
    <row r="2613" spans="1:14" ht="27" customHeight="1" x14ac:dyDescent="0.35">
      <c r="A2613" s="157">
        <v>20285</v>
      </c>
      <c r="B2613" s="158">
        <v>1997</v>
      </c>
      <c r="C2613" s="125" t="s">
        <v>16</v>
      </c>
      <c r="D2613" s="159">
        <v>42692.701388888891</v>
      </c>
      <c r="E2613" s="158" t="s">
        <v>1</v>
      </c>
      <c r="F2613" s="172">
        <v>42692.511805555558</v>
      </c>
      <c r="G2613" s="173">
        <f t="shared" si="127"/>
        <v>0.18958333333284827</v>
      </c>
      <c r="H2613" s="174" t="str">
        <f t="shared" si="128"/>
        <v>ACCEPTABLE</v>
      </c>
      <c r="I2613" s="138"/>
      <c r="J2613" s="139">
        <v>42692.691666666666</v>
      </c>
      <c r="K2613" s="139">
        <v>42692.7</v>
      </c>
      <c r="L2613" s="130">
        <f t="shared" si="129"/>
        <v>8.333333331393078E-3</v>
      </c>
      <c r="M2613" s="131" t="s">
        <v>1</v>
      </c>
      <c r="N2613" s="138" t="s">
        <v>637</v>
      </c>
    </row>
    <row r="2614" spans="1:14" ht="27" customHeight="1" x14ac:dyDescent="0.35">
      <c r="A2614" s="157">
        <v>20285</v>
      </c>
      <c r="B2614" s="158">
        <v>1998</v>
      </c>
      <c r="C2614" s="125" t="s">
        <v>16</v>
      </c>
      <c r="D2614" s="159">
        <v>42693.590277777781</v>
      </c>
      <c r="E2614" s="158" t="s">
        <v>0</v>
      </c>
      <c r="F2614" s="172">
        <v>42693.473611111112</v>
      </c>
      <c r="G2614" s="173">
        <f t="shared" si="127"/>
        <v>0.11666666666860692</v>
      </c>
      <c r="H2614" s="174" t="str">
        <f t="shared" si="128"/>
        <v>ACCEPTABLE</v>
      </c>
      <c r="I2614" s="138"/>
      <c r="J2614" s="139">
        <v>42693.597222222219</v>
      </c>
      <c r="K2614" s="139">
        <v>42693.609027777777</v>
      </c>
      <c r="L2614" s="130">
        <f t="shared" si="129"/>
        <v>1.1805555557657499E-2</v>
      </c>
      <c r="M2614" s="131" t="s">
        <v>0</v>
      </c>
      <c r="N2614" s="138" t="s">
        <v>1445</v>
      </c>
    </row>
    <row r="2615" spans="1:14" ht="27" customHeight="1" x14ac:dyDescent="0.35">
      <c r="A2615" s="157">
        <v>20285</v>
      </c>
      <c r="B2615" s="158">
        <v>1999</v>
      </c>
      <c r="C2615" s="125" t="s">
        <v>471</v>
      </c>
      <c r="D2615" s="159">
        <v>42693.618055555555</v>
      </c>
      <c r="E2615" s="158" t="s">
        <v>1</v>
      </c>
      <c r="F2615" s="172">
        <v>42693.473611111112</v>
      </c>
      <c r="G2615" s="173">
        <f t="shared" si="127"/>
        <v>0.1444444444423425</v>
      </c>
      <c r="H2615" s="174" t="str">
        <f t="shared" si="128"/>
        <v>ACCEPTABLE</v>
      </c>
      <c r="I2615" s="138"/>
      <c r="J2615" s="139">
        <v>42693.628472222219</v>
      </c>
      <c r="K2615" s="139">
        <v>42693.640277777777</v>
      </c>
      <c r="L2615" s="130">
        <f t="shared" si="129"/>
        <v>1.1805555557657499E-2</v>
      </c>
      <c r="M2615" s="131" t="s">
        <v>1</v>
      </c>
      <c r="N2615" s="138" t="s">
        <v>1446</v>
      </c>
    </row>
    <row r="2616" spans="1:14" ht="27" customHeight="1" x14ac:dyDescent="0.35">
      <c r="A2616" s="157">
        <v>20286</v>
      </c>
      <c r="B2616" s="158">
        <v>2000</v>
      </c>
      <c r="C2616" s="125" t="s">
        <v>471</v>
      </c>
      <c r="D2616" s="159">
        <v>42693.666666666664</v>
      </c>
      <c r="E2616" s="158" t="s">
        <v>0</v>
      </c>
      <c r="F2616" s="172">
        <v>42693.473611111112</v>
      </c>
      <c r="G2616" s="173">
        <f t="shared" si="127"/>
        <v>0.19305555555183673</v>
      </c>
      <c r="H2616" s="174" t="str">
        <f t="shared" si="128"/>
        <v>ACCEPTABLE</v>
      </c>
      <c r="I2616" s="138"/>
      <c r="J2616" s="139">
        <v>42693.686111111114</v>
      </c>
      <c r="K2616" s="139">
        <v>42693.698611111111</v>
      </c>
      <c r="L2616" s="130">
        <f t="shared" si="129"/>
        <v>1.2499999997089617E-2</v>
      </c>
      <c r="M2616" s="131" t="s">
        <v>1</v>
      </c>
      <c r="N2616" s="138" t="s">
        <v>1447</v>
      </c>
    </row>
    <row r="2617" spans="1:14" ht="27" customHeight="1" x14ac:dyDescent="0.35">
      <c r="A2617" s="157">
        <v>20286</v>
      </c>
      <c r="B2617" s="158">
        <v>2001</v>
      </c>
      <c r="C2617" s="125" t="s">
        <v>16</v>
      </c>
      <c r="D2617" s="159">
        <v>42693.701388888891</v>
      </c>
      <c r="E2617" s="158" t="s">
        <v>1</v>
      </c>
      <c r="F2617" s="172">
        <v>42693.473611111112</v>
      </c>
      <c r="G2617" s="173">
        <f t="shared" si="127"/>
        <v>0.22777777777810115</v>
      </c>
      <c r="H2617" s="174" t="str">
        <f t="shared" si="128"/>
        <v>ACCEPTABLE</v>
      </c>
      <c r="I2617" s="138"/>
      <c r="J2617" s="139">
        <v>42693.712500000001</v>
      </c>
      <c r="K2617" s="139">
        <v>42693.720833333333</v>
      </c>
      <c r="L2617" s="130">
        <f t="shared" si="129"/>
        <v>8.333333331393078E-3</v>
      </c>
      <c r="M2617" s="131" t="s">
        <v>1</v>
      </c>
      <c r="N2617" s="138" t="s">
        <v>1445</v>
      </c>
    </row>
    <row r="2618" spans="1:14" ht="27" customHeight="1" x14ac:dyDescent="0.35">
      <c r="A2618" s="157">
        <v>20286</v>
      </c>
      <c r="B2618" s="158">
        <v>2002</v>
      </c>
      <c r="C2618" s="125" t="s">
        <v>16</v>
      </c>
      <c r="D2618" s="159">
        <v>42694.631944444445</v>
      </c>
      <c r="E2618" s="158" t="s">
        <v>0</v>
      </c>
      <c r="F2618" s="172">
        <v>42694.538888888892</v>
      </c>
      <c r="G2618" s="173">
        <f t="shared" si="127"/>
        <v>9.3055555553291924E-2</v>
      </c>
      <c r="H2618" s="174" t="str">
        <f t="shared" si="128"/>
        <v>ACCEPTABLE</v>
      </c>
      <c r="I2618" s="138"/>
      <c r="J2618" s="139">
        <v>42694.634722222225</v>
      </c>
      <c r="K2618" s="139">
        <v>42694.64166666667</v>
      </c>
      <c r="L2618" s="130">
        <f t="shared" si="129"/>
        <v>6.9444444452528842E-3</v>
      </c>
      <c r="M2618" s="131" t="s">
        <v>0</v>
      </c>
      <c r="N2618" s="138" t="s">
        <v>1448</v>
      </c>
    </row>
    <row r="2619" spans="1:14" ht="27" customHeight="1" x14ac:dyDescent="0.35">
      <c r="A2619" s="157">
        <v>20286</v>
      </c>
      <c r="B2619" s="158">
        <v>2003</v>
      </c>
      <c r="C2619" s="125" t="s">
        <v>471</v>
      </c>
      <c r="D2619" s="159">
        <v>42694.659722222219</v>
      </c>
      <c r="E2619" s="158" t="s">
        <v>1</v>
      </c>
      <c r="F2619" s="172">
        <v>42694.538888888892</v>
      </c>
      <c r="G2619" s="173">
        <f t="shared" si="127"/>
        <v>0.1208333333270275</v>
      </c>
      <c r="H2619" s="174" t="str">
        <f t="shared" si="128"/>
        <v>ACCEPTABLE</v>
      </c>
      <c r="I2619" s="138"/>
      <c r="J2619" s="139">
        <v>42694.659722222219</v>
      </c>
      <c r="K2619" s="139">
        <v>42694.672222222223</v>
      </c>
      <c r="L2619" s="130">
        <f t="shared" si="129"/>
        <v>1.2500000004365575E-2</v>
      </c>
      <c r="M2619" s="131" t="s">
        <v>1</v>
      </c>
      <c r="N2619" s="138" t="s">
        <v>1449</v>
      </c>
    </row>
    <row r="2620" spans="1:14" ht="27" customHeight="1" x14ac:dyDescent="0.35">
      <c r="A2620" s="157">
        <v>20287</v>
      </c>
      <c r="B2620" s="158">
        <v>2004</v>
      </c>
      <c r="C2620" s="125" t="s">
        <v>3</v>
      </c>
      <c r="D2620" s="159">
        <v>42694.760416666664</v>
      </c>
      <c r="E2620" s="158" t="s">
        <v>0</v>
      </c>
      <c r="F2620" s="172">
        <v>42694.630555555559</v>
      </c>
      <c r="G2620" s="173">
        <f t="shared" si="127"/>
        <v>0.12986111110512866</v>
      </c>
      <c r="H2620" s="174" t="str">
        <f t="shared" si="128"/>
        <v>ACCEPTABLE</v>
      </c>
      <c r="I2620" s="138"/>
      <c r="J2620" s="139">
        <v>42694.761805555558</v>
      </c>
      <c r="K2620" s="139">
        <v>42694.770138888889</v>
      </c>
      <c r="L2620" s="130">
        <f t="shared" si="129"/>
        <v>8.333333331393078E-3</v>
      </c>
      <c r="M2620" s="131" t="s">
        <v>0</v>
      </c>
      <c r="N2620" s="138" t="s">
        <v>680</v>
      </c>
    </row>
    <row r="2621" spans="1:14" ht="27" customHeight="1" x14ac:dyDescent="0.35">
      <c r="A2621" s="157">
        <v>20287</v>
      </c>
      <c r="B2621" s="158">
        <v>2005</v>
      </c>
      <c r="C2621" s="125" t="s">
        <v>4</v>
      </c>
      <c r="D2621" s="159">
        <v>42694.795138888891</v>
      </c>
      <c r="E2621" s="158" t="s">
        <v>1</v>
      </c>
      <c r="F2621" s="172">
        <v>42694.630555555559</v>
      </c>
      <c r="G2621" s="173">
        <f t="shared" si="127"/>
        <v>0.16458333333139308</v>
      </c>
      <c r="H2621" s="174" t="str">
        <f t="shared" si="128"/>
        <v>ACCEPTABLE</v>
      </c>
      <c r="I2621" s="138"/>
      <c r="J2621" s="139">
        <v>42694.802777777775</v>
      </c>
      <c r="K2621" s="139">
        <v>42694.808333333334</v>
      </c>
      <c r="L2621" s="130">
        <f t="shared" si="129"/>
        <v>5.5555555591126904E-3</v>
      </c>
      <c r="M2621" s="131" t="s">
        <v>1</v>
      </c>
      <c r="N2621" s="138" t="s">
        <v>9</v>
      </c>
    </row>
    <row r="2622" spans="1:14" ht="27" customHeight="1" x14ac:dyDescent="0.35">
      <c r="A2622" s="157">
        <v>20289</v>
      </c>
      <c r="B2622" s="158">
        <v>2006</v>
      </c>
      <c r="C2622" s="125" t="s">
        <v>471</v>
      </c>
      <c r="D2622" s="159">
        <v>42695.333333333336</v>
      </c>
      <c r="E2622" s="158" t="s">
        <v>0</v>
      </c>
      <c r="F2622" s="172">
        <v>42694.630555555559</v>
      </c>
      <c r="G2622" s="173">
        <f t="shared" si="127"/>
        <v>0.70277777777664596</v>
      </c>
      <c r="H2622" s="174" t="str">
        <f t="shared" si="128"/>
        <v>ACCEPTABLE</v>
      </c>
      <c r="I2622" s="138"/>
      <c r="J2622" s="139">
        <v>42695.332638888889</v>
      </c>
      <c r="K2622" s="139">
        <v>42695.345138888886</v>
      </c>
      <c r="L2622" s="130">
        <f t="shared" si="129"/>
        <v>1.2499999997089617E-2</v>
      </c>
      <c r="M2622" s="131" t="s">
        <v>0</v>
      </c>
      <c r="N2622" s="138" t="s">
        <v>1450</v>
      </c>
    </row>
    <row r="2623" spans="1:14" ht="27" customHeight="1" x14ac:dyDescent="0.35">
      <c r="A2623" s="157">
        <v>20289</v>
      </c>
      <c r="B2623" s="158">
        <v>2007</v>
      </c>
      <c r="C2623" s="125" t="s">
        <v>16</v>
      </c>
      <c r="D2623" s="159">
        <v>42695.364583333336</v>
      </c>
      <c r="E2623" s="158" t="s">
        <v>1</v>
      </c>
      <c r="F2623" s="172">
        <v>42694.630555555559</v>
      </c>
      <c r="G2623" s="173">
        <f t="shared" si="127"/>
        <v>0.73402777777664596</v>
      </c>
      <c r="H2623" s="174" t="str">
        <f t="shared" si="128"/>
        <v>ACCEPTABLE</v>
      </c>
      <c r="I2623" s="138"/>
      <c r="J2623" s="139">
        <v>42695.377083333333</v>
      </c>
      <c r="K2623" s="139">
        <v>42695.385416666664</v>
      </c>
      <c r="L2623" s="130">
        <f t="shared" si="129"/>
        <v>8.333333331393078E-3</v>
      </c>
      <c r="M2623" s="131" t="s">
        <v>1</v>
      </c>
      <c r="N2623" s="138" t="s">
        <v>1028</v>
      </c>
    </row>
    <row r="2624" spans="1:14" ht="27" customHeight="1" x14ac:dyDescent="0.35">
      <c r="A2624" s="157">
        <v>20290</v>
      </c>
      <c r="B2624" s="158">
        <v>2008</v>
      </c>
      <c r="C2624" s="125" t="s">
        <v>471</v>
      </c>
      <c r="D2624" s="159">
        <v>42696.28125</v>
      </c>
      <c r="E2624" s="158" t="s">
        <v>0</v>
      </c>
      <c r="F2624" s="172">
        <v>42695.642361111109</v>
      </c>
      <c r="G2624" s="173">
        <f t="shared" si="127"/>
        <v>0.63888888889050577</v>
      </c>
      <c r="H2624" s="174" t="str">
        <f t="shared" si="128"/>
        <v>ACCEPTABLE</v>
      </c>
      <c r="I2624" s="138"/>
      <c r="J2624" s="139">
        <v>42696.281944444447</v>
      </c>
      <c r="K2624" s="139">
        <v>42696.293749999997</v>
      </c>
      <c r="L2624" s="130">
        <f t="shared" si="129"/>
        <v>1.1805555550381541E-2</v>
      </c>
      <c r="M2624" s="131" t="s">
        <v>0</v>
      </c>
      <c r="N2624" s="138" t="s">
        <v>1451</v>
      </c>
    </row>
    <row r="2625" spans="1:14" ht="27" customHeight="1" x14ac:dyDescent="0.35">
      <c r="A2625" s="157">
        <v>20287</v>
      </c>
      <c r="B2625" s="158">
        <v>2009</v>
      </c>
      <c r="C2625" s="125" t="s">
        <v>3</v>
      </c>
      <c r="D2625" s="159">
        <v>42696.368055555555</v>
      </c>
      <c r="E2625" s="158" t="s">
        <v>1</v>
      </c>
      <c r="F2625" s="172">
        <v>42695.642361111109</v>
      </c>
      <c r="G2625" s="173">
        <f t="shared" si="127"/>
        <v>0.72569444444525288</v>
      </c>
      <c r="H2625" s="174" t="str">
        <f t="shared" si="128"/>
        <v>ACCEPTABLE</v>
      </c>
      <c r="I2625" s="138"/>
      <c r="J2625" s="139">
        <v>42696.381249999999</v>
      </c>
      <c r="K2625" s="139">
        <v>42696.393750000003</v>
      </c>
      <c r="L2625" s="130">
        <f t="shared" si="129"/>
        <v>1.2500000004365575E-2</v>
      </c>
      <c r="M2625" s="131" t="s">
        <v>1</v>
      </c>
      <c r="N2625" s="138" t="s">
        <v>1452</v>
      </c>
    </row>
    <row r="2626" spans="1:14" ht="27" customHeight="1" x14ac:dyDescent="0.35">
      <c r="A2626" s="157">
        <v>20289</v>
      </c>
      <c r="B2626" s="158">
        <v>2010</v>
      </c>
      <c r="C2626" s="125" t="s">
        <v>700</v>
      </c>
      <c r="D2626" s="159">
        <v>42696.388888888891</v>
      </c>
      <c r="E2626" s="158" t="s">
        <v>1</v>
      </c>
      <c r="F2626" s="172">
        <v>42695.642361111109</v>
      </c>
      <c r="G2626" s="173">
        <f t="shared" si="127"/>
        <v>0.74652777778101154</v>
      </c>
      <c r="H2626" s="174" t="str">
        <f t="shared" si="128"/>
        <v>ACCEPTABLE</v>
      </c>
      <c r="I2626" s="138"/>
      <c r="J2626" s="139">
        <v>42696.40902777778</v>
      </c>
      <c r="K2626" s="139">
        <v>42696.415277777778</v>
      </c>
      <c r="L2626" s="130">
        <f t="shared" si="129"/>
        <v>6.2499999985448085E-3</v>
      </c>
      <c r="M2626" s="131" t="s">
        <v>0</v>
      </c>
      <c r="N2626" s="138" t="s">
        <v>9</v>
      </c>
    </row>
    <row r="2627" spans="1:14" ht="27" customHeight="1" x14ac:dyDescent="0.35">
      <c r="A2627" s="157"/>
      <c r="B2627" s="158"/>
      <c r="C2627" s="125"/>
      <c r="D2627" s="159"/>
      <c r="E2627" s="158"/>
      <c r="F2627" s="172"/>
      <c r="G2627" s="173" t="str">
        <f t="shared" si="127"/>
        <v/>
      </c>
      <c r="H2627" s="174" t="str">
        <f t="shared" si="128"/>
        <v/>
      </c>
      <c r="I2627" s="138"/>
      <c r="J2627" s="139">
        <v>42696.447916666664</v>
      </c>
      <c r="K2627" s="139">
        <v>42696.459722222222</v>
      </c>
      <c r="L2627" s="130">
        <f t="shared" si="129"/>
        <v>1.1805555557657499E-2</v>
      </c>
      <c r="M2627" s="131" t="s">
        <v>1</v>
      </c>
      <c r="N2627" s="138" t="s">
        <v>704</v>
      </c>
    </row>
    <row r="2628" spans="1:14" ht="27" customHeight="1" x14ac:dyDescent="0.35">
      <c r="A2628" s="157">
        <v>20291</v>
      </c>
      <c r="B2628" s="158">
        <v>2011</v>
      </c>
      <c r="C2628" s="125" t="s">
        <v>3</v>
      </c>
      <c r="D2628" s="159">
        <v>42697.5</v>
      </c>
      <c r="E2628" s="158" t="s">
        <v>0</v>
      </c>
      <c r="F2628" s="172">
        <v>42697.398611111108</v>
      </c>
      <c r="G2628" s="173">
        <f t="shared" si="127"/>
        <v>0.10138888889196096</v>
      </c>
      <c r="H2628" s="174" t="str">
        <f t="shared" si="128"/>
        <v>ACCEPTABLE</v>
      </c>
      <c r="I2628" s="138"/>
      <c r="J2628" s="139">
        <v>42697.506944444445</v>
      </c>
      <c r="K2628" s="139">
        <v>42697.520833333336</v>
      </c>
      <c r="L2628" s="130">
        <f t="shared" si="129"/>
        <v>1.3888888890505768E-2</v>
      </c>
      <c r="M2628" s="131" t="s">
        <v>0</v>
      </c>
      <c r="N2628" s="138" t="s">
        <v>1453</v>
      </c>
    </row>
    <row r="2629" spans="1:14" ht="27" customHeight="1" x14ac:dyDescent="0.35">
      <c r="A2629" s="157">
        <v>20291</v>
      </c>
      <c r="B2629" s="158">
        <v>2012</v>
      </c>
      <c r="C2629" s="125" t="s">
        <v>4</v>
      </c>
      <c r="D2629" s="159">
        <v>42697.53125</v>
      </c>
      <c r="E2629" s="158" t="s">
        <v>1</v>
      </c>
      <c r="F2629" s="172">
        <v>42697.398611111108</v>
      </c>
      <c r="G2629" s="173">
        <f t="shared" si="127"/>
        <v>0.13263888889196096</v>
      </c>
      <c r="H2629" s="174" t="str">
        <f t="shared" si="128"/>
        <v>ACCEPTABLE</v>
      </c>
      <c r="I2629" s="138"/>
      <c r="J2629" s="139">
        <v>42697.551388888889</v>
      </c>
      <c r="K2629" s="139">
        <v>42697.557638888888</v>
      </c>
      <c r="L2629" s="130">
        <f t="shared" si="129"/>
        <v>6.2499999985448085E-3</v>
      </c>
      <c r="M2629" s="131" t="s">
        <v>1</v>
      </c>
      <c r="N2629" s="138" t="s">
        <v>9</v>
      </c>
    </row>
    <row r="2630" spans="1:14" ht="27" customHeight="1" x14ac:dyDescent="0.35">
      <c r="A2630" s="157">
        <v>20291</v>
      </c>
      <c r="B2630" s="158">
        <v>2013</v>
      </c>
      <c r="C2630" s="125" t="s">
        <v>4</v>
      </c>
      <c r="D2630" s="159">
        <v>42698.194444444445</v>
      </c>
      <c r="E2630" s="158" t="s">
        <v>0</v>
      </c>
      <c r="F2630" s="172">
        <v>42697.81527777778</v>
      </c>
      <c r="G2630" s="173">
        <f t="shared" si="127"/>
        <v>0.37916666666569654</v>
      </c>
      <c r="H2630" s="174" t="str">
        <f t="shared" si="128"/>
        <v>ACCEPTABLE</v>
      </c>
      <c r="I2630" s="138"/>
      <c r="J2630" s="139">
        <v>42693.197916666664</v>
      </c>
      <c r="K2630" s="139">
        <v>42693.208333333336</v>
      </c>
      <c r="L2630" s="130">
        <f t="shared" si="129"/>
        <v>1.0416666671517305E-2</v>
      </c>
      <c r="M2630" s="131" t="s">
        <v>0</v>
      </c>
      <c r="N2630" s="138" t="s">
        <v>1197</v>
      </c>
    </row>
    <row r="2631" spans="1:14" ht="27" customHeight="1" x14ac:dyDescent="0.35">
      <c r="A2631" s="157">
        <v>20291</v>
      </c>
      <c r="B2631" s="158">
        <v>2014</v>
      </c>
      <c r="C2631" s="125" t="s">
        <v>3</v>
      </c>
      <c r="D2631" s="159">
        <v>42698.222222222219</v>
      </c>
      <c r="E2631" s="158" t="s">
        <v>1</v>
      </c>
      <c r="F2631" s="172">
        <v>42697.81527777778</v>
      </c>
      <c r="G2631" s="173">
        <f t="shared" si="127"/>
        <v>0.40694444443943212</v>
      </c>
      <c r="H2631" s="174" t="str">
        <f t="shared" si="128"/>
        <v>ACCEPTABLE</v>
      </c>
      <c r="I2631" s="138"/>
      <c r="J2631" s="139">
        <v>42698.224305555559</v>
      </c>
      <c r="K2631" s="139">
        <v>42698.231249999997</v>
      </c>
      <c r="L2631" s="130">
        <f t="shared" si="129"/>
        <v>6.9444444379769266E-3</v>
      </c>
      <c r="M2631" s="131" t="s">
        <v>1</v>
      </c>
      <c r="N2631" s="138" t="s">
        <v>1454</v>
      </c>
    </row>
    <row r="2632" spans="1:14" ht="27" customHeight="1" x14ac:dyDescent="0.35">
      <c r="A2632" s="157">
        <v>20290</v>
      </c>
      <c r="B2632" s="158">
        <v>2015</v>
      </c>
      <c r="C2632" s="125" t="s">
        <v>16</v>
      </c>
      <c r="D2632" s="159">
        <v>42698.256944444445</v>
      </c>
      <c r="E2632" s="158" t="s">
        <v>0</v>
      </c>
      <c r="F2632" s="172">
        <v>42697.81527777778</v>
      </c>
      <c r="G2632" s="173">
        <f t="shared" si="127"/>
        <v>0.44166666666569654</v>
      </c>
      <c r="H2632" s="174" t="str">
        <f t="shared" si="128"/>
        <v>ACCEPTABLE</v>
      </c>
      <c r="I2632" s="138"/>
      <c r="J2632" s="139">
        <v>42698.256944444445</v>
      </c>
      <c r="K2632" s="139">
        <v>42698.263888888891</v>
      </c>
      <c r="L2632" s="130">
        <f t="shared" si="129"/>
        <v>6.9444444452528842E-3</v>
      </c>
      <c r="M2632" s="131" t="s">
        <v>0</v>
      </c>
      <c r="N2632" s="138" t="s">
        <v>1455</v>
      </c>
    </row>
    <row r="2633" spans="1:14" ht="27" customHeight="1" x14ac:dyDescent="0.35">
      <c r="A2633" s="157">
        <v>20290</v>
      </c>
      <c r="B2633" s="158">
        <v>2016</v>
      </c>
      <c r="C2633" s="125" t="s">
        <v>471</v>
      </c>
      <c r="D2633" s="159">
        <v>42698.284722222219</v>
      </c>
      <c r="E2633" s="158" t="s">
        <v>1</v>
      </c>
      <c r="F2633" s="172">
        <v>42697.81527777778</v>
      </c>
      <c r="G2633" s="173">
        <f t="shared" si="127"/>
        <v>0.46944444443943212</v>
      </c>
      <c r="H2633" s="174" t="str">
        <f t="shared" si="128"/>
        <v>ACCEPTABLE</v>
      </c>
      <c r="I2633" s="138"/>
      <c r="J2633" s="139">
        <v>42698.28402777778</v>
      </c>
      <c r="K2633" s="139">
        <v>42698.299305555556</v>
      </c>
      <c r="L2633" s="130">
        <f t="shared" si="129"/>
        <v>1.5277777776645962E-2</v>
      </c>
      <c r="M2633" s="131" t="s">
        <v>1</v>
      </c>
      <c r="N2633" s="138" t="s">
        <v>1456</v>
      </c>
    </row>
    <row r="2634" spans="1:14" ht="27" customHeight="1" x14ac:dyDescent="0.35">
      <c r="A2634" s="157">
        <v>20288</v>
      </c>
      <c r="B2634" s="158">
        <v>2017</v>
      </c>
      <c r="C2634" s="125" t="s">
        <v>3</v>
      </c>
      <c r="D2634" s="159">
        <v>42698.319444444445</v>
      </c>
      <c r="E2634" s="158" t="s">
        <v>0</v>
      </c>
      <c r="F2634" s="172">
        <v>42697.81527777778</v>
      </c>
      <c r="G2634" s="173">
        <f t="shared" si="127"/>
        <v>0.50416666666569654</v>
      </c>
      <c r="H2634" s="174" t="str">
        <f t="shared" si="128"/>
        <v>ACCEPTABLE</v>
      </c>
      <c r="I2634" s="138"/>
      <c r="J2634" s="139">
        <v>42698.322222222225</v>
      </c>
      <c r="K2634" s="139">
        <v>42698.331250000003</v>
      </c>
      <c r="L2634" s="130">
        <f t="shared" si="129"/>
        <v>9.0277777781011537E-3</v>
      </c>
      <c r="M2634" s="131" t="s">
        <v>0</v>
      </c>
      <c r="N2634" s="138" t="s">
        <v>1457</v>
      </c>
    </row>
    <row r="2635" spans="1:14" ht="27" customHeight="1" x14ac:dyDescent="0.35">
      <c r="A2635" s="157">
        <v>20288</v>
      </c>
      <c r="B2635" s="158">
        <v>2018</v>
      </c>
      <c r="C2635" s="125" t="s">
        <v>4</v>
      </c>
      <c r="D2635" s="159">
        <v>42698.354166666664</v>
      </c>
      <c r="E2635" s="158" t="s">
        <v>1</v>
      </c>
      <c r="F2635" s="172">
        <v>42697.81527777778</v>
      </c>
      <c r="G2635" s="173">
        <f t="shared" si="127"/>
        <v>0.538888888884685</v>
      </c>
      <c r="H2635" s="174" t="str">
        <f t="shared" si="128"/>
        <v>ACCEPTABLE</v>
      </c>
      <c r="I2635" s="138"/>
      <c r="J2635" s="139">
        <v>42698.356944444444</v>
      </c>
      <c r="K2635" s="139">
        <v>42698.36041666667</v>
      </c>
      <c r="L2635" s="130">
        <f>IF(OR(K2635="",J2635=""), "Incomplete Data", K2635-J2635)</f>
        <v>3.4722222262644209E-3</v>
      </c>
      <c r="M2635" s="131" t="s">
        <v>1</v>
      </c>
      <c r="N2635" s="138" t="s">
        <v>9</v>
      </c>
    </row>
    <row r="2636" spans="1:14" ht="27" customHeight="1" x14ac:dyDescent="0.35">
      <c r="A2636" s="157">
        <v>20288</v>
      </c>
      <c r="B2636" s="158">
        <v>2019</v>
      </c>
      <c r="C2636" s="125" t="s">
        <v>4</v>
      </c>
      <c r="D2636" s="159">
        <v>42698.819444444445</v>
      </c>
      <c r="E2636" s="158" t="s">
        <v>0</v>
      </c>
      <c r="F2636" s="172">
        <v>42698.768055555556</v>
      </c>
      <c r="G2636" s="173">
        <f t="shared" si="127"/>
        <v>5.1388888889050577E-2</v>
      </c>
      <c r="H2636" s="174" t="str">
        <f t="shared" si="128"/>
        <v>ACCEPTABLE</v>
      </c>
      <c r="I2636" s="138"/>
      <c r="J2636" s="139">
        <v>42698.823611111111</v>
      </c>
      <c r="K2636" s="139">
        <v>42698.829861111109</v>
      </c>
      <c r="L2636" s="130">
        <f t="shared" si="129"/>
        <v>6.2499999985448085E-3</v>
      </c>
      <c r="M2636" s="131" t="s">
        <v>0</v>
      </c>
      <c r="N2636" s="138" t="s">
        <v>587</v>
      </c>
    </row>
    <row r="2637" spans="1:14" ht="27" customHeight="1" x14ac:dyDescent="0.35">
      <c r="A2637" s="157">
        <v>20288</v>
      </c>
      <c r="B2637" s="158">
        <v>2020</v>
      </c>
      <c r="C2637" s="125" t="s">
        <v>3</v>
      </c>
      <c r="D2637" s="159">
        <v>42698.847222222219</v>
      </c>
      <c r="E2637" s="158" t="s">
        <v>1</v>
      </c>
      <c r="F2637" s="172">
        <v>42698.768055555556</v>
      </c>
      <c r="G2637" s="173">
        <f t="shared" si="127"/>
        <v>7.9166666662786156E-2</v>
      </c>
      <c r="H2637" s="174" t="str">
        <f t="shared" si="128"/>
        <v>ACCEPTABLE</v>
      </c>
      <c r="I2637" s="138"/>
      <c r="J2637" s="139">
        <v>42698.850694444445</v>
      </c>
      <c r="K2637" s="139">
        <v>42698.862500000003</v>
      </c>
      <c r="L2637" s="130">
        <f t="shared" si="129"/>
        <v>1.1805555557657499E-2</v>
      </c>
      <c r="M2637" s="131" t="s">
        <v>1</v>
      </c>
      <c r="N2637" s="138" t="s">
        <v>1458</v>
      </c>
    </row>
    <row r="2638" spans="1:14" ht="27" customHeight="1" x14ac:dyDescent="0.35">
      <c r="A2638" s="157">
        <v>20292</v>
      </c>
      <c r="B2638" s="158">
        <v>2021</v>
      </c>
      <c r="C2638" s="125" t="s">
        <v>471</v>
      </c>
      <c r="D2638" s="159">
        <v>42700.3125</v>
      </c>
      <c r="E2638" s="158" t="s">
        <v>0</v>
      </c>
      <c r="F2638" s="172">
        <v>42699.742361111108</v>
      </c>
      <c r="G2638" s="173">
        <f t="shared" si="127"/>
        <v>0.57013888889196096</v>
      </c>
      <c r="H2638" s="174" t="str">
        <f t="shared" si="128"/>
        <v>ACCEPTABLE</v>
      </c>
      <c r="I2638" s="138"/>
      <c r="J2638" s="139">
        <v>42700.321527777778</v>
      </c>
      <c r="K2638" s="139">
        <v>42700.333333333336</v>
      </c>
      <c r="L2638" s="130">
        <f t="shared" si="129"/>
        <v>1.1805555557657499E-2</v>
      </c>
      <c r="M2638" s="131" t="s">
        <v>0</v>
      </c>
      <c r="N2638" s="138" t="s">
        <v>1459</v>
      </c>
    </row>
    <row r="2639" spans="1:14" ht="27" customHeight="1" x14ac:dyDescent="0.35">
      <c r="A2639" s="157">
        <v>20292</v>
      </c>
      <c r="B2639" s="158">
        <v>2022</v>
      </c>
      <c r="C2639" s="125" t="s">
        <v>16</v>
      </c>
      <c r="D2639" s="159">
        <v>42700.347222222219</v>
      </c>
      <c r="E2639" s="158" t="s">
        <v>1</v>
      </c>
      <c r="F2639" s="172">
        <v>42699.742361111108</v>
      </c>
      <c r="G2639" s="173">
        <f t="shared" si="127"/>
        <v>0.60486111111094942</v>
      </c>
      <c r="H2639" s="174" t="str">
        <f t="shared" si="128"/>
        <v>ACCEPTABLE</v>
      </c>
      <c r="I2639" s="138"/>
      <c r="J2639" s="139">
        <v>42700.353472222225</v>
      </c>
      <c r="K2639" s="139">
        <v>42700.363194444442</v>
      </c>
      <c r="L2639" s="130">
        <f t="shared" si="129"/>
        <v>9.7222222175332718E-3</v>
      </c>
      <c r="M2639" s="131" t="s">
        <v>1</v>
      </c>
      <c r="N2639" s="138" t="s">
        <v>1460</v>
      </c>
    </row>
    <row r="2640" spans="1:14" ht="27" customHeight="1" x14ac:dyDescent="0.35">
      <c r="A2640" s="157">
        <v>20292</v>
      </c>
      <c r="B2640" s="158">
        <v>2023</v>
      </c>
      <c r="C2640" s="125" t="s">
        <v>16</v>
      </c>
      <c r="D2640" s="159">
        <v>42701.256944444445</v>
      </c>
      <c r="E2640" s="158" t="s">
        <v>0</v>
      </c>
      <c r="F2640" s="172">
        <v>42700.866666666669</v>
      </c>
      <c r="G2640" s="173">
        <f t="shared" si="127"/>
        <v>0.39027777777664596</v>
      </c>
      <c r="H2640" s="174" t="str">
        <f t="shared" si="128"/>
        <v>ACCEPTABLE</v>
      </c>
      <c r="I2640" s="138"/>
      <c r="J2640" s="139">
        <v>42701.25</v>
      </c>
      <c r="K2640" s="139">
        <v>42701.256944444445</v>
      </c>
      <c r="L2640" s="130">
        <f t="shared" si="129"/>
        <v>6.9444444452528842E-3</v>
      </c>
      <c r="M2640" s="131" t="s">
        <v>0</v>
      </c>
      <c r="N2640" s="138" t="s">
        <v>1461</v>
      </c>
    </row>
    <row r="2641" spans="1:14" ht="27" customHeight="1" x14ac:dyDescent="0.35">
      <c r="A2641" s="157">
        <v>20292</v>
      </c>
      <c r="B2641" s="158">
        <v>2024</v>
      </c>
      <c r="C2641" s="125" t="s">
        <v>471</v>
      </c>
      <c r="D2641" s="159">
        <v>42701.284722222219</v>
      </c>
      <c r="E2641" s="158" t="s">
        <v>1</v>
      </c>
      <c r="F2641" s="172">
        <v>42700.866666666669</v>
      </c>
      <c r="G2641" s="173">
        <f t="shared" si="127"/>
        <v>0.41805555555038154</v>
      </c>
      <c r="H2641" s="174" t="str">
        <f t="shared" si="128"/>
        <v>ACCEPTABLE</v>
      </c>
      <c r="I2641" s="138"/>
      <c r="J2641" s="139">
        <v>42701.282638888886</v>
      </c>
      <c r="K2641" s="139">
        <v>42701.295138888891</v>
      </c>
      <c r="L2641" s="130">
        <f t="shared" si="129"/>
        <v>1.2500000004365575E-2</v>
      </c>
      <c r="M2641" s="131" t="s">
        <v>1</v>
      </c>
      <c r="N2641" s="138" t="s">
        <v>1462</v>
      </c>
    </row>
    <row r="2642" spans="1:14" ht="27" customHeight="1" x14ac:dyDescent="0.35">
      <c r="A2642" s="157">
        <v>20293</v>
      </c>
      <c r="B2642" s="158">
        <v>2025</v>
      </c>
      <c r="C2642" s="125" t="s">
        <v>471</v>
      </c>
      <c r="D2642" s="159">
        <v>42702.322916666664</v>
      </c>
      <c r="E2642" s="158" t="s">
        <v>0</v>
      </c>
      <c r="F2642" s="172">
        <v>42701.763888888891</v>
      </c>
      <c r="G2642" s="173">
        <f t="shared" ref="G2642:G2705" si="130">IF(D2642="","",D2642-F2642)</f>
        <v>0.55902777777373558</v>
      </c>
      <c r="H2642" s="174" t="str">
        <f t="shared" ref="H2642:H2705" si="131">IF(D2642-F2642&lt;0,"TOO LATE",IF(G2642="","",IF(OR(DAY(D2642-F2642)&gt;1,AND(HOUR(D2642-F2642)&gt;HOUR("0:59"),(SIGN(D2642-F2642)=1))),"ACCEPTABLE","TOO LATE")))</f>
        <v>ACCEPTABLE</v>
      </c>
      <c r="I2642" s="138"/>
      <c r="J2642" s="139">
        <v>42702.280555555553</v>
      </c>
      <c r="K2642" s="139">
        <v>42702.294444444444</v>
      </c>
      <c r="L2642" s="130">
        <f t="shared" si="129"/>
        <v>1.3888888890505768E-2</v>
      </c>
      <c r="M2642" s="131" t="s">
        <v>0</v>
      </c>
      <c r="N2642" s="138" t="s">
        <v>1452</v>
      </c>
    </row>
    <row r="2643" spans="1:14" ht="27" customHeight="1" x14ac:dyDescent="0.35">
      <c r="A2643" s="157">
        <v>20293</v>
      </c>
      <c r="B2643" s="158">
        <v>2026</v>
      </c>
      <c r="C2643" s="125" t="s">
        <v>16</v>
      </c>
      <c r="D2643" s="159">
        <v>42702.357638888891</v>
      </c>
      <c r="E2643" s="158" t="s">
        <v>1</v>
      </c>
      <c r="F2643" s="172">
        <v>42701.763888888891</v>
      </c>
      <c r="G2643" s="173">
        <f t="shared" si="130"/>
        <v>0.59375</v>
      </c>
      <c r="H2643" s="174" t="str">
        <f t="shared" si="131"/>
        <v>ACCEPTABLE</v>
      </c>
      <c r="I2643" s="138"/>
      <c r="J2643" s="139">
        <v>42702.314583333333</v>
      </c>
      <c r="K2643" s="139">
        <v>42702.324305555558</v>
      </c>
      <c r="L2643" s="130">
        <f t="shared" si="129"/>
        <v>9.7222222248092294E-3</v>
      </c>
      <c r="M2643" s="131" t="s">
        <v>1</v>
      </c>
      <c r="N2643" s="138" t="s">
        <v>637</v>
      </c>
    </row>
    <row r="2644" spans="1:14" ht="27" customHeight="1" x14ac:dyDescent="0.35">
      <c r="A2644" s="157">
        <v>20293</v>
      </c>
      <c r="B2644" s="158"/>
      <c r="C2644" s="125" t="s">
        <v>16</v>
      </c>
      <c r="D2644" s="159">
        <v>42702.548611111109</v>
      </c>
      <c r="E2644" s="158" t="s">
        <v>0</v>
      </c>
      <c r="F2644" s="172">
        <v>42702.503472222219</v>
      </c>
      <c r="G2644" s="173">
        <f t="shared" si="130"/>
        <v>4.5138888890505768E-2</v>
      </c>
      <c r="H2644" s="174" t="str">
        <f t="shared" si="131"/>
        <v>ACCEPTABLE</v>
      </c>
      <c r="I2644" s="138"/>
      <c r="J2644" s="139">
        <v>42702.545138888891</v>
      </c>
      <c r="K2644" s="139">
        <v>42702.552083333336</v>
      </c>
      <c r="L2644" s="130">
        <f t="shared" si="129"/>
        <v>6.9444444452528842E-3</v>
      </c>
      <c r="M2644" s="131" t="s">
        <v>0</v>
      </c>
      <c r="N2644" s="138" t="s">
        <v>610</v>
      </c>
    </row>
    <row r="2645" spans="1:14" ht="27" customHeight="1" x14ac:dyDescent="0.35">
      <c r="A2645" s="157">
        <v>20293</v>
      </c>
      <c r="B2645" s="158"/>
      <c r="C2645" s="125" t="s">
        <v>471</v>
      </c>
      <c r="D2645" s="159">
        <v>42702.576388888891</v>
      </c>
      <c r="E2645" s="158" t="s">
        <v>1</v>
      </c>
      <c r="F2645" s="172">
        <v>42702.503472222219</v>
      </c>
      <c r="G2645" s="173">
        <f t="shared" si="130"/>
        <v>7.2916666671517305E-2</v>
      </c>
      <c r="H2645" s="174" t="str">
        <f t="shared" si="131"/>
        <v>ACCEPTABLE</v>
      </c>
      <c r="I2645" s="138"/>
      <c r="J2645" s="139">
        <v>42702.588888888888</v>
      </c>
      <c r="K2645" s="139">
        <v>42702.602777777778</v>
      </c>
      <c r="L2645" s="130">
        <f t="shared" si="129"/>
        <v>1.3888888890505768E-2</v>
      </c>
      <c r="M2645" s="131" t="s">
        <v>1</v>
      </c>
      <c r="N2645" s="138" t="s">
        <v>1463</v>
      </c>
    </row>
    <row r="2646" spans="1:14" ht="27" customHeight="1" x14ac:dyDescent="0.35">
      <c r="A2646" s="157">
        <v>20294</v>
      </c>
      <c r="B2646" s="158">
        <v>2027</v>
      </c>
      <c r="C2646" s="125" t="s">
        <v>3</v>
      </c>
      <c r="D2646" s="159">
        <v>42702.614583333336</v>
      </c>
      <c r="E2646" s="158" t="s">
        <v>0</v>
      </c>
      <c r="F2646" s="172">
        <v>42702.503472222219</v>
      </c>
      <c r="G2646" s="173">
        <f t="shared" si="130"/>
        <v>0.11111111111677019</v>
      </c>
      <c r="H2646" s="174" t="str">
        <f t="shared" si="131"/>
        <v>ACCEPTABLE</v>
      </c>
      <c r="I2646" s="138"/>
      <c r="J2646" s="139">
        <v>42702.625</v>
      </c>
      <c r="K2646" s="139">
        <v>42702.636111111111</v>
      </c>
      <c r="L2646" s="130">
        <f t="shared" si="129"/>
        <v>1.1111111110949423E-2</v>
      </c>
      <c r="M2646" s="131" t="s">
        <v>0</v>
      </c>
      <c r="N2646" s="138" t="s">
        <v>1464</v>
      </c>
    </row>
    <row r="2647" spans="1:14" ht="27" customHeight="1" x14ac:dyDescent="0.35">
      <c r="A2647" s="157">
        <v>20294</v>
      </c>
      <c r="B2647" s="158">
        <v>2028</v>
      </c>
      <c r="C2647" s="125" t="s">
        <v>4</v>
      </c>
      <c r="D2647" s="159">
        <v>42702.649305555555</v>
      </c>
      <c r="E2647" s="158" t="s">
        <v>1</v>
      </c>
      <c r="F2647" s="172">
        <v>42702.503472222219</v>
      </c>
      <c r="G2647" s="173">
        <f t="shared" si="130"/>
        <v>0.14583333333575865</v>
      </c>
      <c r="H2647" s="174" t="str">
        <f t="shared" si="131"/>
        <v>ACCEPTABLE</v>
      </c>
      <c r="I2647" s="138"/>
      <c r="J2647" s="139">
        <v>42702.657638888886</v>
      </c>
      <c r="K2647" s="139">
        <v>42702.663888888892</v>
      </c>
      <c r="L2647" s="130">
        <f t="shared" si="129"/>
        <v>6.2500000058207661E-3</v>
      </c>
      <c r="M2647" s="131" t="s">
        <v>1</v>
      </c>
      <c r="N2647" s="138" t="s">
        <v>9</v>
      </c>
    </row>
    <row r="2648" spans="1:14" ht="27" customHeight="1" x14ac:dyDescent="0.35">
      <c r="A2648" s="157">
        <v>20295</v>
      </c>
      <c r="B2648" s="158">
        <v>2029</v>
      </c>
      <c r="C2648" s="125" t="s">
        <v>3</v>
      </c>
      <c r="D2648" s="159">
        <v>42702.722222222219</v>
      </c>
      <c r="E2648" s="158" t="s">
        <v>0</v>
      </c>
      <c r="F2648" s="172">
        <v>42702.645833333336</v>
      </c>
      <c r="G2648" s="173">
        <f t="shared" si="130"/>
        <v>7.6388888883229811E-2</v>
      </c>
      <c r="H2648" s="174" t="str">
        <f t="shared" si="131"/>
        <v>ACCEPTABLE</v>
      </c>
      <c r="I2648" s="138"/>
      <c r="J2648" s="139">
        <v>42702.716666666667</v>
      </c>
      <c r="K2648" s="139">
        <v>42702.729166666664</v>
      </c>
      <c r="L2648" s="130">
        <f t="shared" si="129"/>
        <v>1.2499999997089617E-2</v>
      </c>
      <c r="M2648" s="131" t="s">
        <v>0</v>
      </c>
      <c r="N2648" s="138" t="s">
        <v>1465</v>
      </c>
    </row>
    <row r="2649" spans="1:14" ht="27" customHeight="1" x14ac:dyDescent="0.35">
      <c r="A2649" s="157">
        <v>20295</v>
      </c>
      <c r="B2649" s="158">
        <v>2030</v>
      </c>
      <c r="C2649" s="125" t="s">
        <v>3</v>
      </c>
      <c r="D2649" s="159">
        <v>42702.75</v>
      </c>
      <c r="E2649" s="158" t="s">
        <v>1</v>
      </c>
      <c r="F2649" s="172">
        <v>42702.645833333336</v>
      </c>
      <c r="G2649" s="173">
        <f t="shared" si="130"/>
        <v>0.10416666666424135</v>
      </c>
      <c r="H2649" s="174" t="str">
        <f t="shared" si="131"/>
        <v>ACCEPTABLE</v>
      </c>
      <c r="I2649" s="138"/>
      <c r="J2649" s="139">
        <v>42702.743055555555</v>
      </c>
      <c r="K2649" s="139">
        <v>42702.755555555559</v>
      </c>
      <c r="L2649" s="130">
        <f t="shared" si="129"/>
        <v>1.2500000004365575E-2</v>
      </c>
      <c r="M2649" s="131" t="s">
        <v>1</v>
      </c>
      <c r="N2649" s="138" t="s">
        <v>1465</v>
      </c>
    </row>
    <row r="2650" spans="1:14" ht="27" customHeight="1" x14ac:dyDescent="0.35">
      <c r="A2650" s="157">
        <v>20294</v>
      </c>
      <c r="B2650" s="158">
        <v>2031</v>
      </c>
      <c r="C2650" s="125" t="s">
        <v>4</v>
      </c>
      <c r="D2650" s="159">
        <v>42704.277777777781</v>
      </c>
      <c r="E2650" s="158" t="s">
        <v>0</v>
      </c>
      <c r="F2650" s="172">
        <v>42704.17291666667</v>
      </c>
      <c r="G2650" s="173">
        <f t="shared" si="130"/>
        <v>0.10486111111094942</v>
      </c>
      <c r="H2650" s="174" t="str">
        <f t="shared" si="131"/>
        <v>ACCEPTABLE</v>
      </c>
      <c r="I2650" s="138"/>
      <c r="J2650" s="139">
        <v>42704.289583333331</v>
      </c>
      <c r="K2650" s="139">
        <v>42704.295138888891</v>
      </c>
      <c r="L2650" s="130">
        <f t="shared" si="129"/>
        <v>5.5555555591126904E-3</v>
      </c>
      <c r="M2650" s="131" t="s">
        <v>0</v>
      </c>
      <c r="N2650" s="138" t="s">
        <v>9</v>
      </c>
    </row>
    <row r="2651" spans="1:14" ht="27" customHeight="1" x14ac:dyDescent="0.35">
      <c r="A2651" s="157">
        <v>20294</v>
      </c>
      <c r="B2651" s="158">
        <v>2032</v>
      </c>
      <c r="C2651" s="125" t="s">
        <v>3</v>
      </c>
      <c r="D2651" s="159">
        <v>42704.305555555555</v>
      </c>
      <c r="E2651" s="158" t="s">
        <v>1</v>
      </c>
      <c r="F2651" s="172">
        <v>42704.17291666667</v>
      </c>
      <c r="G2651" s="173">
        <f t="shared" si="130"/>
        <v>0.132638888884685</v>
      </c>
      <c r="H2651" s="174" t="str">
        <f t="shared" si="131"/>
        <v>ACCEPTABLE</v>
      </c>
      <c r="I2651" s="138"/>
      <c r="J2651" s="139">
        <v>42704.320833333331</v>
      </c>
      <c r="K2651" s="139">
        <v>42704.333333333336</v>
      </c>
      <c r="L2651" s="130">
        <f t="shared" si="129"/>
        <v>1.2500000004365575E-2</v>
      </c>
      <c r="M2651" s="131" t="s">
        <v>1</v>
      </c>
      <c r="N2651" s="138" t="s">
        <v>1466</v>
      </c>
    </row>
    <row r="2652" spans="1:14" ht="27" customHeight="1" x14ac:dyDescent="0.35">
      <c r="A2652" s="157">
        <v>20296</v>
      </c>
      <c r="B2652" s="158">
        <v>2033</v>
      </c>
      <c r="C2652" s="125" t="s">
        <v>471</v>
      </c>
      <c r="D2652" s="159">
        <v>42704.354166666664</v>
      </c>
      <c r="E2652" s="158" t="s">
        <v>0</v>
      </c>
      <c r="F2652" s="172">
        <v>42704.17291666667</v>
      </c>
      <c r="G2652" s="173">
        <f t="shared" si="130"/>
        <v>0.18124999999417923</v>
      </c>
      <c r="H2652" s="174" t="str">
        <f t="shared" si="131"/>
        <v>ACCEPTABLE</v>
      </c>
      <c r="I2652" s="138"/>
      <c r="J2652" s="139">
        <v>42704.362500000003</v>
      </c>
      <c r="K2652" s="139">
        <v>42704.375694444447</v>
      </c>
      <c r="L2652" s="130">
        <f t="shared" si="129"/>
        <v>1.3194444443797693E-2</v>
      </c>
      <c r="M2652" s="131" t="s">
        <v>0</v>
      </c>
      <c r="N2652" s="138" t="s">
        <v>1381</v>
      </c>
    </row>
    <row r="2653" spans="1:14" ht="27" customHeight="1" x14ac:dyDescent="0.35">
      <c r="A2653" s="157">
        <v>20296</v>
      </c>
      <c r="B2653" s="158">
        <v>2034</v>
      </c>
      <c r="C2653" s="125" t="s">
        <v>16</v>
      </c>
      <c r="D2653" s="159">
        <v>42704.388888888891</v>
      </c>
      <c r="E2653" s="158" t="s">
        <v>1</v>
      </c>
      <c r="F2653" s="172">
        <v>42704.17291666667</v>
      </c>
      <c r="G2653" s="173">
        <f t="shared" si="130"/>
        <v>0.21597222222044365</v>
      </c>
      <c r="H2653" s="174" t="str">
        <f t="shared" si="131"/>
        <v>ACCEPTABLE</v>
      </c>
      <c r="I2653" s="138"/>
      <c r="J2653" s="139">
        <v>42704.394444444442</v>
      </c>
      <c r="K2653" s="139">
        <v>42704.404166666667</v>
      </c>
      <c r="L2653" s="130">
        <f t="shared" si="129"/>
        <v>9.7222222248092294E-3</v>
      </c>
      <c r="M2653" s="131" t="s">
        <v>1</v>
      </c>
      <c r="N2653" s="138" t="s">
        <v>637</v>
      </c>
    </row>
    <row r="2654" spans="1:14" ht="27" customHeight="1" x14ac:dyDescent="0.35">
      <c r="A2654" s="157">
        <v>20296</v>
      </c>
      <c r="B2654" s="158">
        <v>2035</v>
      </c>
      <c r="C2654" s="125" t="s">
        <v>16</v>
      </c>
      <c r="D2654" s="159">
        <v>42705.548611111109</v>
      </c>
      <c r="E2654" s="158" t="s">
        <v>0</v>
      </c>
      <c r="F2654" s="172">
        <v>42705.347916666666</v>
      </c>
      <c r="G2654" s="173">
        <f t="shared" si="130"/>
        <v>0.20069444444379769</v>
      </c>
      <c r="H2654" s="174" t="str">
        <f t="shared" si="131"/>
        <v>ACCEPTABLE</v>
      </c>
      <c r="I2654" s="138"/>
      <c r="J2654" s="139">
        <v>42705.60833333333</v>
      </c>
      <c r="K2654" s="139">
        <v>42705.615972222222</v>
      </c>
      <c r="L2654" s="130">
        <f t="shared" ref="L2654:L2725" si="132">IF(OR(K2654="",J2654=""), "Incomplete Data", K2654-J2654)</f>
        <v>7.6388888919609599E-3</v>
      </c>
      <c r="M2654" s="131" t="s">
        <v>0</v>
      </c>
      <c r="N2654" s="138" t="s">
        <v>610</v>
      </c>
    </row>
    <row r="2655" spans="1:14" ht="27" customHeight="1" x14ac:dyDescent="0.35">
      <c r="A2655" s="157">
        <v>20296</v>
      </c>
      <c r="B2655" s="158">
        <v>2036</v>
      </c>
      <c r="C2655" s="125" t="s">
        <v>471</v>
      </c>
      <c r="D2655" s="159">
        <v>42705.576388888891</v>
      </c>
      <c r="E2655" s="158" t="s">
        <v>1</v>
      </c>
      <c r="F2655" s="172">
        <v>42705.347916666666</v>
      </c>
      <c r="G2655" s="173">
        <f t="shared" si="130"/>
        <v>0.22847222222480923</v>
      </c>
      <c r="H2655" s="174" t="str">
        <f t="shared" si="131"/>
        <v>ACCEPTABLE</v>
      </c>
      <c r="I2655" s="138"/>
      <c r="J2655" s="139">
        <v>42705.635416666664</v>
      </c>
      <c r="K2655" s="139">
        <v>42705.649305555555</v>
      </c>
      <c r="L2655" s="130">
        <f t="shared" si="132"/>
        <v>1.3888888890505768E-2</v>
      </c>
      <c r="M2655" s="131" t="s">
        <v>1</v>
      </c>
      <c r="N2655" s="138" t="s">
        <v>1346</v>
      </c>
    </row>
    <row r="2656" spans="1:14" ht="27" customHeight="1" x14ac:dyDescent="0.35">
      <c r="A2656" s="157">
        <v>20297</v>
      </c>
      <c r="B2656" s="158">
        <v>2037</v>
      </c>
      <c r="C2656" s="125" t="s">
        <v>3</v>
      </c>
      <c r="D2656" s="159">
        <v>42705.927083333336</v>
      </c>
      <c r="E2656" s="158" t="s">
        <v>0</v>
      </c>
      <c r="F2656" s="172">
        <v>42705.87222222222</v>
      </c>
      <c r="G2656" s="173">
        <f t="shared" si="130"/>
        <v>5.4861111115314998E-2</v>
      </c>
      <c r="H2656" s="174" t="str">
        <f t="shared" si="131"/>
        <v>ACCEPTABLE</v>
      </c>
      <c r="I2656" s="138"/>
      <c r="J2656" s="139">
        <v>42705.958333333336</v>
      </c>
      <c r="K2656" s="139">
        <v>42705.972222222219</v>
      </c>
      <c r="L2656" s="130">
        <f t="shared" si="132"/>
        <v>1.3888888883229811E-2</v>
      </c>
      <c r="M2656" s="131" t="s">
        <v>0</v>
      </c>
      <c r="N2656" s="138" t="s">
        <v>1467</v>
      </c>
    </row>
    <row r="2657" spans="1:14" ht="27" customHeight="1" x14ac:dyDescent="0.35">
      <c r="A2657" s="157">
        <v>20297</v>
      </c>
      <c r="B2657" s="158">
        <v>2038</v>
      </c>
      <c r="C2657" s="125" t="s">
        <v>4</v>
      </c>
      <c r="D2657" s="159">
        <v>42705.965277777781</v>
      </c>
      <c r="E2657" s="158" t="s">
        <v>1</v>
      </c>
      <c r="F2657" s="172">
        <v>42705.87222222222</v>
      </c>
      <c r="G2657" s="173">
        <f t="shared" si="130"/>
        <v>9.3055555560567882E-2</v>
      </c>
      <c r="H2657" s="174" t="str">
        <f t="shared" si="131"/>
        <v>ACCEPTABLE</v>
      </c>
      <c r="I2657" s="138"/>
      <c r="J2657" s="139">
        <v>42705.991666666669</v>
      </c>
      <c r="K2657" s="139">
        <v>42706.001388888886</v>
      </c>
      <c r="L2657" s="130">
        <f t="shared" si="132"/>
        <v>9.7222222175332718E-3</v>
      </c>
      <c r="M2657" s="131" t="s">
        <v>1</v>
      </c>
      <c r="N2657" s="138" t="s">
        <v>587</v>
      </c>
    </row>
    <row r="2658" spans="1:14" ht="27" customHeight="1" x14ac:dyDescent="0.35">
      <c r="A2658" s="157">
        <v>20298</v>
      </c>
      <c r="B2658" s="158">
        <v>2039</v>
      </c>
      <c r="C2658" s="125" t="s">
        <v>471</v>
      </c>
      <c r="D2658" s="159">
        <v>42706.40625</v>
      </c>
      <c r="E2658" s="158" t="s">
        <v>0</v>
      </c>
      <c r="F2658" s="172">
        <v>42706.283333333333</v>
      </c>
      <c r="G2658" s="173">
        <f t="shared" si="130"/>
        <v>0.12291666666715173</v>
      </c>
      <c r="H2658" s="174" t="str">
        <f t="shared" si="131"/>
        <v>ACCEPTABLE</v>
      </c>
      <c r="I2658" s="138"/>
      <c r="J2658" s="139">
        <v>42706.416666666664</v>
      </c>
      <c r="K2658" s="139">
        <v>42706.436111111114</v>
      </c>
      <c r="L2658" s="130">
        <f t="shared" si="132"/>
        <v>1.9444444449618459E-2</v>
      </c>
      <c r="M2658" s="131" t="s">
        <v>0</v>
      </c>
      <c r="N2658" s="138" t="s">
        <v>1468</v>
      </c>
    </row>
    <row r="2659" spans="1:14" ht="27" customHeight="1" x14ac:dyDescent="0.35">
      <c r="A2659" s="157"/>
      <c r="B2659" s="158"/>
      <c r="C2659" s="125"/>
      <c r="D2659" s="159"/>
      <c r="E2659" s="158"/>
      <c r="F2659" s="172"/>
      <c r="G2659" s="173" t="str">
        <f t="shared" si="130"/>
        <v/>
      </c>
      <c r="H2659" s="174" t="str">
        <f t="shared" si="131"/>
        <v/>
      </c>
      <c r="I2659" s="138"/>
      <c r="J2659" s="139">
        <v>42706.45208333333</v>
      </c>
      <c r="K2659" s="139">
        <v>42706.460416666669</v>
      </c>
      <c r="L2659" s="130">
        <f t="shared" si="132"/>
        <v>8.3333333386690356E-3</v>
      </c>
      <c r="M2659" s="131" t="s">
        <v>1</v>
      </c>
      <c r="N2659" s="138" t="s">
        <v>587</v>
      </c>
    </row>
    <row r="2660" spans="1:14" ht="27" customHeight="1" x14ac:dyDescent="0.35">
      <c r="A2660" s="157">
        <v>20297</v>
      </c>
      <c r="B2660" s="158">
        <v>2040</v>
      </c>
      <c r="C2660" s="125" t="s">
        <v>210</v>
      </c>
      <c r="D2660" s="159">
        <v>42706.440972222219</v>
      </c>
      <c r="E2660" s="158" t="s">
        <v>1</v>
      </c>
      <c r="F2660" s="172">
        <v>42706.283333333333</v>
      </c>
      <c r="G2660" s="173">
        <f t="shared" si="130"/>
        <v>0.15763888888614019</v>
      </c>
      <c r="H2660" s="174" t="str">
        <f t="shared" si="131"/>
        <v>ACCEPTABLE</v>
      </c>
      <c r="I2660" s="138"/>
      <c r="J2660" s="139">
        <v>42706.475694444445</v>
      </c>
      <c r="K2660" s="139">
        <v>42706.486805555556</v>
      </c>
      <c r="L2660" s="130">
        <f t="shared" si="132"/>
        <v>1.1111111110949423E-2</v>
      </c>
      <c r="M2660" s="131" t="s">
        <v>1</v>
      </c>
      <c r="N2660" s="138" t="s">
        <v>1469</v>
      </c>
    </row>
    <row r="2661" spans="1:14" ht="27" customHeight="1" x14ac:dyDescent="0.35">
      <c r="A2661" s="157">
        <v>20299</v>
      </c>
      <c r="B2661" s="158">
        <v>2041</v>
      </c>
      <c r="C2661" s="125" t="s">
        <v>3</v>
      </c>
      <c r="D2661" s="159">
        <v>42706.513888888891</v>
      </c>
      <c r="E2661" s="158" t="s">
        <v>0</v>
      </c>
      <c r="F2661" s="172">
        <v>42706.359722222223</v>
      </c>
      <c r="G2661" s="173">
        <f t="shared" si="130"/>
        <v>0.15416666666715173</v>
      </c>
      <c r="H2661" s="174" t="str">
        <f t="shared" si="131"/>
        <v>ACCEPTABLE</v>
      </c>
      <c r="I2661" s="138"/>
      <c r="J2661" s="139">
        <v>42706.541666666664</v>
      </c>
      <c r="K2661" s="139">
        <v>42706.552083333336</v>
      </c>
      <c r="L2661" s="130">
        <f t="shared" si="132"/>
        <v>1.0416666671517305E-2</v>
      </c>
      <c r="M2661" s="131"/>
      <c r="N2661" s="138" t="s">
        <v>1470</v>
      </c>
    </row>
    <row r="2662" spans="1:14" ht="27" customHeight="1" x14ac:dyDescent="0.35">
      <c r="A2662" s="157">
        <v>20299</v>
      </c>
      <c r="B2662" s="158">
        <v>2042</v>
      </c>
      <c r="C2662" s="125" t="s">
        <v>4</v>
      </c>
      <c r="D2662" s="159">
        <v>42706.548611111109</v>
      </c>
      <c r="E2662" s="158" t="s">
        <v>1</v>
      </c>
      <c r="F2662" s="172">
        <v>42706.359722222223</v>
      </c>
      <c r="G2662" s="173">
        <f t="shared" si="130"/>
        <v>0.18888888888614019</v>
      </c>
      <c r="H2662" s="174" t="str">
        <f t="shared" si="131"/>
        <v>ACCEPTABLE</v>
      </c>
      <c r="I2662" s="138"/>
      <c r="J2662" s="139">
        <v>42706.573611111111</v>
      </c>
      <c r="K2662" s="139">
        <v>42706.581944444442</v>
      </c>
      <c r="L2662" s="130">
        <f t="shared" si="132"/>
        <v>8.333333331393078E-3</v>
      </c>
      <c r="M2662" s="131"/>
      <c r="N2662" s="138" t="s">
        <v>1255</v>
      </c>
    </row>
    <row r="2663" spans="1:14" ht="27" customHeight="1" x14ac:dyDescent="0.35">
      <c r="A2663" s="157">
        <v>20299</v>
      </c>
      <c r="B2663" s="158">
        <v>2043</v>
      </c>
      <c r="C2663" s="125" t="s">
        <v>4</v>
      </c>
      <c r="D2663" s="159">
        <v>42707.194444444445</v>
      </c>
      <c r="E2663" s="158" t="s">
        <v>0</v>
      </c>
      <c r="F2663" s="172">
        <v>42706.875</v>
      </c>
      <c r="G2663" s="173">
        <f t="shared" si="130"/>
        <v>0.31944444444525288</v>
      </c>
      <c r="H2663" s="174" t="str">
        <f t="shared" si="131"/>
        <v>ACCEPTABLE</v>
      </c>
      <c r="I2663" s="138"/>
      <c r="J2663" s="139">
        <v>42707.194444444445</v>
      </c>
      <c r="K2663" s="139">
        <v>42707.204861111109</v>
      </c>
      <c r="L2663" s="130">
        <f t="shared" si="132"/>
        <v>1.0416666664241347E-2</v>
      </c>
      <c r="M2663" s="131"/>
      <c r="N2663" s="138" t="s">
        <v>587</v>
      </c>
    </row>
    <row r="2664" spans="1:14" ht="27" customHeight="1" x14ac:dyDescent="0.35">
      <c r="A2664" s="157">
        <v>20299</v>
      </c>
      <c r="B2664" s="158">
        <v>2044</v>
      </c>
      <c r="C2664" s="125" t="s">
        <v>3</v>
      </c>
      <c r="D2664" s="159">
        <v>42707.222222222219</v>
      </c>
      <c r="E2664" s="158" t="s">
        <v>1</v>
      </c>
      <c r="F2664" s="172">
        <v>42706.875</v>
      </c>
      <c r="G2664" s="173">
        <f t="shared" si="130"/>
        <v>0.34722222221898846</v>
      </c>
      <c r="H2664" s="174" t="str">
        <f t="shared" si="131"/>
        <v>ACCEPTABLE</v>
      </c>
      <c r="I2664" s="138"/>
      <c r="J2664" s="139">
        <v>42707.220833333333</v>
      </c>
      <c r="K2664" s="139">
        <v>42707.229861111111</v>
      </c>
      <c r="L2664" s="130">
        <f t="shared" si="132"/>
        <v>9.0277777781011537E-3</v>
      </c>
      <c r="M2664" s="131"/>
      <c r="N2664" s="138" t="s">
        <v>607</v>
      </c>
    </row>
    <row r="2665" spans="1:14" ht="27" customHeight="1" x14ac:dyDescent="0.35">
      <c r="A2665" s="157">
        <v>20298</v>
      </c>
      <c r="B2665" s="158">
        <v>2045</v>
      </c>
      <c r="C2665" s="125" t="s">
        <v>16</v>
      </c>
      <c r="D2665" s="159">
        <v>42707.590277777781</v>
      </c>
      <c r="E2665" s="158" t="s">
        <v>0</v>
      </c>
      <c r="F2665" s="172">
        <v>42707.315972222219</v>
      </c>
      <c r="G2665" s="173">
        <f t="shared" si="130"/>
        <v>0.27430555556202307</v>
      </c>
      <c r="H2665" s="174" t="str">
        <f t="shared" si="131"/>
        <v>ACCEPTABLE</v>
      </c>
      <c r="I2665" s="138"/>
      <c r="J2665" s="139">
        <v>42707.576388888891</v>
      </c>
      <c r="K2665" s="139">
        <v>42707.586805555555</v>
      </c>
      <c r="L2665" s="130">
        <f>IF(OR(K2665="",J2665=""), "Incomplete Data", K2665-J2665)</f>
        <v>1.0416666664241347E-2</v>
      </c>
      <c r="M2665" s="131" t="s">
        <v>0</v>
      </c>
      <c r="N2665" s="138" t="s">
        <v>1471</v>
      </c>
    </row>
    <row r="2666" spans="1:14" ht="27" customHeight="1" x14ac:dyDescent="0.35">
      <c r="A2666" s="157">
        <v>20298</v>
      </c>
      <c r="B2666" s="158">
        <v>2046</v>
      </c>
      <c r="C2666" s="125" t="s">
        <v>471</v>
      </c>
      <c r="D2666" s="159">
        <v>42707.618055555555</v>
      </c>
      <c r="E2666" s="158" t="s">
        <v>1</v>
      </c>
      <c r="F2666" s="172">
        <v>42707.315972222219</v>
      </c>
      <c r="G2666" s="173">
        <f t="shared" si="130"/>
        <v>0.30208333333575865</v>
      </c>
      <c r="H2666" s="174" t="str">
        <f t="shared" si="131"/>
        <v>ACCEPTABLE</v>
      </c>
      <c r="I2666" s="138"/>
      <c r="J2666" s="139">
        <v>42707.611111111109</v>
      </c>
      <c r="K2666" s="139">
        <v>42707.625</v>
      </c>
      <c r="L2666" s="130">
        <f>IF(OR(K2666="",J2666=""), "Incomplete Data", K2666-J2666)</f>
        <v>1.3888888890505768E-2</v>
      </c>
      <c r="M2666" s="131" t="s">
        <v>1</v>
      </c>
      <c r="N2666" s="138" t="s">
        <v>1472</v>
      </c>
    </row>
    <row r="2667" spans="1:14" ht="27" customHeight="1" x14ac:dyDescent="0.35">
      <c r="A2667" s="157">
        <v>20300</v>
      </c>
      <c r="B2667" s="158">
        <v>2047</v>
      </c>
      <c r="C2667" s="125" t="s">
        <v>471</v>
      </c>
      <c r="D2667" s="159">
        <v>42708.5625</v>
      </c>
      <c r="E2667" s="158" t="s">
        <v>0</v>
      </c>
      <c r="F2667" s="172">
        <v>42708.40625</v>
      </c>
      <c r="G2667" s="173">
        <f t="shared" si="130"/>
        <v>0.15625</v>
      </c>
      <c r="H2667" s="174" t="str">
        <f t="shared" si="131"/>
        <v>ACCEPTABLE</v>
      </c>
      <c r="I2667" s="138"/>
      <c r="J2667" s="139">
        <v>42708.567361111112</v>
      </c>
      <c r="K2667" s="139">
        <v>42708.59375</v>
      </c>
      <c r="L2667" s="130">
        <f t="shared" ref="L2667:L2668" si="133">IF(OR(K2667="",J2667=""), "Incomplete Data", K2667-J2667)</f>
        <v>2.6388888887595385E-2</v>
      </c>
      <c r="M2667" s="131" t="s">
        <v>0</v>
      </c>
      <c r="N2667" s="138" t="s">
        <v>1346</v>
      </c>
    </row>
    <row r="2668" spans="1:14" ht="27" customHeight="1" x14ac:dyDescent="0.35">
      <c r="A2668" s="157">
        <v>20300</v>
      </c>
      <c r="B2668" s="158">
        <v>2048</v>
      </c>
      <c r="C2668" s="125" t="s">
        <v>16</v>
      </c>
      <c r="D2668" s="159">
        <v>42708.597222222219</v>
      </c>
      <c r="E2668" s="158" t="s">
        <v>1</v>
      </c>
      <c r="F2668" s="172">
        <v>42708.40625</v>
      </c>
      <c r="G2668" s="173">
        <f t="shared" si="130"/>
        <v>0.19097222221898846</v>
      </c>
      <c r="H2668" s="174" t="str">
        <f t="shared" si="131"/>
        <v>ACCEPTABLE</v>
      </c>
      <c r="I2668" s="138"/>
      <c r="J2668" s="139">
        <v>42708.609722222223</v>
      </c>
      <c r="K2668" s="139">
        <v>42708.618750000001</v>
      </c>
      <c r="L2668" s="130">
        <f t="shared" si="133"/>
        <v>9.0277777781011537E-3</v>
      </c>
      <c r="M2668" s="131" t="s">
        <v>1</v>
      </c>
      <c r="N2668" s="138" t="s">
        <v>645</v>
      </c>
    </row>
    <row r="2669" spans="1:14" ht="27" customHeight="1" x14ac:dyDescent="0.35">
      <c r="A2669" s="157">
        <v>20300</v>
      </c>
      <c r="B2669" s="158">
        <v>2049</v>
      </c>
      <c r="C2669" s="125" t="s">
        <v>16</v>
      </c>
      <c r="D2669" s="159">
        <v>42710.627083333333</v>
      </c>
      <c r="E2669" s="158" t="s">
        <v>0</v>
      </c>
      <c r="F2669" s="172">
        <v>42710.584722222222</v>
      </c>
      <c r="G2669" s="173">
        <f t="shared" si="130"/>
        <v>4.2361111110949423E-2</v>
      </c>
      <c r="H2669" s="174" t="str">
        <f t="shared" si="131"/>
        <v>ACCEPTABLE</v>
      </c>
      <c r="I2669" s="138"/>
      <c r="J2669" s="139">
        <v>42710.609027777777</v>
      </c>
      <c r="K2669" s="139">
        <v>42710.615972222222</v>
      </c>
      <c r="L2669" s="130">
        <f t="shared" si="132"/>
        <v>6.9444444452528842E-3</v>
      </c>
      <c r="M2669" s="131"/>
      <c r="N2669" s="138" t="s">
        <v>1041</v>
      </c>
    </row>
    <row r="2670" spans="1:14" ht="27" customHeight="1" x14ac:dyDescent="0.35">
      <c r="A2670" s="157">
        <v>20300</v>
      </c>
      <c r="B2670" s="158">
        <v>2050</v>
      </c>
      <c r="C2670" s="125" t="s">
        <v>471</v>
      </c>
      <c r="D2670" s="159">
        <v>42710.642361111109</v>
      </c>
      <c r="E2670" s="158" t="s">
        <v>1</v>
      </c>
      <c r="F2670" s="172">
        <v>42710.584722222222</v>
      </c>
      <c r="G2670" s="173">
        <f t="shared" si="130"/>
        <v>5.7638888887595385E-2</v>
      </c>
      <c r="H2670" s="174" t="str">
        <f t="shared" si="131"/>
        <v>ACCEPTABLE</v>
      </c>
      <c r="I2670" s="138"/>
      <c r="J2670" s="139">
        <v>42710.634027777778</v>
      </c>
      <c r="K2670" s="139">
        <v>42710.643750000003</v>
      </c>
      <c r="L2670" s="130">
        <f t="shared" si="132"/>
        <v>9.7222222248092294E-3</v>
      </c>
      <c r="M2670" s="131" t="s">
        <v>1</v>
      </c>
      <c r="N2670" s="138" t="s">
        <v>1473</v>
      </c>
    </row>
    <row r="2671" spans="1:14" ht="27" customHeight="1" x14ac:dyDescent="0.35">
      <c r="A2671" s="157">
        <v>20301</v>
      </c>
      <c r="B2671" s="158">
        <v>2051</v>
      </c>
      <c r="C2671" s="125" t="s">
        <v>3</v>
      </c>
      <c r="D2671" s="159">
        <v>42709.857638888891</v>
      </c>
      <c r="E2671" s="158" t="s">
        <v>0</v>
      </c>
      <c r="F2671" s="172">
        <v>42709.800694444442</v>
      </c>
      <c r="G2671" s="173">
        <f t="shared" si="130"/>
        <v>5.6944444448163267E-2</v>
      </c>
      <c r="H2671" s="174" t="str">
        <f t="shared" si="131"/>
        <v>ACCEPTABLE</v>
      </c>
      <c r="I2671" s="138"/>
      <c r="J2671" s="139">
        <v>42709.869444444441</v>
      </c>
      <c r="K2671" s="139">
        <v>42709.881944444445</v>
      </c>
      <c r="L2671" s="130">
        <f t="shared" si="132"/>
        <v>1.2500000004365575E-2</v>
      </c>
      <c r="M2671" s="131" t="s">
        <v>0</v>
      </c>
      <c r="N2671" s="138" t="s">
        <v>1313</v>
      </c>
    </row>
    <row r="2672" spans="1:14" ht="27" customHeight="1" x14ac:dyDescent="0.35">
      <c r="A2672" s="157">
        <v>20301</v>
      </c>
      <c r="B2672" s="158">
        <v>2052</v>
      </c>
      <c r="C2672" s="125" t="s">
        <v>4</v>
      </c>
      <c r="D2672" s="159">
        <v>42709.892361111109</v>
      </c>
      <c r="E2672" s="158" t="s">
        <v>1</v>
      </c>
      <c r="F2672" s="172">
        <v>42709.800694444442</v>
      </c>
      <c r="G2672" s="173">
        <f t="shared" si="130"/>
        <v>9.1666666667151731E-2</v>
      </c>
      <c r="H2672" s="174" t="str">
        <f t="shared" si="131"/>
        <v>ACCEPTABLE</v>
      </c>
      <c r="I2672" s="138"/>
      <c r="J2672" s="139">
        <v>42709.904166666667</v>
      </c>
      <c r="K2672" s="139">
        <v>42709.913194444445</v>
      </c>
      <c r="L2672" s="130">
        <f t="shared" si="132"/>
        <v>9.0277777781011537E-3</v>
      </c>
      <c r="M2672" s="131" t="s">
        <v>1</v>
      </c>
      <c r="N2672" s="138" t="s">
        <v>587</v>
      </c>
    </row>
    <row r="2673" spans="1:14" ht="27" customHeight="1" x14ac:dyDescent="0.35">
      <c r="A2673" s="157">
        <v>20301</v>
      </c>
      <c r="B2673" s="158">
        <v>2051</v>
      </c>
      <c r="C2673" s="125" t="s">
        <v>4</v>
      </c>
      <c r="D2673" s="159">
        <v>42710.840277777781</v>
      </c>
      <c r="E2673" s="158" t="s">
        <v>0</v>
      </c>
      <c r="F2673" s="172">
        <v>42710.788194444445</v>
      </c>
      <c r="G2673" s="173">
        <f t="shared" si="130"/>
        <v>5.2083333335758653E-2</v>
      </c>
      <c r="H2673" s="174" t="str">
        <f t="shared" si="131"/>
        <v>ACCEPTABLE</v>
      </c>
      <c r="I2673" s="138"/>
      <c r="J2673" s="139">
        <v>42710.845138888886</v>
      </c>
      <c r="K2673" s="139">
        <v>42710.851388888892</v>
      </c>
      <c r="L2673" s="130">
        <f t="shared" si="132"/>
        <v>6.2500000058207661E-3</v>
      </c>
      <c r="M2673" s="131" t="s">
        <v>0</v>
      </c>
      <c r="N2673" s="138" t="s">
        <v>587</v>
      </c>
    </row>
    <row r="2674" spans="1:14" ht="27" customHeight="1" x14ac:dyDescent="0.35">
      <c r="A2674" s="157">
        <v>20301</v>
      </c>
      <c r="B2674" s="158">
        <v>2052</v>
      </c>
      <c r="C2674" s="125" t="s">
        <v>3</v>
      </c>
      <c r="D2674" s="159">
        <v>42710.868055555555</v>
      </c>
      <c r="E2674" s="158" t="s">
        <v>1</v>
      </c>
      <c r="F2674" s="172">
        <v>42710.788194444445</v>
      </c>
      <c r="G2674" s="173">
        <f t="shared" si="130"/>
        <v>7.9861111109494232E-2</v>
      </c>
      <c r="H2674" s="174" t="str">
        <f t="shared" si="131"/>
        <v>ACCEPTABLE</v>
      </c>
      <c r="I2674" s="138"/>
      <c r="J2674" s="139">
        <v>42710.869444444441</v>
      </c>
      <c r="K2674" s="139">
        <v>42710.881249999999</v>
      </c>
      <c r="L2674" s="130">
        <f t="shared" si="132"/>
        <v>1.1805555557657499E-2</v>
      </c>
      <c r="M2674" s="131" t="s">
        <v>1</v>
      </c>
      <c r="N2674" s="138" t="s">
        <v>1474</v>
      </c>
    </row>
    <row r="2675" spans="1:14" ht="27" customHeight="1" x14ac:dyDescent="0.35">
      <c r="A2675" s="157">
        <v>20302</v>
      </c>
      <c r="B2675" s="158">
        <v>2053</v>
      </c>
      <c r="C2675" s="125" t="s">
        <v>3</v>
      </c>
      <c r="D2675" s="159">
        <v>42712.447916666664</v>
      </c>
      <c r="E2675" s="158" t="s">
        <v>0</v>
      </c>
      <c r="F2675" s="172">
        <v>42712.306944444441</v>
      </c>
      <c r="G2675" s="173">
        <f t="shared" si="130"/>
        <v>0.14097222222335404</v>
      </c>
      <c r="H2675" s="174" t="str">
        <f t="shared" si="131"/>
        <v>ACCEPTABLE</v>
      </c>
      <c r="I2675" s="138"/>
      <c r="J2675" s="139">
        <v>42712.451388888891</v>
      </c>
      <c r="K2675" s="139">
        <v>42712.463194444441</v>
      </c>
      <c r="L2675" s="130">
        <f t="shared" si="132"/>
        <v>1.1805555550381541E-2</v>
      </c>
      <c r="M2675" s="131" t="s">
        <v>0</v>
      </c>
      <c r="N2675" s="138" t="s">
        <v>1475</v>
      </c>
    </row>
    <row r="2676" spans="1:14" ht="27" customHeight="1" x14ac:dyDescent="0.35">
      <c r="A2676" s="157">
        <v>20302</v>
      </c>
      <c r="B2676" s="158">
        <v>2054</v>
      </c>
      <c r="C2676" s="125" t="s">
        <v>4</v>
      </c>
      <c r="D2676" s="159">
        <v>42712.482638888891</v>
      </c>
      <c r="E2676" s="158" t="s">
        <v>1</v>
      </c>
      <c r="F2676" s="172">
        <v>42712.306944444441</v>
      </c>
      <c r="G2676" s="173">
        <f t="shared" si="130"/>
        <v>0.17569444444961846</v>
      </c>
      <c r="H2676" s="174" t="str">
        <f t="shared" si="131"/>
        <v>ACCEPTABLE</v>
      </c>
      <c r="I2676" s="138"/>
      <c r="J2676" s="139">
        <v>42712.487500000003</v>
      </c>
      <c r="K2676" s="139">
        <v>42712.494444444441</v>
      </c>
      <c r="L2676" s="130">
        <f t="shared" si="132"/>
        <v>6.9444444379769266E-3</v>
      </c>
      <c r="M2676" s="131" t="s">
        <v>1</v>
      </c>
      <c r="N2676" s="138" t="s">
        <v>18</v>
      </c>
    </row>
    <row r="2677" spans="1:14" ht="27" customHeight="1" x14ac:dyDescent="0.35">
      <c r="A2677" s="157"/>
      <c r="B2677" s="158"/>
      <c r="C2677" s="125"/>
      <c r="D2677" s="159"/>
      <c r="E2677" s="158"/>
      <c r="F2677" s="172"/>
      <c r="G2677" s="173" t="str">
        <f t="shared" si="130"/>
        <v/>
      </c>
      <c r="H2677" s="174" t="str">
        <f t="shared" si="131"/>
        <v/>
      </c>
      <c r="I2677" s="138"/>
      <c r="J2677" s="139">
        <v>42712.87222222222</v>
      </c>
      <c r="K2677" s="139">
        <v>42712.883333333331</v>
      </c>
      <c r="L2677" s="130">
        <f t="shared" si="132"/>
        <v>1.1111111110949423E-2</v>
      </c>
      <c r="M2677" s="131" t="s">
        <v>0</v>
      </c>
      <c r="N2677" s="138" t="s">
        <v>1476</v>
      </c>
    </row>
    <row r="2678" spans="1:14" ht="27" customHeight="1" x14ac:dyDescent="0.35">
      <c r="A2678" s="157"/>
      <c r="B2678" s="158"/>
      <c r="C2678" s="125"/>
      <c r="D2678" s="159"/>
      <c r="E2678" s="158"/>
      <c r="F2678" s="172"/>
      <c r="G2678" s="173" t="str">
        <f t="shared" si="130"/>
        <v/>
      </c>
      <c r="H2678" s="174" t="str">
        <f t="shared" si="131"/>
        <v/>
      </c>
      <c r="I2678" s="138"/>
      <c r="J2678" s="139">
        <v>42712.896527777775</v>
      </c>
      <c r="K2678" s="139">
        <v>42712.908333333333</v>
      </c>
      <c r="L2678" s="130">
        <f t="shared" si="132"/>
        <v>1.1805555557657499E-2</v>
      </c>
      <c r="M2678" s="131" t="s">
        <v>1</v>
      </c>
      <c r="N2678" s="138" t="s">
        <v>1477</v>
      </c>
    </row>
    <row r="2679" spans="1:14" ht="27" customHeight="1" x14ac:dyDescent="0.35">
      <c r="A2679" s="157">
        <v>20302</v>
      </c>
      <c r="B2679" s="158">
        <v>2055</v>
      </c>
      <c r="C2679" s="125" t="s">
        <v>4</v>
      </c>
      <c r="D2679" s="159">
        <v>42713.277777777781</v>
      </c>
      <c r="E2679" s="158" t="s">
        <v>0</v>
      </c>
      <c r="F2679" s="172">
        <v>42713.07708333333</v>
      </c>
      <c r="G2679" s="173">
        <f t="shared" si="130"/>
        <v>0.20069444445107365</v>
      </c>
      <c r="H2679" s="174" t="str">
        <f t="shared" si="131"/>
        <v>ACCEPTABLE</v>
      </c>
      <c r="I2679" s="138"/>
      <c r="J2679" s="139"/>
      <c r="K2679" s="139"/>
      <c r="L2679" s="130" t="str">
        <f t="shared" si="132"/>
        <v>Incomplete Data</v>
      </c>
      <c r="M2679" s="131"/>
      <c r="N2679" s="138"/>
    </row>
    <row r="2680" spans="1:14" ht="27" customHeight="1" x14ac:dyDescent="0.35">
      <c r="A2680" s="157">
        <v>20302</v>
      </c>
      <c r="B2680" s="158">
        <v>2056</v>
      </c>
      <c r="C2680" s="125" t="s">
        <v>3</v>
      </c>
      <c r="D2680" s="159">
        <v>42713.305555555555</v>
      </c>
      <c r="E2680" s="158" t="s">
        <v>1</v>
      </c>
      <c r="F2680" s="172">
        <v>42713.07708333333</v>
      </c>
      <c r="G2680" s="173">
        <f t="shared" si="130"/>
        <v>0.22847222222480923</v>
      </c>
      <c r="H2680" s="174" t="str">
        <f t="shared" si="131"/>
        <v>ACCEPTABLE</v>
      </c>
      <c r="I2680" s="138"/>
      <c r="J2680" s="139">
        <v>42713.298611111109</v>
      </c>
      <c r="K2680" s="139">
        <v>42713.3125</v>
      </c>
      <c r="L2680" s="130">
        <f t="shared" si="132"/>
        <v>1.3888888890505768E-2</v>
      </c>
      <c r="M2680" s="131" t="s">
        <v>1</v>
      </c>
      <c r="N2680" s="138" t="s">
        <v>1453</v>
      </c>
    </row>
    <row r="2681" spans="1:14" ht="27" customHeight="1" x14ac:dyDescent="0.35">
      <c r="A2681" s="157">
        <v>20303</v>
      </c>
      <c r="B2681" s="158">
        <v>2057</v>
      </c>
      <c r="C2681" s="125" t="s">
        <v>3</v>
      </c>
      <c r="D2681" s="159">
        <v>42713.340277777781</v>
      </c>
      <c r="E2681" s="158" t="s">
        <v>0</v>
      </c>
      <c r="F2681" s="172">
        <v>42713.07708333333</v>
      </c>
      <c r="G2681" s="173">
        <f t="shared" si="130"/>
        <v>0.26319444445107365</v>
      </c>
      <c r="H2681" s="174" t="str">
        <f t="shared" si="131"/>
        <v>ACCEPTABLE</v>
      </c>
      <c r="I2681" s="138"/>
      <c r="J2681" s="139">
        <v>42713.366666666669</v>
      </c>
      <c r="K2681" s="139">
        <v>42713.379166666666</v>
      </c>
      <c r="L2681" s="130">
        <f t="shared" si="132"/>
        <v>1.2499999997089617E-2</v>
      </c>
      <c r="M2681" s="131" t="s">
        <v>0</v>
      </c>
      <c r="N2681" s="138" t="s">
        <v>1478</v>
      </c>
    </row>
    <row r="2682" spans="1:14" ht="27" customHeight="1" x14ac:dyDescent="0.35">
      <c r="A2682" s="157">
        <v>20303</v>
      </c>
      <c r="B2682" s="158">
        <v>2058</v>
      </c>
      <c r="C2682" s="125" t="s">
        <v>3</v>
      </c>
      <c r="D2682" s="159">
        <v>42713.645833333336</v>
      </c>
      <c r="E2682" s="158" t="s">
        <v>1</v>
      </c>
      <c r="F2682" s="172">
        <v>42713.577777777777</v>
      </c>
      <c r="G2682" s="173">
        <f t="shared" si="130"/>
        <v>6.805555555911269E-2</v>
      </c>
      <c r="H2682" s="174" t="str">
        <f t="shared" si="131"/>
        <v>ACCEPTABLE</v>
      </c>
      <c r="I2682" s="138"/>
      <c r="J2682" s="139">
        <v>42713.651388888888</v>
      </c>
      <c r="K2682" s="139">
        <v>42713.665972222225</v>
      </c>
      <c r="L2682" s="130">
        <f t="shared" si="132"/>
        <v>1.4583333337213844E-2</v>
      </c>
      <c r="M2682" s="131" t="s">
        <v>1</v>
      </c>
      <c r="N2682" s="138" t="s">
        <v>1479</v>
      </c>
    </row>
    <row r="2683" spans="1:14" ht="27" customHeight="1" x14ac:dyDescent="0.35">
      <c r="A2683" s="157">
        <v>20304</v>
      </c>
      <c r="B2683" s="158">
        <v>2059</v>
      </c>
      <c r="C2683" s="125" t="s">
        <v>471</v>
      </c>
      <c r="D2683" s="159">
        <v>42714.28125</v>
      </c>
      <c r="E2683" s="158" t="s">
        <v>0</v>
      </c>
      <c r="F2683" s="172">
        <v>42713.917361111111</v>
      </c>
      <c r="G2683" s="173">
        <f t="shared" si="130"/>
        <v>0.36388888888905058</v>
      </c>
      <c r="H2683" s="174" t="str">
        <f t="shared" si="131"/>
        <v>ACCEPTABLE</v>
      </c>
      <c r="I2683" s="138"/>
      <c r="J2683" s="139">
        <v>42714.288194444445</v>
      </c>
      <c r="K2683" s="139">
        <v>42714.29791666667</v>
      </c>
      <c r="L2683" s="130">
        <f>IF(OR(K2683="",J2683=""), "Incomplete Data", K2683-J2683)</f>
        <v>9.7222222248092294E-3</v>
      </c>
      <c r="M2683" s="131" t="s">
        <v>0</v>
      </c>
      <c r="N2683" s="138" t="s">
        <v>1480</v>
      </c>
    </row>
    <row r="2684" spans="1:14" ht="27" customHeight="1" x14ac:dyDescent="0.35">
      <c r="A2684" s="157">
        <v>20304</v>
      </c>
      <c r="B2684" s="158">
        <v>2060</v>
      </c>
      <c r="C2684" s="125" t="s">
        <v>16</v>
      </c>
      <c r="D2684" s="159">
        <v>42714.315972222219</v>
      </c>
      <c r="E2684" s="158" t="s">
        <v>1</v>
      </c>
      <c r="F2684" s="172">
        <v>42713.917361111111</v>
      </c>
      <c r="G2684" s="173">
        <f t="shared" si="130"/>
        <v>0.39861111110803904</v>
      </c>
      <c r="H2684" s="174" t="str">
        <f t="shared" si="131"/>
        <v>ACCEPTABLE</v>
      </c>
      <c r="I2684" s="138"/>
      <c r="J2684" s="139">
        <v>42714.318055555559</v>
      </c>
      <c r="K2684" s="139">
        <v>42714.323611111111</v>
      </c>
      <c r="L2684" s="130">
        <f t="shared" si="132"/>
        <v>5.5555555518367328E-3</v>
      </c>
      <c r="M2684" s="131" t="s">
        <v>1</v>
      </c>
      <c r="N2684" s="138" t="s">
        <v>589</v>
      </c>
    </row>
    <row r="2685" spans="1:14" ht="27" customHeight="1" x14ac:dyDescent="0.35">
      <c r="A2685" s="157">
        <v>20305</v>
      </c>
      <c r="B2685" s="158">
        <v>2061</v>
      </c>
      <c r="C2685" s="125" t="s">
        <v>3</v>
      </c>
      <c r="D2685" s="159">
        <v>42714.927083333336</v>
      </c>
      <c r="E2685" s="158" t="s">
        <v>0</v>
      </c>
      <c r="F2685" s="172">
        <v>42714.881249999999</v>
      </c>
      <c r="G2685" s="173">
        <f t="shared" si="130"/>
        <v>4.5833333337213844E-2</v>
      </c>
      <c r="H2685" s="174" t="str">
        <f t="shared" si="131"/>
        <v>ACCEPTABLE</v>
      </c>
      <c r="I2685" s="138"/>
      <c r="J2685" s="139">
        <v>42714.921527777777</v>
      </c>
      <c r="K2685" s="139">
        <v>42714.933333333334</v>
      </c>
      <c r="L2685" s="130">
        <f t="shared" si="132"/>
        <v>1.1805555557657499E-2</v>
      </c>
      <c r="M2685" s="131" t="s">
        <v>0</v>
      </c>
      <c r="N2685" s="138" t="s">
        <v>678</v>
      </c>
    </row>
    <row r="2686" spans="1:14" ht="27" customHeight="1" x14ac:dyDescent="0.35">
      <c r="A2686" s="157">
        <v>20305</v>
      </c>
      <c r="B2686" s="158">
        <v>2062</v>
      </c>
      <c r="C2686" s="125" t="s">
        <v>4</v>
      </c>
      <c r="D2686" s="159">
        <v>42714.961805555555</v>
      </c>
      <c r="E2686" s="158" t="s">
        <v>1</v>
      </c>
      <c r="F2686" s="172">
        <v>42714.881249999999</v>
      </c>
      <c r="G2686" s="173">
        <f t="shared" si="130"/>
        <v>8.0555555556202307E-2</v>
      </c>
      <c r="H2686" s="174" t="str">
        <f t="shared" si="131"/>
        <v>ACCEPTABLE</v>
      </c>
      <c r="I2686" s="138"/>
      <c r="J2686" s="139">
        <v>42714.959027777775</v>
      </c>
      <c r="K2686" s="139">
        <v>42714.967361111114</v>
      </c>
      <c r="L2686" s="130">
        <f t="shared" si="132"/>
        <v>8.3333333386690356E-3</v>
      </c>
      <c r="M2686" s="131" t="s">
        <v>1</v>
      </c>
      <c r="N2686" s="138" t="s">
        <v>587</v>
      </c>
    </row>
    <row r="2687" spans="1:14" ht="27" customHeight="1" x14ac:dyDescent="0.35">
      <c r="A2687" s="157">
        <v>20305</v>
      </c>
      <c r="B2687" s="158">
        <v>2063</v>
      </c>
      <c r="C2687" s="125" t="s">
        <v>4</v>
      </c>
      <c r="D2687" s="159">
        <v>42715.354166666664</v>
      </c>
      <c r="E2687" s="158" t="s">
        <v>1</v>
      </c>
      <c r="F2687" s="172">
        <v>42715.290277777778</v>
      </c>
      <c r="G2687" s="173">
        <f t="shared" si="130"/>
        <v>6.3888888886140194E-2</v>
      </c>
      <c r="H2687" s="174" t="str">
        <f t="shared" si="131"/>
        <v>ACCEPTABLE</v>
      </c>
      <c r="I2687" s="138"/>
      <c r="J2687" s="139">
        <v>42715.352083333331</v>
      </c>
      <c r="K2687" s="139">
        <v>42715.361805555556</v>
      </c>
      <c r="L2687" s="130">
        <f t="shared" si="132"/>
        <v>9.7222222248092294E-3</v>
      </c>
      <c r="M2687" s="131" t="s">
        <v>1</v>
      </c>
      <c r="N2687" s="138" t="s">
        <v>201</v>
      </c>
    </row>
    <row r="2688" spans="1:14" ht="27" customHeight="1" x14ac:dyDescent="0.35">
      <c r="A2688" s="157">
        <v>20304</v>
      </c>
      <c r="B2688" s="158">
        <v>2064</v>
      </c>
      <c r="C2688" s="125" t="s">
        <v>16</v>
      </c>
      <c r="D2688" s="159">
        <v>42715.381944444445</v>
      </c>
      <c r="E2688" s="158" t="s">
        <v>0</v>
      </c>
      <c r="F2688" s="172">
        <v>42715.290277777778</v>
      </c>
      <c r="G2688" s="173">
        <f t="shared" si="130"/>
        <v>9.1666666667151731E-2</v>
      </c>
      <c r="H2688" s="174" t="str">
        <f t="shared" si="131"/>
        <v>ACCEPTABLE</v>
      </c>
      <c r="I2688" s="138"/>
      <c r="J2688" s="139">
        <v>42715.38958333333</v>
      </c>
      <c r="K2688" s="139">
        <v>42715.396527777775</v>
      </c>
      <c r="L2688" s="130">
        <f t="shared" si="132"/>
        <v>6.9444444452528842E-3</v>
      </c>
      <c r="M2688" s="131" t="s">
        <v>0</v>
      </c>
      <c r="N2688" s="138" t="s">
        <v>892</v>
      </c>
    </row>
    <row r="2689" spans="1:14" ht="27" customHeight="1" x14ac:dyDescent="0.35">
      <c r="A2689" s="157">
        <v>20304</v>
      </c>
      <c r="B2689" s="158">
        <v>2065</v>
      </c>
      <c r="C2689" s="125" t="s">
        <v>471</v>
      </c>
      <c r="D2689" s="159">
        <v>42715.409722222219</v>
      </c>
      <c r="E2689" s="158" t="s">
        <v>1</v>
      </c>
      <c r="F2689" s="172">
        <v>42715.290277777778</v>
      </c>
      <c r="G2689" s="173">
        <f t="shared" si="130"/>
        <v>0.11944444444088731</v>
      </c>
      <c r="H2689" s="174" t="str">
        <f t="shared" si="131"/>
        <v>ACCEPTABLE</v>
      </c>
      <c r="I2689" s="138"/>
      <c r="J2689" s="139">
        <v>42715.413194444445</v>
      </c>
      <c r="K2689" s="139">
        <v>42715.425000000003</v>
      </c>
      <c r="L2689" s="130">
        <f t="shared" si="132"/>
        <v>1.1805555557657499E-2</v>
      </c>
      <c r="M2689" s="131" t="s">
        <v>1</v>
      </c>
      <c r="N2689" s="138" t="s">
        <v>1481</v>
      </c>
    </row>
    <row r="2690" spans="1:14" ht="27" customHeight="1" x14ac:dyDescent="0.35">
      <c r="A2690" s="157">
        <v>20305</v>
      </c>
      <c r="B2690" s="158">
        <v>2066</v>
      </c>
      <c r="C2690" s="125" t="s">
        <v>4</v>
      </c>
      <c r="D2690" s="159">
        <v>42715.479166666664</v>
      </c>
      <c r="E2690" s="158" t="s">
        <v>0</v>
      </c>
      <c r="F2690" s="172">
        <v>42715.290277777778</v>
      </c>
      <c r="G2690" s="173">
        <f t="shared" si="130"/>
        <v>0.18888888888614019</v>
      </c>
      <c r="H2690" s="174" t="str">
        <f t="shared" si="131"/>
        <v>ACCEPTABLE</v>
      </c>
      <c r="I2690" s="138"/>
      <c r="J2690" s="139">
        <v>42715.479861111111</v>
      </c>
      <c r="K2690" s="139">
        <v>42715.489583333336</v>
      </c>
      <c r="L2690" s="130">
        <f t="shared" si="132"/>
        <v>9.7222222248092294E-3</v>
      </c>
      <c r="M2690" s="131" t="s">
        <v>0</v>
      </c>
      <c r="N2690" s="138" t="s">
        <v>201</v>
      </c>
    </row>
    <row r="2691" spans="1:14" ht="27" customHeight="1" x14ac:dyDescent="0.35">
      <c r="A2691" s="157">
        <v>20306</v>
      </c>
      <c r="B2691" s="158">
        <v>2066</v>
      </c>
      <c r="C2691" s="125" t="s">
        <v>3</v>
      </c>
      <c r="D2691" s="159">
        <v>42715.947916666664</v>
      </c>
      <c r="E2691" s="158" t="s">
        <v>0</v>
      </c>
      <c r="F2691" s="172">
        <v>42715.845138888886</v>
      </c>
      <c r="G2691" s="173">
        <f t="shared" si="130"/>
        <v>0.10277777777810115</v>
      </c>
      <c r="H2691" s="174" t="str">
        <f t="shared" si="131"/>
        <v>ACCEPTABLE</v>
      </c>
      <c r="I2691" s="138"/>
      <c r="J2691" s="139">
        <v>42715.951388888891</v>
      </c>
      <c r="K2691" s="139">
        <v>42715.962500000001</v>
      </c>
      <c r="L2691" s="130">
        <f t="shared" si="132"/>
        <v>1.1111111110949423E-2</v>
      </c>
      <c r="M2691" s="131" t="s">
        <v>0</v>
      </c>
      <c r="N2691" s="138" t="s">
        <v>1392</v>
      </c>
    </row>
    <row r="2692" spans="1:14" ht="27" customHeight="1" x14ac:dyDescent="0.35">
      <c r="A2692" s="157">
        <v>20306</v>
      </c>
      <c r="B2692" s="158">
        <v>2067</v>
      </c>
      <c r="C2692" s="125" t="s">
        <v>4</v>
      </c>
      <c r="D2692" s="159">
        <v>42715.982638888891</v>
      </c>
      <c r="E2692" s="158" t="s">
        <v>1</v>
      </c>
      <c r="F2692" s="172">
        <v>42715.845138888886</v>
      </c>
      <c r="G2692" s="173">
        <f t="shared" si="130"/>
        <v>0.13750000000436557</v>
      </c>
      <c r="H2692" s="174" t="str">
        <f t="shared" si="131"/>
        <v>ACCEPTABLE</v>
      </c>
      <c r="I2692" s="138"/>
      <c r="J2692" s="139"/>
      <c r="K2692" s="139"/>
      <c r="L2692" s="130" t="str">
        <f t="shared" si="132"/>
        <v>Incomplete Data</v>
      </c>
      <c r="M2692" s="131"/>
      <c r="N2692" s="138"/>
    </row>
    <row r="2693" spans="1:14" ht="27" customHeight="1" x14ac:dyDescent="0.35">
      <c r="A2693" s="157">
        <v>20305</v>
      </c>
      <c r="B2693" s="158">
        <v>2068</v>
      </c>
      <c r="C2693" s="125" t="s">
        <v>4</v>
      </c>
      <c r="D2693" s="159">
        <v>42716.152777777781</v>
      </c>
      <c r="E2693" s="158" t="s">
        <v>0</v>
      </c>
      <c r="F2693" s="172">
        <v>42715.845138888886</v>
      </c>
      <c r="G2693" s="173">
        <f t="shared" si="130"/>
        <v>0.30763888889487134</v>
      </c>
      <c r="H2693" s="174" t="str">
        <f t="shared" si="131"/>
        <v>ACCEPTABLE</v>
      </c>
      <c r="I2693" s="138"/>
      <c r="J2693" s="139"/>
      <c r="K2693" s="139"/>
      <c r="L2693" s="130" t="str">
        <f t="shared" si="132"/>
        <v>Incomplete Data</v>
      </c>
      <c r="M2693" s="131"/>
      <c r="N2693" s="138"/>
    </row>
    <row r="2694" spans="1:14" ht="27" customHeight="1" x14ac:dyDescent="0.35">
      <c r="A2694" s="157">
        <v>20305</v>
      </c>
      <c r="B2694" s="158">
        <v>2069</v>
      </c>
      <c r="C2694" s="125" t="s">
        <v>3</v>
      </c>
      <c r="D2694" s="159">
        <v>42716.180555555555</v>
      </c>
      <c r="E2694" s="158" t="s">
        <v>1</v>
      </c>
      <c r="F2694" s="172">
        <v>42715.845138888886</v>
      </c>
      <c r="G2694" s="173">
        <f t="shared" si="130"/>
        <v>0.33541666666860692</v>
      </c>
      <c r="H2694" s="174" t="str">
        <f t="shared" si="131"/>
        <v>ACCEPTABLE</v>
      </c>
      <c r="I2694" s="138"/>
      <c r="J2694" s="139">
        <v>42716.203472222223</v>
      </c>
      <c r="K2694" s="139">
        <v>42716.215277777781</v>
      </c>
      <c r="L2694" s="130">
        <f>IF(OR(K2694="",J2694=""), "Incomplete Data", K2694-J2694)</f>
        <v>1.1805555557657499E-2</v>
      </c>
      <c r="M2694" s="131" t="s">
        <v>1</v>
      </c>
      <c r="N2694" s="138" t="s">
        <v>678</v>
      </c>
    </row>
    <row r="2695" spans="1:14" ht="27" customHeight="1" x14ac:dyDescent="0.35">
      <c r="A2695" s="157"/>
      <c r="B2695" s="158"/>
      <c r="C2695" s="125"/>
      <c r="D2695" s="159"/>
      <c r="E2695" s="158"/>
      <c r="F2695" s="172"/>
      <c r="G2695" s="173" t="str">
        <f t="shared" si="130"/>
        <v/>
      </c>
      <c r="H2695" s="174" t="str">
        <f t="shared" si="131"/>
        <v/>
      </c>
      <c r="I2695" s="138"/>
      <c r="J2695" s="139">
        <v>42716.847916666666</v>
      </c>
      <c r="K2695" s="139">
        <v>42716.856249999997</v>
      </c>
      <c r="L2695" s="130">
        <f>IF(OR(K2695="",J2695=""), "Incomplete Data", K2695-J2695)</f>
        <v>8.333333331393078E-3</v>
      </c>
      <c r="M2695" s="131" t="s">
        <v>0</v>
      </c>
      <c r="N2695" s="138" t="s">
        <v>587</v>
      </c>
    </row>
    <row r="2696" spans="1:14" ht="27" customHeight="1" x14ac:dyDescent="0.35">
      <c r="A2696" s="157">
        <v>20306</v>
      </c>
      <c r="B2696" s="158">
        <v>2070</v>
      </c>
      <c r="C2696" s="125" t="s">
        <v>4</v>
      </c>
      <c r="D2696" s="159">
        <v>42717.006944444445</v>
      </c>
      <c r="E2696" s="158" t="s">
        <v>0</v>
      </c>
      <c r="F2696" s="172">
        <v>42716.92291666667</v>
      </c>
      <c r="G2696" s="173">
        <f t="shared" si="130"/>
        <v>8.4027777775190771E-2</v>
      </c>
      <c r="H2696" s="174" t="str">
        <f t="shared" si="131"/>
        <v>ACCEPTABLE</v>
      </c>
      <c r="I2696" s="138"/>
      <c r="J2696" s="139"/>
      <c r="K2696" s="139"/>
      <c r="L2696" s="130" t="str">
        <f t="shared" si="132"/>
        <v>Incomplete Data</v>
      </c>
      <c r="M2696" s="131"/>
      <c r="N2696" s="138"/>
    </row>
    <row r="2697" spans="1:14" ht="27" customHeight="1" x14ac:dyDescent="0.35">
      <c r="A2697" s="157">
        <v>20306</v>
      </c>
      <c r="B2697" s="158">
        <v>2071</v>
      </c>
      <c r="C2697" s="125" t="s">
        <v>3</v>
      </c>
      <c r="D2697" s="159">
        <v>42717.034722222219</v>
      </c>
      <c r="E2697" s="158" t="s">
        <v>1</v>
      </c>
      <c r="F2697" s="172">
        <v>42716.92291666667</v>
      </c>
      <c r="G2697" s="173">
        <f t="shared" si="130"/>
        <v>0.11180555554892635</v>
      </c>
      <c r="H2697" s="174" t="str">
        <f t="shared" si="131"/>
        <v>ACCEPTABLE</v>
      </c>
      <c r="I2697" s="138"/>
      <c r="J2697" s="139">
        <v>42717.089583333334</v>
      </c>
      <c r="K2697" s="139">
        <v>42717.102083333331</v>
      </c>
      <c r="L2697" s="130">
        <f t="shared" si="132"/>
        <v>1.2499999997089617E-2</v>
      </c>
      <c r="M2697" s="131" t="s">
        <v>1</v>
      </c>
      <c r="N2697" s="138" t="s">
        <v>1482</v>
      </c>
    </row>
    <row r="2698" spans="1:14" ht="27" customHeight="1" x14ac:dyDescent="0.35">
      <c r="A2698" s="157">
        <v>20307</v>
      </c>
      <c r="B2698" s="158">
        <v>2070</v>
      </c>
      <c r="C2698" s="125" t="s">
        <v>471</v>
      </c>
      <c r="D2698" s="159">
        <v>42721.416666666664</v>
      </c>
      <c r="E2698" s="158" t="s">
        <v>0</v>
      </c>
      <c r="F2698" s="172">
        <v>42720.754166666666</v>
      </c>
      <c r="G2698" s="173">
        <f t="shared" si="130"/>
        <v>0.66249999999854481</v>
      </c>
      <c r="H2698" s="174" t="str">
        <f t="shared" si="131"/>
        <v>ACCEPTABLE</v>
      </c>
      <c r="I2698" s="138"/>
      <c r="J2698" s="139"/>
      <c r="K2698" s="139"/>
      <c r="L2698" s="130" t="str">
        <f t="shared" si="132"/>
        <v>Incomplete Data</v>
      </c>
      <c r="M2698" s="131"/>
      <c r="N2698" s="138"/>
    </row>
    <row r="2699" spans="1:14" ht="27" customHeight="1" x14ac:dyDescent="0.35">
      <c r="A2699" s="157">
        <v>20308</v>
      </c>
      <c r="B2699" s="158">
        <v>2071</v>
      </c>
      <c r="C2699" s="125" t="s">
        <v>471</v>
      </c>
      <c r="D2699" s="159">
        <v>42721.4375</v>
      </c>
      <c r="E2699" s="158" t="s">
        <v>1</v>
      </c>
      <c r="F2699" s="172">
        <v>42720.754166666666</v>
      </c>
      <c r="G2699" s="173">
        <f t="shared" si="130"/>
        <v>0.68333333333430346</v>
      </c>
      <c r="H2699" s="174" t="str">
        <f t="shared" si="131"/>
        <v>ACCEPTABLE</v>
      </c>
      <c r="I2699" s="138"/>
      <c r="J2699" s="139"/>
      <c r="K2699" s="139"/>
      <c r="L2699" s="130" t="str">
        <f t="shared" si="132"/>
        <v>Incomplete Data</v>
      </c>
      <c r="M2699" s="131"/>
      <c r="N2699" s="138"/>
    </row>
    <row r="2700" spans="1:14" ht="27" customHeight="1" x14ac:dyDescent="0.35">
      <c r="A2700" s="157">
        <v>20307</v>
      </c>
      <c r="B2700" s="158">
        <v>2072</v>
      </c>
      <c r="C2700" s="125" t="s">
        <v>16</v>
      </c>
      <c r="D2700" s="159">
        <v>42721.451388888891</v>
      </c>
      <c r="E2700" s="158" t="s">
        <v>0</v>
      </c>
      <c r="F2700" s="172">
        <v>42720.754166666666</v>
      </c>
      <c r="G2700" s="173">
        <f t="shared" si="130"/>
        <v>0.69722222222480923</v>
      </c>
      <c r="H2700" s="174" t="str">
        <f t="shared" si="131"/>
        <v>ACCEPTABLE</v>
      </c>
      <c r="I2700" s="138"/>
      <c r="J2700" s="139">
        <v>42721.430555555555</v>
      </c>
      <c r="K2700" s="139">
        <v>42721.451388888891</v>
      </c>
      <c r="L2700" s="130">
        <f t="shared" si="132"/>
        <v>2.0833333335758653E-2</v>
      </c>
      <c r="M2700" s="131" t="s">
        <v>0</v>
      </c>
      <c r="N2700" s="138" t="s">
        <v>1483</v>
      </c>
    </row>
    <row r="2701" spans="1:14" ht="27" customHeight="1" x14ac:dyDescent="0.35">
      <c r="A2701" s="157">
        <v>20308</v>
      </c>
      <c r="B2701" s="158">
        <v>2073</v>
      </c>
      <c r="C2701" s="125" t="s">
        <v>16</v>
      </c>
      <c r="D2701" s="159">
        <v>42721.472222222219</v>
      </c>
      <c r="E2701" s="158" t="s">
        <v>1</v>
      </c>
      <c r="F2701" s="172">
        <v>42720.754166666666</v>
      </c>
      <c r="G2701" s="173">
        <f t="shared" si="130"/>
        <v>0.71805555555329192</v>
      </c>
      <c r="H2701" s="174" t="str">
        <f t="shared" si="131"/>
        <v>ACCEPTABLE</v>
      </c>
      <c r="I2701" s="138"/>
      <c r="J2701" s="139">
        <v>42721.46875</v>
      </c>
      <c r="K2701" s="139">
        <v>42721.481249999997</v>
      </c>
      <c r="L2701" s="130">
        <f t="shared" si="132"/>
        <v>1.2499999997089617E-2</v>
      </c>
      <c r="M2701" s="131" t="s">
        <v>1</v>
      </c>
      <c r="N2701" s="138" t="s">
        <v>1484</v>
      </c>
    </row>
    <row r="2702" spans="1:14" ht="27" customHeight="1" x14ac:dyDescent="0.35">
      <c r="A2702" s="157">
        <v>20308</v>
      </c>
      <c r="B2702" s="158">
        <v>2074</v>
      </c>
      <c r="C2702" s="125" t="s">
        <v>16</v>
      </c>
      <c r="D2702" s="159">
        <v>42723.256944444445</v>
      </c>
      <c r="E2702" s="158" t="s">
        <v>0</v>
      </c>
      <c r="F2702" s="172">
        <v>42722.698611111111</v>
      </c>
      <c r="G2702" s="173">
        <f t="shared" si="130"/>
        <v>0.55833333333430346</v>
      </c>
      <c r="H2702" s="174" t="str">
        <f t="shared" si="131"/>
        <v>ACCEPTABLE</v>
      </c>
      <c r="I2702" s="138"/>
      <c r="J2702" s="139">
        <v>42723.241666666669</v>
      </c>
      <c r="K2702" s="139">
        <v>42723.25</v>
      </c>
      <c r="L2702" s="130">
        <f t="shared" si="132"/>
        <v>8.333333331393078E-3</v>
      </c>
      <c r="M2702" s="131" t="s">
        <v>0</v>
      </c>
      <c r="N2702" s="138" t="s">
        <v>1485</v>
      </c>
    </row>
    <row r="2703" spans="1:14" ht="27" customHeight="1" x14ac:dyDescent="0.35">
      <c r="A2703" s="157">
        <v>20308</v>
      </c>
      <c r="B2703" s="158">
        <v>2075</v>
      </c>
      <c r="C2703" s="125" t="s">
        <v>471</v>
      </c>
      <c r="D2703" s="159">
        <v>42723.284722222219</v>
      </c>
      <c r="E2703" s="158" t="s">
        <v>1</v>
      </c>
      <c r="F2703" s="172">
        <v>42722.698611111111</v>
      </c>
      <c r="G2703" s="173">
        <f t="shared" si="130"/>
        <v>0.58611111110803904</v>
      </c>
      <c r="H2703" s="174" t="str">
        <f t="shared" si="131"/>
        <v>ACCEPTABLE</v>
      </c>
      <c r="I2703" s="138"/>
      <c r="J2703" s="139">
        <v>42723.28125</v>
      </c>
      <c r="K2703" s="139">
        <v>42723.293749999997</v>
      </c>
      <c r="L2703" s="130">
        <f t="shared" si="132"/>
        <v>1.2499999997089617E-2</v>
      </c>
      <c r="M2703" s="131" t="s">
        <v>1</v>
      </c>
      <c r="N2703" s="138" t="s">
        <v>1486</v>
      </c>
    </row>
    <row r="2704" spans="1:14" ht="27" customHeight="1" x14ac:dyDescent="0.35">
      <c r="A2704" s="157">
        <v>20307</v>
      </c>
      <c r="B2704" s="158">
        <v>2076</v>
      </c>
      <c r="C2704" s="125" t="s">
        <v>16</v>
      </c>
      <c r="D2704" s="159">
        <v>42723.340277777781</v>
      </c>
      <c r="E2704" s="158" t="s">
        <v>0</v>
      </c>
      <c r="F2704" s="172">
        <v>42722.698611111111</v>
      </c>
      <c r="G2704" s="173">
        <f t="shared" si="130"/>
        <v>0.64166666667006211</v>
      </c>
      <c r="H2704" s="174" t="str">
        <f t="shared" si="131"/>
        <v>ACCEPTABLE</v>
      </c>
      <c r="I2704" s="138"/>
      <c r="J2704" s="139">
        <v>42723.342361111114</v>
      </c>
      <c r="K2704" s="139">
        <v>42723.350694444445</v>
      </c>
      <c r="L2704" s="130">
        <f t="shared" si="132"/>
        <v>8.333333331393078E-3</v>
      </c>
      <c r="M2704" s="131" t="s">
        <v>0</v>
      </c>
      <c r="N2704" s="138" t="s">
        <v>1041</v>
      </c>
    </row>
    <row r="2705" spans="1:14" ht="27" customHeight="1" x14ac:dyDescent="0.35">
      <c r="A2705" s="157">
        <v>20307</v>
      </c>
      <c r="B2705" s="158">
        <v>2077</v>
      </c>
      <c r="C2705" s="125" t="s">
        <v>471</v>
      </c>
      <c r="D2705" s="159">
        <v>42723.368055555555</v>
      </c>
      <c r="E2705" s="158" t="s">
        <v>1</v>
      </c>
      <c r="F2705" s="172">
        <v>42722.698611111111</v>
      </c>
      <c r="G2705" s="173">
        <f t="shared" si="130"/>
        <v>0.66944444444379769</v>
      </c>
      <c r="H2705" s="174" t="str">
        <f t="shared" si="131"/>
        <v>ACCEPTABLE</v>
      </c>
      <c r="I2705" s="138"/>
      <c r="J2705" s="139">
        <v>42723.368750000001</v>
      </c>
      <c r="K2705" s="139">
        <v>42723.380555555559</v>
      </c>
      <c r="L2705" s="130">
        <f t="shared" si="132"/>
        <v>1.1805555557657499E-2</v>
      </c>
      <c r="M2705" s="131" t="s">
        <v>1</v>
      </c>
      <c r="N2705" s="138" t="s">
        <v>1487</v>
      </c>
    </row>
    <row r="2706" spans="1:14" ht="27" customHeight="1" x14ac:dyDescent="0.35">
      <c r="A2706" s="157">
        <v>20239</v>
      </c>
      <c r="B2706" s="158">
        <v>2078</v>
      </c>
      <c r="C2706" s="125" t="s">
        <v>3</v>
      </c>
      <c r="D2706" s="159">
        <v>42723.40625</v>
      </c>
      <c r="E2706" s="158" t="s">
        <v>0</v>
      </c>
      <c r="F2706" s="172">
        <v>42722.698611111111</v>
      </c>
      <c r="G2706" s="173">
        <f t="shared" ref="G2706:G2768" si="134">IF(D2706="","",D2706-F2706)</f>
        <v>0.70763888888905058</v>
      </c>
      <c r="H2706" s="174" t="str">
        <f t="shared" ref="H2706:H2768" si="135">IF(D2706-F2706&lt;0,"TOO LATE",IF(G2706="","",IF(OR(DAY(D2706-F2706)&gt;1,AND(HOUR(D2706-F2706)&gt;HOUR("0:59"),(SIGN(D2706-F2706)=1))),"ACCEPTABLE","TOO LATE")))</f>
        <v>ACCEPTABLE</v>
      </c>
      <c r="I2706" s="138"/>
      <c r="J2706" s="139">
        <v>42723.40347222222</v>
      </c>
      <c r="K2706" s="139">
        <v>42723.416666666664</v>
      </c>
      <c r="L2706" s="130">
        <f t="shared" si="132"/>
        <v>1.3194444443797693E-2</v>
      </c>
      <c r="M2706" s="131" t="s">
        <v>0</v>
      </c>
      <c r="N2706" s="138" t="s">
        <v>1488</v>
      </c>
    </row>
    <row r="2707" spans="1:14" ht="27" customHeight="1" x14ac:dyDescent="0.35">
      <c r="A2707" s="157">
        <v>20239</v>
      </c>
      <c r="B2707" s="158">
        <v>2079</v>
      </c>
      <c r="C2707" s="125" t="s">
        <v>4</v>
      </c>
      <c r="D2707" s="159">
        <v>42723.440972222219</v>
      </c>
      <c r="E2707" s="158" t="s">
        <v>1</v>
      </c>
      <c r="F2707" s="172">
        <v>42722.698611111111</v>
      </c>
      <c r="G2707" s="173">
        <f t="shared" si="134"/>
        <v>0.74236111110803904</v>
      </c>
      <c r="H2707" s="174" t="str">
        <f t="shared" si="135"/>
        <v>ACCEPTABLE</v>
      </c>
      <c r="I2707" s="138"/>
      <c r="J2707" s="139">
        <v>42723.438888888886</v>
      </c>
      <c r="K2707" s="139">
        <v>42723.446527777778</v>
      </c>
      <c r="L2707" s="130">
        <f t="shared" si="132"/>
        <v>7.6388888919609599E-3</v>
      </c>
      <c r="M2707" s="131" t="s">
        <v>1</v>
      </c>
      <c r="N2707" s="138" t="s">
        <v>587</v>
      </c>
    </row>
    <row r="2708" spans="1:14" ht="27" customHeight="1" x14ac:dyDescent="0.35">
      <c r="A2708" s="157">
        <v>20239</v>
      </c>
      <c r="B2708" s="158">
        <v>2080</v>
      </c>
      <c r="C2708" s="125" t="s">
        <v>16</v>
      </c>
      <c r="D2708" s="159">
        <v>42724.444444444445</v>
      </c>
      <c r="E2708" s="158" t="s">
        <v>0</v>
      </c>
      <c r="F2708" s="172">
        <v>42724.309027777781</v>
      </c>
      <c r="G2708" s="173">
        <f t="shared" si="134"/>
        <v>0.13541666666424135</v>
      </c>
      <c r="H2708" s="174" t="str">
        <f t="shared" si="135"/>
        <v>ACCEPTABLE</v>
      </c>
      <c r="I2708" s="138"/>
      <c r="J2708" s="139">
        <v>42724.438888888886</v>
      </c>
      <c r="K2708" s="139">
        <v>42724.446527777778</v>
      </c>
      <c r="L2708" s="130">
        <f t="shared" si="132"/>
        <v>7.6388888919609599E-3</v>
      </c>
      <c r="M2708" s="131" t="s">
        <v>0</v>
      </c>
      <c r="N2708" s="138" t="s">
        <v>18</v>
      </c>
    </row>
    <row r="2709" spans="1:14" ht="27" customHeight="1" x14ac:dyDescent="0.35">
      <c r="A2709" s="157">
        <v>20239</v>
      </c>
      <c r="B2709" s="158">
        <v>2081</v>
      </c>
      <c r="C2709" s="125" t="s">
        <v>471</v>
      </c>
      <c r="D2709" s="159">
        <v>42724.472222222219</v>
      </c>
      <c r="E2709" s="158" t="s">
        <v>1</v>
      </c>
      <c r="F2709" s="172">
        <v>42724.309027777781</v>
      </c>
      <c r="G2709" s="173">
        <f t="shared" si="134"/>
        <v>0.16319444443797693</v>
      </c>
      <c r="H2709" s="174" t="str">
        <f t="shared" si="135"/>
        <v>ACCEPTABLE</v>
      </c>
      <c r="I2709" s="138"/>
      <c r="J2709" s="139">
        <v>42724.461805555555</v>
      </c>
      <c r="K2709" s="139">
        <v>42724.475694444445</v>
      </c>
      <c r="L2709" s="130">
        <f t="shared" si="132"/>
        <v>1.3888888890505768E-2</v>
      </c>
      <c r="M2709" s="131" t="s">
        <v>1</v>
      </c>
      <c r="N2709" s="138" t="s">
        <v>1489</v>
      </c>
    </row>
    <row r="2710" spans="1:14" ht="27" customHeight="1" x14ac:dyDescent="0.35">
      <c r="A2710" s="157">
        <v>20241</v>
      </c>
      <c r="B2710" s="158">
        <v>2082</v>
      </c>
      <c r="C2710" s="125" t="s">
        <v>3</v>
      </c>
      <c r="D2710" s="159">
        <v>42725.1875</v>
      </c>
      <c r="E2710" s="158" t="s">
        <v>0</v>
      </c>
      <c r="F2710" s="172">
        <v>42724.652777777781</v>
      </c>
      <c r="G2710" s="173">
        <f t="shared" si="134"/>
        <v>0.53472222221898846</v>
      </c>
      <c r="H2710" s="174" t="str">
        <f t="shared" si="135"/>
        <v>ACCEPTABLE</v>
      </c>
      <c r="I2710" s="138"/>
      <c r="J2710" s="139">
        <v>42725.177083333336</v>
      </c>
      <c r="K2710" s="139">
        <v>42725.190972222219</v>
      </c>
      <c r="L2710" s="130">
        <f t="shared" si="132"/>
        <v>1.3888888883229811E-2</v>
      </c>
      <c r="M2710" s="131" t="s">
        <v>0</v>
      </c>
      <c r="N2710" s="138" t="s">
        <v>1453</v>
      </c>
    </row>
    <row r="2711" spans="1:14" ht="27" customHeight="1" x14ac:dyDescent="0.35">
      <c r="A2711" s="157">
        <v>20241</v>
      </c>
      <c r="B2711" s="158">
        <v>2083</v>
      </c>
      <c r="C2711" s="125" t="s">
        <v>4</v>
      </c>
      <c r="D2711" s="159">
        <v>42725.222222222219</v>
      </c>
      <c r="E2711" s="158" t="s">
        <v>1</v>
      </c>
      <c r="F2711" s="172">
        <v>42724.652777777781</v>
      </c>
      <c r="G2711" s="173">
        <f t="shared" si="134"/>
        <v>0.56944444443797693</v>
      </c>
      <c r="H2711" s="174" t="str">
        <f t="shared" si="135"/>
        <v>ACCEPTABLE</v>
      </c>
      <c r="I2711" s="138"/>
      <c r="J2711" s="139">
        <v>42725.21875</v>
      </c>
      <c r="K2711" s="139">
        <v>42725.224999999999</v>
      </c>
      <c r="L2711" s="130">
        <f t="shared" si="132"/>
        <v>6.2499999985448085E-3</v>
      </c>
      <c r="M2711" s="131" t="s">
        <v>0</v>
      </c>
      <c r="N2711" s="138" t="s">
        <v>9</v>
      </c>
    </row>
    <row r="2712" spans="1:14" ht="27" customHeight="1" x14ac:dyDescent="0.35">
      <c r="A2712" s="157">
        <v>20240</v>
      </c>
      <c r="B2712" s="158">
        <v>2084</v>
      </c>
      <c r="C2712" s="125" t="s">
        <v>471</v>
      </c>
      <c r="D2712" s="159">
        <v>42725.572916666664</v>
      </c>
      <c r="E2712" s="158" t="s">
        <v>0</v>
      </c>
      <c r="F2712" s="172">
        <v>42725.427083333336</v>
      </c>
      <c r="G2712" s="173">
        <f t="shared" si="134"/>
        <v>0.14583333332848269</v>
      </c>
      <c r="H2712" s="174" t="str">
        <f t="shared" si="135"/>
        <v>ACCEPTABLE</v>
      </c>
      <c r="I2712" s="138"/>
      <c r="J2712" s="139">
        <v>42725.565972222219</v>
      </c>
      <c r="K2712" s="139">
        <v>42725.584722222222</v>
      </c>
      <c r="L2712" s="130">
        <f t="shared" si="132"/>
        <v>1.8750000002910383E-2</v>
      </c>
      <c r="M2712" s="131" t="s">
        <v>0</v>
      </c>
      <c r="N2712" s="138" t="s">
        <v>1490</v>
      </c>
    </row>
    <row r="2713" spans="1:14" ht="27" customHeight="1" x14ac:dyDescent="0.35">
      <c r="A2713" s="157">
        <v>20240</v>
      </c>
      <c r="B2713" s="158">
        <v>2085</v>
      </c>
      <c r="C2713" s="125" t="s">
        <v>16</v>
      </c>
      <c r="D2713" s="159">
        <v>42725.607638888891</v>
      </c>
      <c r="E2713" s="158" t="s">
        <v>1</v>
      </c>
      <c r="F2713" s="172">
        <v>42725.427083333336</v>
      </c>
      <c r="G2713" s="173">
        <f t="shared" si="134"/>
        <v>0.18055555555474712</v>
      </c>
      <c r="H2713" s="174" t="str">
        <f t="shared" si="135"/>
        <v>ACCEPTABLE</v>
      </c>
      <c r="I2713" s="138"/>
      <c r="J2713" s="139">
        <v>42725.600694444445</v>
      </c>
      <c r="K2713" s="139">
        <v>42725.625694444447</v>
      </c>
      <c r="L2713" s="130">
        <f t="shared" si="132"/>
        <v>2.5000000001455192E-2</v>
      </c>
      <c r="M2713" s="131" t="s">
        <v>1</v>
      </c>
      <c r="N2713" s="138" t="s">
        <v>1491</v>
      </c>
    </row>
    <row r="2714" spans="1:14" ht="27" customHeight="1" x14ac:dyDescent="0.35">
      <c r="A2714" s="157">
        <v>20242</v>
      </c>
      <c r="B2714" s="158">
        <v>2086</v>
      </c>
      <c r="C2714" s="125" t="s">
        <v>3</v>
      </c>
      <c r="D2714" s="159">
        <v>42725.805555555555</v>
      </c>
      <c r="E2714" s="158" t="s">
        <v>0</v>
      </c>
      <c r="F2714" s="172">
        <v>42725.74722222222</v>
      </c>
      <c r="G2714" s="173">
        <f t="shared" si="134"/>
        <v>5.8333333334303461E-2</v>
      </c>
      <c r="H2714" s="174" t="str">
        <f t="shared" si="135"/>
        <v>ACCEPTABLE</v>
      </c>
      <c r="I2714" s="138"/>
      <c r="J2714" s="139">
        <v>42725.805555555555</v>
      </c>
      <c r="K2714" s="139">
        <v>42725.822916666664</v>
      </c>
      <c r="L2714" s="130">
        <f t="shared" si="132"/>
        <v>1.7361111109494232E-2</v>
      </c>
      <c r="M2714" s="131" t="s">
        <v>0</v>
      </c>
      <c r="N2714" s="138" t="s">
        <v>1492</v>
      </c>
    </row>
    <row r="2715" spans="1:14" ht="27" customHeight="1" x14ac:dyDescent="0.35">
      <c r="A2715" s="157">
        <v>20242</v>
      </c>
      <c r="B2715" s="158">
        <v>2087</v>
      </c>
      <c r="C2715" s="125" t="s">
        <v>4</v>
      </c>
      <c r="D2715" s="159">
        <v>42725.840277777781</v>
      </c>
      <c r="E2715" s="158" t="s">
        <v>1</v>
      </c>
      <c r="F2715" s="172">
        <v>42725.74722222222</v>
      </c>
      <c r="G2715" s="173">
        <f t="shared" si="134"/>
        <v>9.3055555560567882E-2</v>
      </c>
      <c r="H2715" s="174" t="str">
        <f t="shared" si="135"/>
        <v>ACCEPTABLE</v>
      </c>
      <c r="I2715" s="138"/>
      <c r="J2715" s="139">
        <v>42725.84375</v>
      </c>
      <c r="K2715" s="139">
        <v>42725.857638888891</v>
      </c>
      <c r="L2715" s="130">
        <f t="shared" si="132"/>
        <v>1.3888888890505768E-2</v>
      </c>
      <c r="M2715" s="131" t="s">
        <v>1</v>
      </c>
      <c r="N2715" s="138" t="s">
        <v>9</v>
      </c>
    </row>
    <row r="2716" spans="1:14" ht="27" customHeight="1" x14ac:dyDescent="0.35">
      <c r="A2716" s="157">
        <v>20241</v>
      </c>
      <c r="B2716" s="158">
        <v>2088</v>
      </c>
      <c r="C2716" s="125" t="s">
        <v>4</v>
      </c>
      <c r="D2716" s="159">
        <v>42726.5625</v>
      </c>
      <c r="E2716" s="158" t="s">
        <v>0</v>
      </c>
      <c r="F2716" s="172">
        <v>42726.519444444442</v>
      </c>
      <c r="G2716" s="173">
        <f t="shared" si="134"/>
        <v>4.3055555557657499E-2</v>
      </c>
      <c r="H2716" s="174" t="str">
        <f t="shared" si="135"/>
        <v>ACCEPTABLE</v>
      </c>
      <c r="I2716" s="138"/>
      <c r="J2716" s="139">
        <v>42726.548611111109</v>
      </c>
      <c r="K2716" s="139">
        <v>42726.559027777781</v>
      </c>
      <c r="L2716" s="130">
        <f t="shared" si="132"/>
        <v>1.0416666671517305E-2</v>
      </c>
      <c r="M2716" s="131" t="s">
        <v>0</v>
      </c>
      <c r="N2716" s="138" t="s">
        <v>587</v>
      </c>
    </row>
    <row r="2717" spans="1:14" ht="27" customHeight="1" x14ac:dyDescent="0.35">
      <c r="A2717" s="157">
        <v>20241</v>
      </c>
      <c r="B2717" s="158">
        <v>2089</v>
      </c>
      <c r="C2717" s="125" t="s">
        <v>3</v>
      </c>
      <c r="D2717" s="159">
        <v>42726.583333333336</v>
      </c>
      <c r="E2717" s="158" t="s">
        <v>1</v>
      </c>
      <c r="F2717" s="172">
        <v>42726.519444444442</v>
      </c>
      <c r="G2717" s="173">
        <f t="shared" si="134"/>
        <v>6.3888888893416151E-2</v>
      </c>
      <c r="H2717" s="174" t="str">
        <f t="shared" si="135"/>
        <v>ACCEPTABLE</v>
      </c>
      <c r="I2717" s="138"/>
      <c r="J2717" s="139">
        <v>42726.565972222219</v>
      </c>
      <c r="K2717" s="139">
        <v>42726.576388888891</v>
      </c>
      <c r="L2717" s="130">
        <f t="shared" si="132"/>
        <v>1.0416666671517305E-2</v>
      </c>
      <c r="M2717" s="131" t="s">
        <v>1</v>
      </c>
      <c r="N2717" s="138" t="s">
        <v>1493</v>
      </c>
    </row>
    <row r="2718" spans="1:14" ht="27" customHeight="1" x14ac:dyDescent="0.35">
      <c r="A2718" s="157">
        <v>20240</v>
      </c>
      <c r="B2718" s="158">
        <v>2090</v>
      </c>
      <c r="C2718" s="125" t="s">
        <v>19</v>
      </c>
      <c r="D2718" s="159">
        <v>42726.604166666664</v>
      </c>
      <c r="E2718" s="158" t="s">
        <v>0</v>
      </c>
      <c r="F2718" s="172">
        <v>42726.525000000001</v>
      </c>
      <c r="G2718" s="173">
        <f t="shared" si="134"/>
        <v>7.9166666662786156E-2</v>
      </c>
      <c r="H2718" s="174" t="str">
        <f t="shared" si="135"/>
        <v>ACCEPTABLE</v>
      </c>
      <c r="I2718" s="138"/>
      <c r="J2718" s="139">
        <v>42726.583333333336</v>
      </c>
      <c r="K2718" s="139">
        <v>42726.597222222219</v>
      </c>
      <c r="L2718" s="130">
        <f t="shared" si="132"/>
        <v>1.3888888883229811E-2</v>
      </c>
      <c r="M2718" s="131" t="s">
        <v>0</v>
      </c>
      <c r="N2718" s="138" t="s">
        <v>479</v>
      </c>
    </row>
    <row r="2719" spans="1:14" ht="27" customHeight="1" x14ac:dyDescent="0.35">
      <c r="A2719" s="157">
        <v>20240</v>
      </c>
      <c r="B2719" s="158">
        <v>2091</v>
      </c>
      <c r="C2719" s="125" t="s">
        <v>19</v>
      </c>
      <c r="D2719" s="159">
        <v>42726.652777777781</v>
      </c>
      <c r="E2719" s="158" t="s">
        <v>1</v>
      </c>
      <c r="F2719" s="172">
        <v>42726.525000000001</v>
      </c>
      <c r="G2719" s="173">
        <f t="shared" si="134"/>
        <v>0.12777777777955635</v>
      </c>
      <c r="H2719" s="174" t="str">
        <f t="shared" si="135"/>
        <v>ACCEPTABLE</v>
      </c>
      <c r="I2719" s="138"/>
      <c r="J2719" s="139">
        <v>42726.631944444445</v>
      </c>
      <c r="K2719" s="139">
        <v>42726.645833333336</v>
      </c>
      <c r="L2719" s="130">
        <f t="shared" si="132"/>
        <v>1.3888888890505768E-2</v>
      </c>
      <c r="M2719" s="131" t="s">
        <v>1</v>
      </c>
      <c r="N2719" s="138" t="s">
        <v>479</v>
      </c>
    </row>
    <row r="2720" spans="1:14" ht="27" customHeight="1" x14ac:dyDescent="0.35">
      <c r="A2720" s="157">
        <v>20242</v>
      </c>
      <c r="B2720" s="158">
        <v>2092</v>
      </c>
      <c r="C2720" s="125" t="s">
        <v>4</v>
      </c>
      <c r="D2720" s="159">
        <v>42727.059027777781</v>
      </c>
      <c r="E2720" s="158" t="s">
        <v>0</v>
      </c>
      <c r="F2720" s="172">
        <v>42726.661805555559</v>
      </c>
      <c r="G2720" s="173">
        <f t="shared" si="134"/>
        <v>0.39722222222189885</v>
      </c>
      <c r="H2720" s="174" t="str">
        <f t="shared" si="135"/>
        <v>ACCEPTABLE</v>
      </c>
      <c r="I2720" s="138"/>
      <c r="J2720" s="139">
        <v>42727.0625</v>
      </c>
      <c r="K2720" s="139">
        <v>42727.072916666664</v>
      </c>
      <c r="L2720" s="130">
        <f t="shared" si="132"/>
        <v>1.0416666664241347E-2</v>
      </c>
      <c r="M2720" s="131" t="s">
        <v>0</v>
      </c>
      <c r="N2720" s="138" t="s">
        <v>1494</v>
      </c>
    </row>
    <row r="2721" spans="1:14" ht="27" customHeight="1" x14ac:dyDescent="0.35">
      <c r="A2721" s="157">
        <v>20242</v>
      </c>
      <c r="B2721" s="158">
        <v>2093</v>
      </c>
      <c r="C2721" s="125" t="s">
        <v>3</v>
      </c>
      <c r="D2721" s="159">
        <v>42727.086805555555</v>
      </c>
      <c r="E2721" s="158" t="s">
        <v>1</v>
      </c>
      <c r="F2721" s="172">
        <v>42726.661805555559</v>
      </c>
      <c r="G2721" s="173">
        <f t="shared" si="134"/>
        <v>0.42499999999563443</v>
      </c>
      <c r="H2721" s="174" t="str">
        <f t="shared" si="135"/>
        <v>ACCEPTABLE</v>
      </c>
      <c r="I2721" s="138"/>
      <c r="J2721" s="139">
        <v>42727.083333333336</v>
      </c>
      <c r="K2721" s="139"/>
      <c r="L2721" s="130" t="str">
        <f t="shared" si="132"/>
        <v>Incomplete Data</v>
      </c>
      <c r="M2721" s="131" t="s">
        <v>1</v>
      </c>
      <c r="N2721" s="138" t="s">
        <v>1494</v>
      </c>
    </row>
    <row r="2722" spans="1:14" ht="27" customHeight="1" x14ac:dyDescent="0.35">
      <c r="A2722" s="157">
        <v>20240</v>
      </c>
      <c r="B2722" s="158">
        <v>2094</v>
      </c>
      <c r="C2722" s="125" t="s">
        <v>16</v>
      </c>
      <c r="D2722" s="159">
        <v>42727.256944444445</v>
      </c>
      <c r="E2722" s="158" t="s">
        <v>0</v>
      </c>
      <c r="F2722" s="172">
        <v>42726.661805555559</v>
      </c>
      <c r="G2722" s="173">
        <f t="shared" si="134"/>
        <v>0.59513888888614019</v>
      </c>
      <c r="H2722" s="174" t="str">
        <f t="shared" si="135"/>
        <v>ACCEPTABLE</v>
      </c>
      <c r="I2722" s="138"/>
      <c r="J2722" s="139">
        <v>42727.252083333333</v>
      </c>
      <c r="K2722" s="139">
        <v>42727.260416666664</v>
      </c>
      <c r="L2722" s="130">
        <f t="shared" si="132"/>
        <v>8.333333331393078E-3</v>
      </c>
      <c r="M2722" s="131" t="s">
        <v>0</v>
      </c>
      <c r="N2722" s="138" t="s">
        <v>1495</v>
      </c>
    </row>
    <row r="2723" spans="1:14" ht="27" customHeight="1" x14ac:dyDescent="0.35">
      <c r="A2723" s="157">
        <v>20240</v>
      </c>
      <c r="B2723" s="158">
        <v>2095</v>
      </c>
      <c r="C2723" s="125" t="s">
        <v>471</v>
      </c>
      <c r="D2723" s="159">
        <v>42727.284722222219</v>
      </c>
      <c r="E2723" s="158" t="s">
        <v>1</v>
      </c>
      <c r="F2723" s="172">
        <v>42726.661805555559</v>
      </c>
      <c r="G2723" s="173">
        <f t="shared" si="134"/>
        <v>0.62291666665987577</v>
      </c>
      <c r="H2723" s="174" t="str">
        <f t="shared" si="135"/>
        <v>ACCEPTABLE</v>
      </c>
      <c r="I2723" s="138"/>
      <c r="J2723" s="139">
        <v>42727.274305555555</v>
      </c>
      <c r="K2723" s="139">
        <v>42727.286111111112</v>
      </c>
      <c r="L2723" s="130">
        <f t="shared" si="132"/>
        <v>1.1805555557657499E-2</v>
      </c>
      <c r="M2723" s="131" t="s">
        <v>1</v>
      </c>
      <c r="N2723" s="138" t="s">
        <v>1496</v>
      </c>
    </row>
    <row r="2724" spans="1:14" ht="27" customHeight="1" x14ac:dyDescent="0.35">
      <c r="A2724" s="157">
        <v>20243</v>
      </c>
      <c r="B2724" s="158">
        <v>2096</v>
      </c>
      <c r="C2724" s="125" t="s">
        <v>3</v>
      </c>
      <c r="D2724" s="159">
        <v>42727.378472222219</v>
      </c>
      <c r="E2724" s="158" t="s">
        <v>0</v>
      </c>
      <c r="F2724" s="172">
        <v>42727.318749999999</v>
      </c>
      <c r="G2724" s="173">
        <f t="shared" si="134"/>
        <v>5.9722222220443655E-2</v>
      </c>
      <c r="H2724" s="174" t="str">
        <f t="shared" si="135"/>
        <v>ACCEPTABLE</v>
      </c>
      <c r="I2724" s="138"/>
      <c r="J2724" s="139">
        <v>42727.385416666664</v>
      </c>
      <c r="K2724" s="139">
        <v>42727.397222222222</v>
      </c>
      <c r="L2724" s="130">
        <f t="shared" si="132"/>
        <v>1.1805555557657499E-2</v>
      </c>
      <c r="M2724" s="131"/>
      <c r="N2724" s="138" t="s">
        <v>1497</v>
      </c>
    </row>
    <row r="2725" spans="1:14" ht="27" customHeight="1" x14ac:dyDescent="0.35">
      <c r="A2725" s="157">
        <v>20243</v>
      </c>
      <c r="B2725" s="158">
        <v>2097</v>
      </c>
      <c r="C2725" s="125" t="s">
        <v>3</v>
      </c>
      <c r="D2725" s="159">
        <v>42727.40625</v>
      </c>
      <c r="E2725" s="158" t="s">
        <v>1</v>
      </c>
      <c r="F2725" s="172">
        <v>42727.318749999999</v>
      </c>
      <c r="G2725" s="173">
        <f t="shared" si="134"/>
        <v>8.7500000001455192E-2</v>
      </c>
      <c r="H2725" s="174" t="str">
        <f t="shared" si="135"/>
        <v>ACCEPTABLE</v>
      </c>
      <c r="I2725" s="138"/>
      <c r="J2725" s="139">
        <v>42727.404861111114</v>
      </c>
      <c r="K2725" s="139">
        <v>42727.420138888891</v>
      </c>
      <c r="L2725" s="130">
        <f t="shared" si="132"/>
        <v>1.5277777776645962E-2</v>
      </c>
      <c r="M2725" s="131" t="s">
        <v>1</v>
      </c>
      <c r="N2725" s="138" t="s">
        <v>1497</v>
      </c>
    </row>
    <row r="2726" spans="1:14" ht="27" customHeight="1" x14ac:dyDescent="0.35">
      <c r="A2726" s="157">
        <v>20244</v>
      </c>
      <c r="B2726" s="158">
        <v>2098</v>
      </c>
      <c r="C2726" s="125" t="s">
        <v>471</v>
      </c>
      <c r="D2726" s="159">
        <v>42729.28125</v>
      </c>
      <c r="E2726" s="158" t="s">
        <v>0</v>
      </c>
      <c r="F2726" s="172">
        <v>42728.728472222225</v>
      </c>
      <c r="G2726" s="173">
        <f t="shared" si="134"/>
        <v>0.55277777777519077</v>
      </c>
      <c r="H2726" s="174" t="str">
        <f t="shared" si="135"/>
        <v>ACCEPTABLE</v>
      </c>
      <c r="I2726" s="138"/>
      <c r="J2726" s="139">
        <v>42729.277083333334</v>
      </c>
      <c r="K2726" s="139">
        <v>42729.288194444445</v>
      </c>
      <c r="L2726" s="130">
        <f t="shared" ref="L2726:L2757" si="136">IF(OR(K2726="",J2726=""), "Incomplete Data", K2726-J2726)</f>
        <v>1.1111111110949423E-2</v>
      </c>
      <c r="M2726" s="131" t="s">
        <v>0</v>
      </c>
      <c r="N2726" s="138" t="s">
        <v>1498</v>
      </c>
    </row>
    <row r="2727" spans="1:14" ht="27" customHeight="1" x14ac:dyDescent="0.35">
      <c r="A2727" s="157">
        <v>20244</v>
      </c>
      <c r="B2727" s="158">
        <v>2099</v>
      </c>
      <c r="C2727" s="125" t="s">
        <v>16</v>
      </c>
      <c r="D2727" s="159">
        <v>42729.315972222219</v>
      </c>
      <c r="E2727" s="158" t="s">
        <v>1</v>
      </c>
      <c r="F2727" s="172">
        <v>42728.728472222225</v>
      </c>
      <c r="G2727" s="173">
        <f t="shared" si="134"/>
        <v>0.58749999999417923</v>
      </c>
      <c r="H2727" s="174" t="str">
        <f t="shared" si="135"/>
        <v>ACCEPTABLE</v>
      </c>
      <c r="I2727" s="138"/>
      <c r="J2727" s="139">
        <v>42729.308333333334</v>
      </c>
      <c r="K2727" s="139">
        <v>42729.31527777778</v>
      </c>
      <c r="L2727" s="130">
        <f t="shared" si="136"/>
        <v>6.9444444452528842E-3</v>
      </c>
      <c r="M2727" s="131" t="s">
        <v>1</v>
      </c>
      <c r="N2727" s="138" t="s">
        <v>579</v>
      </c>
    </row>
    <row r="2728" spans="1:14" ht="27" customHeight="1" x14ac:dyDescent="0.35">
      <c r="A2728" s="157">
        <v>20244</v>
      </c>
      <c r="B2728" s="158">
        <v>2100</v>
      </c>
      <c r="C2728" s="125" t="s">
        <v>16</v>
      </c>
      <c r="D2728" s="159">
        <v>42730.524305555555</v>
      </c>
      <c r="E2728" s="158" t="s">
        <v>0</v>
      </c>
      <c r="F2728" s="172">
        <v>42730.479861111111</v>
      </c>
      <c r="G2728" s="173">
        <f t="shared" si="134"/>
        <v>4.4444444443797693E-2</v>
      </c>
      <c r="H2728" s="174" t="str">
        <f t="shared" si="135"/>
        <v>ACCEPTABLE</v>
      </c>
      <c r="I2728" s="138"/>
      <c r="J2728" s="139">
        <v>42730.538194444445</v>
      </c>
      <c r="K2728" s="139">
        <v>42730.547222222223</v>
      </c>
      <c r="L2728" s="130">
        <f t="shared" si="136"/>
        <v>9.0277777781011537E-3</v>
      </c>
      <c r="M2728" s="131" t="s">
        <v>0</v>
      </c>
      <c r="N2728" s="138" t="s">
        <v>1499</v>
      </c>
    </row>
    <row r="2729" spans="1:14" ht="27" customHeight="1" x14ac:dyDescent="0.35">
      <c r="A2729" s="157">
        <v>20244</v>
      </c>
      <c r="B2729" s="158">
        <v>2101</v>
      </c>
      <c r="C2729" s="125" t="s">
        <v>471</v>
      </c>
      <c r="D2729" s="159">
        <v>42730.552083333336</v>
      </c>
      <c r="E2729" s="158" t="s">
        <v>1</v>
      </c>
      <c r="F2729" s="172">
        <v>42730.479861111111</v>
      </c>
      <c r="G2729" s="173">
        <f t="shared" si="134"/>
        <v>7.2222222224809229E-2</v>
      </c>
      <c r="H2729" s="174" t="str">
        <f t="shared" si="135"/>
        <v>ACCEPTABLE</v>
      </c>
      <c r="I2729" s="138"/>
      <c r="J2729" s="139">
        <v>42730.569444444445</v>
      </c>
      <c r="K2729" s="139">
        <v>42730.582638888889</v>
      </c>
      <c r="L2729" s="130">
        <f t="shared" si="136"/>
        <v>1.3194444443797693E-2</v>
      </c>
      <c r="M2729" s="131" t="s">
        <v>1</v>
      </c>
      <c r="N2729" s="138" t="s">
        <v>1500</v>
      </c>
    </row>
    <row r="2730" spans="1:14" ht="27" customHeight="1" x14ac:dyDescent="0.35">
      <c r="A2730" s="157">
        <v>20245</v>
      </c>
      <c r="B2730" s="158">
        <v>2102</v>
      </c>
      <c r="C2730" s="125" t="s">
        <v>3</v>
      </c>
      <c r="D2730" s="159">
        <v>42730.947916666664</v>
      </c>
      <c r="E2730" s="158" t="s">
        <v>0</v>
      </c>
      <c r="F2730" s="172">
        <v>42730.748611111114</v>
      </c>
      <c r="G2730" s="173">
        <f t="shared" si="134"/>
        <v>0.19930555555038154</v>
      </c>
      <c r="H2730" s="174" t="str">
        <f t="shared" si="135"/>
        <v>ACCEPTABLE</v>
      </c>
      <c r="I2730" s="138"/>
      <c r="J2730" s="139">
        <v>42730.951388888891</v>
      </c>
      <c r="K2730" s="139">
        <v>42730.96597222222</v>
      </c>
      <c r="L2730" s="130">
        <f t="shared" si="136"/>
        <v>1.4583333329937886E-2</v>
      </c>
      <c r="M2730" s="131" t="s">
        <v>0</v>
      </c>
      <c r="N2730" s="138" t="s">
        <v>1296</v>
      </c>
    </row>
    <row r="2731" spans="1:14" ht="27" customHeight="1" x14ac:dyDescent="0.35">
      <c r="A2731" s="157">
        <v>20245</v>
      </c>
      <c r="B2731" s="158">
        <v>2103</v>
      </c>
      <c r="C2731" s="125" t="s">
        <v>4</v>
      </c>
      <c r="D2731" s="159">
        <v>42730.982638888891</v>
      </c>
      <c r="E2731" s="158" t="s">
        <v>1</v>
      </c>
      <c r="F2731" s="172">
        <v>42730.748611111114</v>
      </c>
      <c r="G2731" s="173">
        <f t="shared" si="134"/>
        <v>0.23402777777664596</v>
      </c>
      <c r="H2731" s="174" t="str">
        <f t="shared" si="135"/>
        <v>ACCEPTABLE</v>
      </c>
      <c r="I2731" s="138"/>
      <c r="J2731" s="139">
        <v>42730.982638888891</v>
      </c>
      <c r="K2731" s="139">
        <v>42730.993055555555</v>
      </c>
      <c r="L2731" s="130">
        <f t="shared" si="136"/>
        <v>1.0416666664241347E-2</v>
      </c>
      <c r="M2731" s="131" t="s">
        <v>1</v>
      </c>
      <c r="N2731" s="138" t="s">
        <v>18</v>
      </c>
    </row>
    <row r="2732" spans="1:14" ht="27" customHeight="1" x14ac:dyDescent="0.35">
      <c r="A2732" s="157">
        <v>20246</v>
      </c>
      <c r="B2732" s="158">
        <v>2104</v>
      </c>
      <c r="C2732" s="125" t="s">
        <v>3</v>
      </c>
      <c r="D2732" s="159">
        <v>42731.072916666664</v>
      </c>
      <c r="E2732" s="158" t="s">
        <v>0</v>
      </c>
      <c r="F2732" s="172">
        <v>42730.696527777778</v>
      </c>
      <c r="G2732" s="173">
        <f t="shared" si="134"/>
        <v>0.37638888888614019</v>
      </c>
      <c r="H2732" s="174" t="str">
        <f t="shared" si="135"/>
        <v>ACCEPTABLE</v>
      </c>
      <c r="I2732" s="138"/>
      <c r="J2732" s="139">
        <v>42731.061111111114</v>
      </c>
      <c r="K2732" s="139">
        <v>42731.073611111111</v>
      </c>
      <c r="L2732" s="130">
        <f t="shared" si="136"/>
        <v>1.2499999997089617E-2</v>
      </c>
      <c r="M2732" s="131" t="s">
        <v>0</v>
      </c>
      <c r="N2732" s="138" t="s">
        <v>1501</v>
      </c>
    </row>
    <row r="2733" spans="1:14" ht="27" customHeight="1" x14ac:dyDescent="0.35">
      <c r="A2733" s="157">
        <v>20246</v>
      </c>
      <c r="B2733" s="158">
        <v>2105</v>
      </c>
      <c r="C2733" s="125" t="s">
        <v>4</v>
      </c>
      <c r="D2733" s="159">
        <v>42731.107638888891</v>
      </c>
      <c r="E2733" s="158" t="s">
        <v>1</v>
      </c>
      <c r="F2733" s="172">
        <v>42730.696527777778</v>
      </c>
      <c r="G2733" s="173">
        <f t="shared" si="134"/>
        <v>0.41111111111240461</v>
      </c>
      <c r="H2733" s="174" t="str">
        <f t="shared" si="135"/>
        <v>ACCEPTABLE</v>
      </c>
      <c r="I2733" s="138"/>
      <c r="J2733" s="139">
        <v>42731.102777777778</v>
      </c>
      <c r="K2733" s="139">
        <v>42731.114583333336</v>
      </c>
      <c r="L2733" s="130">
        <f t="shared" si="136"/>
        <v>1.1805555557657499E-2</v>
      </c>
      <c r="M2733" s="131" t="s">
        <v>1</v>
      </c>
      <c r="N2733" s="138" t="s">
        <v>18</v>
      </c>
    </row>
    <row r="2734" spans="1:14" ht="27" customHeight="1" x14ac:dyDescent="0.35">
      <c r="A2734" s="157"/>
      <c r="B2734" s="158"/>
      <c r="C2734" s="125"/>
      <c r="D2734" s="159"/>
      <c r="E2734" s="158"/>
      <c r="F2734" s="172"/>
      <c r="G2734" s="173" t="str">
        <f t="shared" si="134"/>
        <v/>
      </c>
      <c r="H2734" s="174" t="str">
        <f t="shared" si="135"/>
        <v/>
      </c>
      <c r="I2734" s="138"/>
      <c r="J2734" s="139">
        <v>42731.236111111109</v>
      </c>
      <c r="K2734" s="139">
        <v>42731.248611111114</v>
      </c>
      <c r="L2734" s="130">
        <f t="shared" si="136"/>
        <v>1.2500000004365575E-2</v>
      </c>
      <c r="M2734" s="131" t="s">
        <v>1</v>
      </c>
      <c r="N2734" s="138" t="s">
        <v>1288</v>
      </c>
    </row>
    <row r="2735" spans="1:14" ht="27" customHeight="1" x14ac:dyDescent="0.35">
      <c r="A2735" s="157">
        <v>20245</v>
      </c>
      <c r="B2735" s="158">
        <v>2106</v>
      </c>
      <c r="C2735" s="125" t="s">
        <v>478</v>
      </c>
      <c r="D2735" s="159">
        <v>42731.361111111109</v>
      </c>
      <c r="E2735" s="158" t="s">
        <v>0</v>
      </c>
      <c r="F2735" s="172">
        <v>42731.3</v>
      </c>
      <c r="G2735" s="173">
        <f t="shared" si="134"/>
        <v>6.1111111106583849E-2</v>
      </c>
      <c r="H2735" s="174" t="str">
        <f t="shared" si="135"/>
        <v>ACCEPTABLE</v>
      </c>
      <c r="I2735" s="138"/>
      <c r="J2735" s="139">
        <v>42731.354861111111</v>
      </c>
      <c r="K2735" s="139">
        <v>42731.365972222222</v>
      </c>
      <c r="L2735" s="130">
        <f t="shared" si="136"/>
        <v>1.1111111110949423E-2</v>
      </c>
      <c r="M2735" s="131" t="s">
        <v>0</v>
      </c>
      <c r="N2735" s="138" t="s">
        <v>18</v>
      </c>
    </row>
    <row r="2736" spans="1:14" ht="27" customHeight="1" x14ac:dyDescent="0.35">
      <c r="A2736" s="157">
        <v>20245</v>
      </c>
      <c r="B2736" s="158">
        <v>2107</v>
      </c>
      <c r="C2736" s="125" t="s">
        <v>3</v>
      </c>
      <c r="D2736" s="159">
        <v>42731.388888888891</v>
      </c>
      <c r="E2736" s="158" t="s">
        <v>1</v>
      </c>
      <c r="F2736" s="172">
        <v>42731.3</v>
      </c>
      <c r="G2736" s="173">
        <f t="shared" si="134"/>
        <v>8.8888888887595385E-2</v>
      </c>
      <c r="H2736" s="174" t="str">
        <f t="shared" si="135"/>
        <v>ACCEPTABLE</v>
      </c>
      <c r="I2736" s="138"/>
      <c r="J2736" s="139">
        <v>42731.372916666667</v>
      </c>
      <c r="K2736" s="139">
        <v>42731.386805555558</v>
      </c>
      <c r="L2736" s="130">
        <f t="shared" si="136"/>
        <v>1.3888888890505768E-2</v>
      </c>
      <c r="M2736" s="131" t="s">
        <v>1</v>
      </c>
      <c r="N2736" s="138" t="s">
        <v>1502</v>
      </c>
    </row>
    <row r="2737" spans="1:14" ht="27" customHeight="1" x14ac:dyDescent="0.35">
      <c r="A2737" s="157">
        <v>20246</v>
      </c>
      <c r="B2737" s="158">
        <v>2108</v>
      </c>
      <c r="C2737" s="125" t="s">
        <v>4</v>
      </c>
      <c r="D2737" s="159">
        <v>42731.4375</v>
      </c>
      <c r="E2737" s="158" t="s">
        <v>0</v>
      </c>
      <c r="F2737" s="172">
        <v>42731.3</v>
      </c>
      <c r="G2737" s="173">
        <f t="shared" si="134"/>
        <v>0.13749999999708962</v>
      </c>
      <c r="H2737" s="174" t="str">
        <f t="shared" si="135"/>
        <v>ACCEPTABLE</v>
      </c>
      <c r="I2737" s="138"/>
      <c r="J2737" s="139">
        <v>42731.4375</v>
      </c>
      <c r="K2737" s="139">
        <v>42731.444444444445</v>
      </c>
      <c r="L2737" s="130">
        <f t="shared" si="136"/>
        <v>6.9444444452528842E-3</v>
      </c>
      <c r="M2737" s="131" t="s">
        <v>0</v>
      </c>
      <c r="N2737" s="138" t="s">
        <v>1288</v>
      </c>
    </row>
    <row r="2738" spans="1:14" ht="27" customHeight="1" x14ac:dyDescent="0.35">
      <c r="A2738" s="157">
        <v>20246</v>
      </c>
      <c r="B2738" s="158">
        <v>2109</v>
      </c>
      <c r="C2738" s="125" t="s">
        <v>4</v>
      </c>
      <c r="D2738" s="159">
        <v>42732.048611111109</v>
      </c>
      <c r="E2738" s="158" t="s">
        <v>0</v>
      </c>
      <c r="F2738" s="172">
        <v>42731.620833333334</v>
      </c>
      <c r="G2738" s="173">
        <f t="shared" si="134"/>
        <v>0.42777777777519077</v>
      </c>
      <c r="H2738" s="174" t="str">
        <f t="shared" si="135"/>
        <v>ACCEPTABLE</v>
      </c>
      <c r="I2738" s="138"/>
      <c r="J2738" s="139">
        <v>42732.048611111109</v>
      </c>
      <c r="K2738" s="139">
        <v>42732.056944444441</v>
      </c>
      <c r="L2738" s="130">
        <f t="shared" si="136"/>
        <v>8.333333331393078E-3</v>
      </c>
      <c r="M2738" s="131" t="s">
        <v>0</v>
      </c>
      <c r="N2738" s="138" t="s">
        <v>9</v>
      </c>
    </row>
    <row r="2739" spans="1:14" ht="27" customHeight="1" x14ac:dyDescent="0.35">
      <c r="A2739" s="157">
        <v>20246</v>
      </c>
      <c r="B2739" s="158">
        <v>2110</v>
      </c>
      <c r="C2739" s="125" t="s">
        <v>3</v>
      </c>
      <c r="D2739" s="159">
        <v>42732.076388888891</v>
      </c>
      <c r="E2739" s="158" t="s">
        <v>1</v>
      </c>
      <c r="F2739" s="172">
        <v>42731.620833333334</v>
      </c>
      <c r="G2739" s="173">
        <f t="shared" si="134"/>
        <v>0.45555555555620231</v>
      </c>
      <c r="H2739" s="174" t="str">
        <f t="shared" si="135"/>
        <v>ACCEPTABLE</v>
      </c>
      <c r="I2739" s="138"/>
      <c r="J2739" s="139">
        <v>42732.09375</v>
      </c>
      <c r="K2739" s="139">
        <v>42732.107638888891</v>
      </c>
      <c r="L2739" s="130">
        <f t="shared" si="136"/>
        <v>1.3888888890505768E-2</v>
      </c>
      <c r="M2739" s="131" t="s">
        <v>1</v>
      </c>
      <c r="N2739" s="138" t="s">
        <v>1503</v>
      </c>
    </row>
    <row r="2740" spans="1:14" ht="27" customHeight="1" x14ac:dyDescent="0.35">
      <c r="A2740" s="157">
        <v>20247</v>
      </c>
      <c r="B2740" s="158">
        <v>2111</v>
      </c>
      <c r="C2740" s="125" t="s">
        <v>471</v>
      </c>
      <c r="D2740" s="159">
        <v>42732.354166666664</v>
      </c>
      <c r="E2740" s="158" t="s">
        <v>0</v>
      </c>
      <c r="F2740" s="172">
        <v>42731.620833333334</v>
      </c>
      <c r="G2740" s="173">
        <f t="shared" si="134"/>
        <v>0.73333333332993789</v>
      </c>
      <c r="H2740" s="174" t="str">
        <f t="shared" si="135"/>
        <v>ACCEPTABLE</v>
      </c>
      <c r="I2740" s="138"/>
      <c r="J2740" s="139">
        <v>42732.351388888892</v>
      </c>
      <c r="K2740" s="139">
        <v>42732.365972222222</v>
      </c>
      <c r="L2740" s="130">
        <f t="shared" si="136"/>
        <v>1.4583333329937886E-2</v>
      </c>
      <c r="M2740" s="131" t="s">
        <v>0</v>
      </c>
      <c r="N2740" s="138" t="s">
        <v>1504</v>
      </c>
    </row>
    <row r="2741" spans="1:14" ht="27" customHeight="1" x14ac:dyDescent="0.35">
      <c r="A2741" s="157">
        <v>20247</v>
      </c>
      <c r="B2741" s="158">
        <v>2112</v>
      </c>
      <c r="C2741" s="125" t="s">
        <v>16</v>
      </c>
      <c r="D2741" s="159">
        <v>42732.388888888891</v>
      </c>
      <c r="E2741" s="158" t="s">
        <v>1</v>
      </c>
      <c r="F2741" s="172">
        <v>42731.620833333334</v>
      </c>
      <c r="G2741" s="173">
        <f t="shared" si="134"/>
        <v>0.76805555555620231</v>
      </c>
      <c r="H2741" s="174" t="str">
        <f t="shared" si="135"/>
        <v>ACCEPTABLE</v>
      </c>
      <c r="I2741" s="138"/>
      <c r="J2741" s="139">
        <v>42732.385416666664</v>
      </c>
      <c r="K2741" s="139">
        <v>42732.394444444442</v>
      </c>
      <c r="L2741" s="130">
        <f t="shared" si="136"/>
        <v>9.0277777781011537E-3</v>
      </c>
      <c r="M2741" s="131" t="s">
        <v>1</v>
      </c>
      <c r="N2741" s="138" t="s">
        <v>1505</v>
      </c>
    </row>
    <row r="2742" spans="1:14" ht="27" customHeight="1" x14ac:dyDescent="0.35">
      <c r="A2742" s="157">
        <v>20247</v>
      </c>
      <c r="B2742" s="158">
        <v>2113</v>
      </c>
      <c r="C2742" s="125" t="s">
        <v>19</v>
      </c>
      <c r="D2742" s="159">
        <v>42733.027777777781</v>
      </c>
      <c r="E2742" s="158" t="s">
        <v>0</v>
      </c>
      <c r="F2742" s="172">
        <v>42732.788888888892</v>
      </c>
      <c r="G2742" s="173">
        <f t="shared" si="134"/>
        <v>0.23888888888905058</v>
      </c>
      <c r="H2742" s="174" t="str">
        <f t="shared" si="135"/>
        <v>ACCEPTABLE</v>
      </c>
      <c r="I2742" s="138"/>
      <c r="J2742" s="139">
        <v>42733.020833333336</v>
      </c>
      <c r="K2742" s="139">
        <v>42733.029861111114</v>
      </c>
      <c r="L2742" s="130">
        <f t="shared" si="136"/>
        <v>9.0277777781011537E-3</v>
      </c>
      <c r="M2742" s="131" t="s">
        <v>0</v>
      </c>
      <c r="N2742" s="138" t="s">
        <v>867</v>
      </c>
    </row>
    <row r="2743" spans="1:14" ht="27" customHeight="1" x14ac:dyDescent="0.35">
      <c r="A2743" s="157">
        <v>20247</v>
      </c>
      <c r="B2743" s="158">
        <v>2114</v>
      </c>
      <c r="C2743" s="125" t="s">
        <v>19</v>
      </c>
      <c r="D2743" s="159">
        <v>42733.083333333336</v>
      </c>
      <c r="E2743" s="158" t="s">
        <v>1</v>
      </c>
      <c r="F2743" s="172">
        <v>42732.788888888892</v>
      </c>
      <c r="G2743" s="173">
        <f t="shared" si="134"/>
        <v>0.29444444444379769</v>
      </c>
      <c r="H2743" s="174" t="str">
        <f t="shared" si="135"/>
        <v>ACCEPTABLE</v>
      </c>
      <c r="I2743" s="138"/>
      <c r="J2743" s="139">
        <v>42733.072916666664</v>
      </c>
      <c r="K2743" s="139">
        <v>42733.081944444442</v>
      </c>
      <c r="L2743" s="130">
        <f t="shared" si="136"/>
        <v>9.0277777781011537E-3</v>
      </c>
      <c r="M2743" s="131" t="s">
        <v>1</v>
      </c>
      <c r="N2743" s="138" t="s">
        <v>867</v>
      </c>
    </row>
    <row r="2744" spans="1:14" ht="27" customHeight="1" x14ac:dyDescent="0.35">
      <c r="A2744" s="157">
        <v>20247</v>
      </c>
      <c r="B2744" s="158">
        <v>2115</v>
      </c>
      <c r="C2744" s="125" t="s">
        <v>16</v>
      </c>
      <c r="D2744" s="159">
        <v>42734.256944444445</v>
      </c>
      <c r="E2744" s="158" t="s">
        <v>0</v>
      </c>
      <c r="F2744" s="172">
        <v>42733.666666666664</v>
      </c>
      <c r="G2744" s="173">
        <f t="shared" si="134"/>
        <v>0.59027777778101154</v>
      </c>
      <c r="H2744" s="174" t="str">
        <f t="shared" si="135"/>
        <v>ACCEPTABLE</v>
      </c>
      <c r="I2744" s="138"/>
      <c r="J2744" s="139">
        <v>42734.277777777781</v>
      </c>
      <c r="K2744" s="139">
        <v>42734.287499999999</v>
      </c>
      <c r="L2744" s="130">
        <f t="shared" si="136"/>
        <v>9.7222222175332718E-3</v>
      </c>
      <c r="M2744" s="131" t="s">
        <v>0</v>
      </c>
      <c r="N2744" s="138" t="s">
        <v>1028</v>
      </c>
    </row>
    <row r="2745" spans="1:14" ht="27" customHeight="1" x14ac:dyDescent="0.35">
      <c r="A2745" s="157">
        <v>20247</v>
      </c>
      <c r="B2745" s="158">
        <v>2116</v>
      </c>
      <c r="C2745" s="125" t="s">
        <v>471</v>
      </c>
      <c r="D2745" s="159">
        <v>42734.284722222219</v>
      </c>
      <c r="E2745" s="158" t="s">
        <v>1</v>
      </c>
      <c r="F2745" s="172">
        <v>42733.666666666664</v>
      </c>
      <c r="G2745" s="173">
        <f t="shared" si="134"/>
        <v>0.61805555555474712</v>
      </c>
      <c r="H2745" s="174" t="str">
        <f t="shared" si="135"/>
        <v>ACCEPTABLE</v>
      </c>
      <c r="I2745" s="138"/>
      <c r="J2745" s="139">
        <v>42734.324999999997</v>
      </c>
      <c r="K2745" s="139">
        <v>42734.339583333334</v>
      </c>
      <c r="L2745" s="130">
        <f t="shared" si="136"/>
        <v>1.4583333337213844E-2</v>
      </c>
      <c r="M2745" s="131" t="s">
        <v>1</v>
      </c>
      <c r="N2745" s="138" t="s">
        <v>1316</v>
      </c>
    </row>
    <row r="2746" spans="1:14" ht="27" customHeight="1" x14ac:dyDescent="0.35">
      <c r="A2746" s="157">
        <v>20248</v>
      </c>
      <c r="B2746" s="158">
        <v>2117</v>
      </c>
      <c r="C2746" s="125" t="s">
        <v>471</v>
      </c>
      <c r="D2746" s="159">
        <v>42734.416666666664</v>
      </c>
      <c r="E2746" s="158" t="s">
        <v>0</v>
      </c>
      <c r="F2746" s="172">
        <v>42733.666666666664</v>
      </c>
      <c r="G2746" s="173">
        <f t="shared" si="134"/>
        <v>0.75</v>
      </c>
      <c r="H2746" s="174" t="str">
        <f t="shared" si="135"/>
        <v>ACCEPTABLE</v>
      </c>
      <c r="I2746" s="138"/>
      <c r="J2746" s="139">
        <v>42734.409722222219</v>
      </c>
      <c r="K2746" s="139">
        <v>42734.424305555556</v>
      </c>
      <c r="L2746" s="130">
        <f t="shared" si="136"/>
        <v>1.4583333337213844E-2</v>
      </c>
      <c r="M2746" s="131" t="s">
        <v>0</v>
      </c>
      <c r="N2746" s="138" t="s">
        <v>1506</v>
      </c>
    </row>
    <row r="2747" spans="1:14" ht="27" customHeight="1" x14ac:dyDescent="0.35">
      <c r="A2747" s="157">
        <v>20248</v>
      </c>
      <c r="B2747" s="158">
        <v>2118</v>
      </c>
      <c r="C2747" s="125" t="s">
        <v>16</v>
      </c>
      <c r="D2747" s="159">
        <v>42734.458333333336</v>
      </c>
      <c r="E2747" s="158" t="s">
        <v>1</v>
      </c>
      <c r="F2747" s="172">
        <v>42733.666666666664</v>
      </c>
      <c r="G2747" s="173">
        <f t="shared" si="134"/>
        <v>0.79166666667151731</v>
      </c>
      <c r="H2747" s="174" t="str">
        <f t="shared" si="135"/>
        <v>ACCEPTABLE</v>
      </c>
      <c r="I2747" s="138"/>
      <c r="J2747" s="139">
        <v>42734.444444444445</v>
      </c>
      <c r="K2747" s="139">
        <v>42734.45208333333</v>
      </c>
      <c r="L2747" s="130">
        <f t="shared" si="136"/>
        <v>7.6388888846850023E-3</v>
      </c>
      <c r="M2747" s="131" t="s">
        <v>1</v>
      </c>
      <c r="N2747" s="138" t="s">
        <v>645</v>
      </c>
    </row>
    <row r="2748" spans="1:14" ht="27" customHeight="1" x14ac:dyDescent="0.35">
      <c r="A2748" s="157">
        <v>20248</v>
      </c>
      <c r="B2748" s="158">
        <v>2119</v>
      </c>
      <c r="C2748" s="125" t="s">
        <v>16</v>
      </c>
      <c r="D2748" s="159">
        <v>42735.583333333336</v>
      </c>
      <c r="E2748" s="158" t="s">
        <v>0</v>
      </c>
      <c r="F2748" s="172">
        <v>42735.378472222219</v>
      </c>
      <c r="G2748" s="173">
        <f t="shared" si="134"/>
        <v>0.20486111111677019</v>
      </c>
      <c r="H2748" s="174" t="str">
        <f t="shared" si="135"/>
        <v>ACCEPTABLE</v>
      </c>
      <c r="I2748" s="138"/>
      <c r="J2748" s="139">
        <v>42735.618055555555</v>
      </c>
      <c r="K2748" s="139">
        <v>42735.628472222219</v>
      </c>
      <c r="L2748" s="130">
        <f t="shared" si="136"/>
        <v>1.0416666664241347E-2</v>
      </c>
      <c r="M2748" s="131" t="s">
        <v>0</v>
      </c>
      <c r="N2748" s="138" t="s">
        <v>1507</v>
      </c>
    </row>
    <row r="2749" spans="1:14" ht="27" customHeight="1" x14ac:dyDescent="0.35">
      <c r="A2749" s="157">
        <v>20248</v>
      </c>
      <c r="B2749" s="158">
        <v>2120</v>
      </c>
      <c r="C2749" s="125" t="s">
        <v>471</v>
      </c>
      <c r="D2749" s="159">
        <v>42735.611111111109</v>
      </c>
      <c r="E2749" s="158" t="s">
        <v>1</v>
      </c>
      <c r="F2749" s="172">
        <v>42735.378472222219</v>
      </c>
      <c r="G2749" s="173">
        <f t="shared" si="134"/>
        <v>0.23263888889050577</v>
      </c>
      <c r="H2749" s="174" t="str">
        <f t="shared" si="135"/>
        <v>ACCEPTABLE</v>
      </c>
      <c r="I2749" s="138"/>
      <c r="J2749" s="139">
        <v>42735.648611111108</v>
      </c>
      <c r="K2749" s="139">
        <v>42735.659722222219</v>
      </c>
      <c r="L2749" s="130">
        <f t="shared" si="136"/>
        <v>1.1111111110949423E-2</v>
      </c>
      <c r="M2749" s="131" t="s">
        <v>1</v>
      </c>
      <c r="N2749" s="138" t="s">
        <v>1508</v>
      </c>
    </row>
    <row r="2750" spans="1:14" ht="27" customHeight="1" x14ac:dyDescent="0.35">
      <c r="A2750" s="157">
        <v>20249</v>
      </c>
      <c r="B2750" s="158">
        <v>2121</v>
      </c>
      <c r="C2750" s="125" t="s">
        <v>3</v>
      </c>
      <c r="D2750" s="159">
        <v>42735.701388888891</v>
      </c>
      <c r="E2750" s="158" t="s">
        <v>0</v>
      </c>
      <c r="F2750" s="172">
        <v>42735.378472222219</v>
      </c>
      <c r="G2750" s="173">
        <f t="shared" si="134"/>
        <v>0.32291666667151731</v>
      </c>
      <c r="H2750" s="174" t="str">
        <f t="shared" si="135"/>
        <v>ACCEPTABLE</v>
      </c>
      <c r="I2750" s="138"/>
      <c r="J2750" s="139">
        <v>42735.682638888888</v>
      </c>
      <c r="K2750" s="139">
        <v>42735.693055555559</v>
      </c>
      <c r="L2750" s="130">
        <f t="shared" si="136"/>
        <v>1.0416666671517305E-2</v>
      </c>
      <c r="M2750" s="131" t="s">
        <v>0</v>
      </c>
      <c r="N2750" s="138" t="s">
        <v>1202</v>
      </c>
    </row>
    <row r="2751" spans="1:14" ht="27" customHeight="1" x14ac:dyDescent="0.35">
      <c r="A2751" s="157">
        <v>20249</v>
      </c>
      <c r="B2751" s="158">
        <v>2122</v>
      </c>
      <c r="C2751" s="125" t="s">
        <v>4</v>
      </c>
      <c r="D2751" s="159">
        <v>42735.736111111109</v>
      </c>
      <c r="E2751" s="158" t="s">
        <v>1</v>
      </c>
      <c r="F2751" s="172">
        <v>42735.378472222219</v>
      </c>
      <c r="G2751" s="173">
        <f t="shared" si="134"/>
        <v>0.35763888889050577</v>
      </c>
      <c r="H2751" s="174" t="str">
        <f t="shared" si="135"/>
        <v>ACCEPTABLE</v>
      </c>
      <c r="I2751" s="138"/>
      <c r="J2751" s="139">
        <v>42735.722916666666</v>
      </c>
      <c r="K2751" s="139">
        <v>42735.729861111111</v>
      </c>
      <c r="L2751" s="130">
        <f t="shared" si="136"/>
        <v>6.9444444452528842E-3</v>
      </c>
      <c r="M2751" s="131" t="s">
        <v>1</v>
      </c>
      <c r="N2751" s="138" t="s">
        <v>1509</v>
      </c>
    </row>
    <row r="2752" spans="1:14" ht="27" customHeight="1" x14ac:dyDescent="0.35">
      <c r="A2752" s="157">
        <v>20249</v>
      </c>
      <c r="B2752" s="158">
        <v>2123</v>
      </c>
      <c r="C2752" s="125" t="s">
        <v>4</v>
      </c>
      <c r="D2752" s="159">
        <v>42737.069444444445</v>
      </c>
      <c r="E2752" s="158" t="s">
        <v>0</v>
      </c>
      <c r="F2752" s="172">
        <v>42736.886111111111</v>
      </c>
      <c r="G2752" s="173">
        <f t="shared" si="134"/>
        <v>0.18333333333430346</v>
      </c>
      <c r="H2752" s="174" t="str">
        <f t="shared" si="135"/>
        <v>ACCEPTABLE</v>
      </c>
      <c r="I2752" s="138"/>
      <c r="J2752" s="139">
        <v>42737.06527777778</v>
      </c>
      <c r="K2752" s="139">
        <v>42737.072222222225</v>
      </c>
      <c r="L2752" s="130">
        <f t="shared" si="136"/>
        <v>6.9444444452528842E-3</v>
      </c>
      <c r="M2752" s="131" t="s">
        <v>0</v>
      </c>
      <c r="N2752" s="138" t="s">
        <v>1509</v>
      </c>
    </row>
    <row r="2753" spans="1:14" ht="27" customHeight="1" x14ac:dyDescent="0.35">
      <c r="A2753" s="157"/>
      <c r="B2753" s="158"/>
      <c r="C2753" s="125"/>
      <c r="D2753" s="159"/>
      <c r="E2753" s="158"/>
      <c r="F2753" s="172"/>
      <c r="G2753" s="173" t="str">
        <f t="shared" si="134"/>
        <v/>
      </c>
      <c r="H2753" s="174" t="str">
        <f t="shared" si="135"/>
        <v/>
      </c>
      <c r="I2753" s="138"/>
      <c r="J2753" s="139">
        <v>42737.086805555555</v>
      </c>
      <c r="K2753" s="139">
        <v>42737.095833333333</v>
      </c>
      <c r="L2753" s="130">
        <f t="shared" si="136"/>
        <v>9.0277777781011537E-3</v>
      </c>
      <c r="M2753" s="131" t="s">
        <v>1</v>
      </c>
      <c r="N2753" s="138" t="s">
        <v>1510</v>
      </c>
    </row>
    <row r="2754" spans="1:14" ht="27" customHeight="1" x14ac:dyDescent="0.35">
      <c r="A2754" s="157">
        <v>20249</v>
      </c>
      <c r="B2754" s="158">
        <v>2124</v>
      </c>
      <c r="C2754" s="125" t="s">
        <v>4</v>
      </c>
      <c r="D2754" s="159">
        <v>42737.121527777781</v>
      </c>
      <c r="E2754" s="158" t="s">
        <v>1</v>
      </c>
      <c r="F2754" s="172">
        <v>42736.886111111111</v>
      </c>
      <c r="G2754" s="173">
        <f t="shared" si="134"/>
        <v>0.23541666667006211</v>
      </c>
      <c r="H2754" s="174" t="str">
        <f t="shared" si="135"/>
        <v>ACCEPTABLE</v>
      </c>
      <c r="I2754" s="138"/>
      <c r="J2754" s="139">
        <v>42737.137499999997</v>
      </c>
      <c r="K2754" s="139">
        <v>42737.144444444442</v>
      </c>
      <c r="L2754" s="130">
        <f t="shared" si="136"/>
        <v>6.9444444452528842E-3</v>
      </c>
      <c r="M2754" s="131" t="s">
        <v>1</v>
      </c>
      <c r="N2754" s="138" t="s">
        <v>1509</v>
      </c>
    </row>
    <row r="2755" spans="1:14" ht="27" customHeight="1" x14ac:dyDescent="0.35">
      <c r="A2755" s="157">
        <v>20250</v>
      </c>
      <c r="B2755" s="158">
        <v>2125</v>
      </c>
      <c r="C2755" s="125" t="s">
        <v>3</v>
      </c>
      <c r="D2755" s="159">
        <v>42737.145833333336</v>
      </c>
      <c r="E2755" s="158" t="s">
        <v>0</v>
      </c>
      <c r="F2755" s="172">
        <v>42736.886111111111</v>
      </c>
      <c r="G2755" s="173">
        <f t="shared" si="134"/>
        <v>0.25972222222480923</v>
      </c>
      <c r="H2755" s="174" t="str">
        <f t="shared" si="135"/>
        <v>ACCEPTABLE</v>
      </c>
      <c r="I2755" s="138"/>
      <c r="J2755" s="139">
        <v>42737.168749999997</v>
      </c>
      <c r="K2755" s="139">
        <v>42737.178472222222</v>
      </c>
      <c r="L2755" s="130">
        <f t="shared" si="136"/>
        <v>9.7222222248092294E-3</v>
      </c>
      <c r="M2755" s="131" t="s">
        <v>0</v>
      </c>
      <c r="N2755" s="138" t="s">
        <v>1147</v>
      </c>
    </row>
    <row r="2756" spans="1:14" ht="27" customHeight="1" x14ac:dyDescent="0.35">
      <c r="A2756" s="157">
        <v>20250</v>
      </c>
      <c r="B2756" s="158">
        <v>2126</v>
      </c>
      <c r="C2756" s="125" t="s">
        <v>4</v>
      </c>
      <c r="D2756" s="159">
        <v>42737.180555555555</v>
      </c>
      <c r="E2756" s="158" t="s">
        <v>1</v>
      </c>
      <c r="F2756" s="172">
        <v>42736.886111111111</v>
      </c>
      <c r="G2756" s="173">
        <f t="shared" si="134"/>
        <v>0.29444444444379769</v>
      </c>
      <c r="H2756" s="174" t="str">
        <f t="shared" si="135"/>
        <v>ACCEPTABLE</v>
      </c>
      <c r="I2756" s="138"/>
      <c r="J2756" s="139">
        <v>42737.206944444442</v>
      </c>
      <c r="K2756" s="139">
        <v>42737.216666666667</v>
      </c>
      <c r="L2756" s="130">
        <f t="shared" si="136"/>
        <v>9.7222222248092294E-3</v>
      </c>
      <c r="M2756" s="131" t="s">
        <v>1</v>
      </c>
      <c r="N2756" s="138" t="s">
        <v>1509</v>
      </c>
    </row>
    <row r="2757" spans="1:14" ht="27" customHeight="1" x14ac:dyDescent="0.35">
      <c r="A2757" s="157">
        <v>20249</v>
      </c>
      <c r="B2757" s="158">
        <v>2127</v>
      </c>
      <c r="C2757" s="125" t="s">
        <v>4</v>
      </c>
      <c r="D2757" s="159">
        <v>42737.340277777781</v>
      </c>
      <c r="E2757" s="158"/>
      <c r="F2757" s="172">
        <v>42737.261805555558</v>
      </c>
      <c r="G2757" s="173">
        <f t="shared" si="134"/>
        <v>7.8472222223354038E-2</v>
      </c>
      <c r="H2757" s="174" t="str">
        <f t="shared" si="135"/>
        <v>ACCEPTABLE</v>
      </c>
      <c r="I2757" s="138"/>
      <c r="J2757" s="139">
        <v>42737.340277777781</v>
      </c>
      <c r="K2757" s="139">
        <v>42737.347222222219</v>
      </c>
      <c r="L2757" s="130">
        <f t="shared" si="136"/>
        <v>6.9444444379769266E-3</v>
      </c>
      <c r="M2757" s="131" t="s">
        <v>0</v>
      </c>
      <c r="N2757" s="138" t="s">
        <v>1509</v>
      </c>
    </row>
    <row r="2758" spans="1:14" ht="27" customHeight="1" x14ac:dyDescent="0.35">
      <c r="A2758" s="157">
        <v>20249</v>
      </c>
      <c r="B2758" s="158">
        <v>2128</v>
      </c>
      <c r="C2758" s="125" t="s">
        <v>3</v>
      </c>
      <c r="D2758" s="159">
        <v>42737.368055555555</v>
      </c>
      <c r="E2758" s="158"/>
      <c r="F2758" s="172">
        <v>42737.261805555558</v>
      </c>
      <c r="G2758" s="173">
        <f t="shared" si="134"/>
        <v>0.10624999999708962</v>
      </c>
      <c r="H2758" s="174" t="str">
        <f t="shared" si="135"/>
        <v>ACCEPTABLE</v>
      </c>
      <c r="I2758" s="138"/>
      <c r="J2758" s="139">
        <v>42737.350694444445</v>
      </c>
      <c r="K2758" s="139">
        <v>42737.375</v>
      </c>
      <c r="L2758" s="130">
        <f t="shared" ref="L2758:L2820" si="137">IF(OR(K2758="",J2758=""), "Incomplete Data", K2758-J2758)</f>
        <v>2.4305555554747116E-2</v>
      </c>
      <c r="M2758" s="131" t="s">
        <v>1</v>
      </c>
      <c r="N2758" s="138" t="s">
        <v>1349</v>
      </c>
    </row>
    <row r="2759" spans="1:14" ht="27" customHeight="1" x14ac:dyDescent="0.35">
      <c r="A2759" s="157">
        <v>20251</v>
      </c>
      <c r="B2759" s="158">
        <v>2129</v>
      </c>
      <c r="C2759" s="125" t="s">
        <v>471</v>
      </c>
      <c r="D2759" s="159">
        <v>42737.520833333336</v>
      </c>
      <c r="E2759" s="158" t="s">
        <v>0</v>
      </c>
      <c r="F2759" s="172">
        <v>42371.461805555555</v>
      </c>
      <c r="G2759" s="173">
        <f t="shared" si="134"/>
        <v>366.05902777778101</v>
      </c>
      <c r="H2759" s="174" t="str">
        <f t="shared" si="135"/>
        <v>ACCEPTABLE</v>
      </c>
      <c r="I2759" s="138"/>
      <c r="J2759" s="139">
        <v>42737.520833333336</v>
      </c>
      <c r="K2759" s="139">
        <v>42737.531944444447</v>
      </c>
      <c r="L2759" s="130">
        <f t="shared" si="137"/>
        <v>1.1111111110949423E-2</v>
      </c>
      <c r="M2759" s="131" t="s">
        <v>0</v>
      </c>
      <c r="N2759" s="138" t="s">
        <v>1511</v>
      </c>
    </row>
    <row r="2760" spans="1:14" ht="27" customHeight="1" x14ac:dyDescent="0.35">
      <c r="A2760" s="157">
        <v>20251</v>
      </c>
      <c r="B2760" s="158">
        <v>2130</v>
      </c>
      <c r="C2760" s="125" t="s">
        <v>210</v>
      </c>
      <c r="D2760" s="159">
        <v>42737.555555555555</v>
      </c>
      <c r="E2760" s="158" t="s">
        <v>1</v>
      </c>
      <c r="F2760" s="172">
        <v>42371.461805555555</v>
      </c>
      <c r="G2760" s="173">
        <f t="shared" si="134"/>
        <v>366.09375</v>
      </c>
      <c r="H2760" s="174" t="str">
        <f t="shared" si="135"/>
        <v>ACCEPTABLE</v>
      </c>
      <c r="I2760" s="138"/>
      <c r="J2760" s="139">
        <v>42737.555555555555</v>
      </c>
      <c r="K2760" s="139">
        <v>42737.569444444445</v>
      </c>
      <c r="L2760" s="130">
        <f t="shared" si="137"/>
        <v>1.3888888890505768E-2</v>
      </c>
      <c r="M2760" s="131" t="s">
        <v>1</v>
      </c>
      <c r="N2760" s="138" t="s">
        <v>1512</v>
      </c>
    </row>
    <row r="2761" spans="1:14" ht="27" customHeight="1" x14ac:dyDescent="0.35">
      <c r="A2761" s="157">
        <v>20252</v>
      </c>
      <c r="B2761" s="158">
        <v>2131</v>
      </c>
      <c r="C2761" s="125" t="s">
        <v>3</v>
      </c>
      <c r="D2761" s="159">
        <v>42737.777777777781</v>
      </c>
      <c r="E2761" s="158" t="s">
        <v>0</v>
      </c>
      <c r="F2761" s="172">
        <v>42737.713888888888</v>
      </c>
      <c r="G2761" s="173">
        <f t="shared" si="134"/>
        <v>6.3888888893416151E-2</v>
      </c>
      <c r="H2761" s="174" t="str">
        <f t="shared" si="135"/>
        <v>ACCEPTABLE</v>
      </c>
      <c r="I2761" s="138"/>
      <c r="J2761" s="139">
        <v>42737.802777777775</v>
      </c>
      <c r="K2761" s="139">
        <v>42737.81527777778</v>
      </c>
      <c r="L2761" s="130">
        <f t="shared" si="137"/>
        <v>1.2500000004365575E-2</v>
      </c>
      <c r="M2761" s="131" t="s">
        <v>0</v>
      </c>
      <c r="N2761" s="138" t="s">
        <v>598</v>
      </c>
    </row>
    <row r="2762" spans="1:14" ht="27" customHeight="1" x14ac:dyDescent="0.35">
      <c r="A2762" s="157">
        <v>20252</v>
      </c>
      <c r="B2762" s="158">
        <v>2132</v>
      </c>
      <c r="C2762" s="125" t="s">
        <v>4</v>
      </c>
      <c r="D2762" s="159">
        <v>42737.815972222219</v>
      </c>
      <c r="E2762" s="158" t="s">
        <v>1</v>
      </c>
      <c r="F2762" s="172">
        <v>42737.713888888888</v>
      </c>
      <c r="G2762" s="173">
        <f t="shared" si="134"/>
        <v>0.10208333333139308</v>
      </c>
      <c r="H2762" s="174" t="str">
        <f t="shared" si="135"/>
        <v>ACCEPTABLE</v>
      </c>
      <c r="I2762" s="138"/>
      <c r="J2762" s="139">
        <v>42737.84375</v>
      </c>
      <c r="K2762" s="139">
        <v>42737.857638888891</v>
      </c>
      <c r="L2762" s="130">
        <f t="shared" si="137"/>
        <v>1.3888888890505768E-2</v>
      </c>
      <c r="M2762" s="131" t="s">
        <v>1</v>
      </c>
      <c r="N2762" s="138" t="s">
        <v>1509</v>
      </c>
    </row>
    <row r="2763" spans="1:14" ht="27" customHeight="1" x14ac:dyDescent="0.35">
      <c r="A2763" s="157">
        <v>20253</v>
      </c>
      <c r="B2763" s="158">
        <v>2133</v>
      </c>
      <c r="C2763" s="125" t="s">
        <v>3</v>
      </c>
      <c r="D2763" s="159">
        <v>42738.791666666664</v>
      </c>
      <c r="E2763" s="158" t="s">
        <v>0</v>
      </c>
      <c r="F2763" s="172">
        <v>42738.648611111108</v>
      </c>
      <c r="G2763" s="173">
        <f t="shared" si="134"/>
        <v>0.14305555555620231</v>
      </c>
      <c r="H2763" s="174" t="str">
        <f t="shared" si="135"/>
        <v>ACCEPTABLE</v>
      </c>
      <c r="I2763" s="138"/>
      <c r="J2763" s="139">
        <v>42738.81527777778</v>
      </c>
      <c r="K2763" s="139">
        <v>42738.828472222223</v>
      </c>
      <c r="L2763" s="130">
        <f t="shared" si="137"/>
        <v>1.3194444443797693E-2</v>
      </c>
      <c r="M2763" s="131" t="s">
        <v>0</v>
      </c>
      <c r="N2763" s="138" t="s">
        <v>1513</v>
      </c>
    </row>
    <row r="2764" spans="1:14" ht="27" customHeight="1" x14ac:dyDescent="0.35">
      <c r="A2764" s="157">
        <v>20253</v>
      </c>
      <c r="B2764" s="158">
        <v>2134</v>
      </c>
      <c r="C2764" s="125" t="s">
        <v>3</v>
      </c>
      <c r="D2764" s="159">
        <v>42738.819444444445</v>
      </c>
      <c r="E2764" s="158" t="s">
        <v>1</v>
      </c>
      <c r="F2764" s="172">
        <v>42738.648611111108</v>
      </c>
      <c r="G2764" s="173">
        <f t="shared" si="134"/>
        <v>0.17083333333721384</v>
      </c>
      <c r="H2764" s="174" t="str">
        <f t="shared" si="135"/>
        <v>ACCEPTABLE</v>
      </c>
      <c r="I2764" s="138"/>
      <c r="J2764" s="139">
        <v>42738.837500000001</v>
      </c>
      <c r="K2764" s="139">
        <v>42738.851388888892</v>
      </c>
      <c r="L2764" s="130">
        <f t="shared" si="137"/>
        <v>1.3888888890505768E-2</v>
      </c>
      <c r="M2764" s="131" t="s">
        <v>1</v>
      </c>
      <c r="N2764" s="138" t="s">
        <v>1513</v>
      </c>
    </row>
    <row r="2765" spans="1:14" ht="27" customHeight="1" x14ac:dyDescent="0.35">
      <c r="A2765" s="157">
        <v>20251</v>
      </c>
      <c r="B2765" s="158">
        <v>2135</v>
      </c>
      <c r="C2765" s="125" t="s">
        <v>16</v>
      </c>
      <c r="D2765" s="159">
        <v>42739.444444444445</v>
      </c>
      <c r="E2765" s="158" t="s">
        <v>0</v>
      </c>
      <c r="F2765" s="172">
        <v>42739.314583333333</v>
      </c>
      <c r="G2765" s="173">
        <f t="shared" si="134"/>
        <v>0.12986111111240461</v>
      </c>
      <c r="H2765" s="174" t="str">
        <f t="shared" si="135"/>
        <v>ACCEPTABLE</v>
      </c>
      <c r="I2765" s="138"/>
      <c r="J2765" s="139">
        <v>42739.475694444445</v>
      </c>
      <c r="K2765" s="139">
        <v>42739.484722222223</v>
      </c>
      <c r="L2765" s="130">
        <f t="shared" si="137"/>
        <v>9.0277777781011537E-3</v>
      </c>
      <c r="M2765" s="131" t="s">
        <v>0</v>
      </c>
      <c r="N2765" s="138" t="s">
        <v>1028</v>
      </c>
    </row>
    <row r="2766" spans="1:14" ht="27" customHeight="1" x14ac:dyDescent="0.35">
      <c r="A2766" s="157">
        <v>20251</v>
      </c>
      <c r="B2766" s="158">
        <v>2136</v>
      </c>
      <c r="C2766" s="125" t="s">
        <v>471</v>
      </c>
      <c r="D2766" s="159">
        <v>42739.472222222219</v>
      </c>
      <c r="E2766" s="158" t="s">
        <v>1</v>
      </c>
      <c r="F2766" s="172">
        <v>42739.314583333333</v>
      </c>
      <c r="G2766" s="173">
        <f t="shared" si="134"/>
        <v>0.15763888888614019</v>
      </c>
      <c r="H2766" s="174" t="str">
        <f t="shared" si="135"/>
        <v>ACCEPTABLE</v>
      </c>
      <c r="I2766" s="138"/>
      <c r="J2766" s="139">
        <v>42739.505555555559</v>
      </c>
      <c r="K2766" s="139">
        <v>42739.518055555556</v>
      </c>
      <c r="L2766" s="130">
        <f t="shared" si="137"/>
        <v>1.2499999997089617E-2</v>
      </c>
      <c r="M2766" s="131" t="s">
        <v>1</v>
      </c>
      <c r="N2766" s="138" t="s">
        <v>1514</v>
      </c>
    </row>
    <row r="2767" spans="1:14" ht="27" customHeight="1" x14ac:dyDescent="0.35">
      <c r="A2767" s="157">
        <v>20252</v>
      </c>
      <c r="B2767" s="158">
        <v>2137</v>
      </c>
      <c r="C2767" s="125" t="s">
        <v>4</v>
      </c>
      <c r="D2767" s="159">
        <v>42739.798611111109</v>
      </c>
      <c r="E2767" s="158" t="s">
        <v>0</v>
      </c>
      <c r="F2767" s="172">
        <v>42739.737500000003</v>
      </c>
      <c r="G2767" s="173">
        <f t="shared" si="134"/>
        <v>6.1111111106583849E-2</v>
      </c>
      <c r="H2767" s="174" t="str">
        <f t="shared" si="135"/>
        <v>ACCEPTABLE</v>
      </c>
      <c r="I2767" s="138"/>
      <c r="J2767" s="139">
        <v>42739.798611111109</v>
      </c>
      <c r="K2767" s="139">
        <v>42739.810416666667</v>
      </c>
      <c r="L2767" s="130">
        <f t="shared" si="137"/>
        <v>1.1805555557657499E-2</v>
      </c>
      <c r="M2767" s="131" t="s">
        <v>0</v>
      </c>
      <c r="N2767" s="138" t="s">
        <v>1509</v>
      </c>
    </row>
    <row r="2768" spans="1:14" ht="27" customHeight="1" x14ac:dyDescent="0.35">
      <c r="A2768" s="157">
        <v>20252</v>
      </c>
      <c r="B2768" s="158">
        <v>2138</v>
      </c>
      <c r="C2768" s="125" t="s">
        <v>3</v>
      </c>
      <c r="D2768" s="159">
        <v>42739.826388888891</v>
      </c>
      <c r="E2768" s="158" t="s">
        <v>1</v>
      </c>
      <c r="F2768" s="172">
        <v>42739.737500000003</v>
      </c>
      <c r="G2768" s="173">
        <f t="shared" si="134"/>
        <v>8.8888888887595385E-2</v>
      </c>
      <c r="H2768" s="174" t="str">
        <f t="shared" si="135"/>
        <v>ACCEPTABLE</v>
      </c>
      <c r="I2768" s="138"/>
      <c r="J2768" s="139">
        <v>42739.836805555555</v>
      </c>
      <c r="K2768" s="139">
        <v>42739.856944444444</v>
      </c>
      <c r="L2768" s="130">
        <f t="shared" si="137"/>
        <v>2.0138888889050577E-2</v>
      </c>
      <c r="M2768" s="131" t="s">
        <v>1</v>
      </c>
      <c r="N2768" s="138" t="s">
        <v>598</v>
      </c>
    </row>
    <row r="2769" spans="1:14" ht="27" customHeight="1" x14ac:dyDescent="0.35">
      <c r="A2769" s="157">
        <v>20254</v>
      </c>
      <c r="B2769" s="158">
        <v>2139</v>
      </c>
      <c r="C2769" s="125" t="s">
        <v>471</v>
      </c>
      <c r="D2769" s="159">
        <v>42740.552083333336</v>
      </c>
      <c r="E2769" s="158" t="s">
        <v>0</v>
      </c>
      <c r="F2769" s="172">
        <v>42740.493750000001</v>
      </c>
      <c r="G2769" s="173">
        <f t="shared" ref="G2769:G2815" si="138">IF(D2769="","",D2769-F2769)</f>
        <v>5.8333333334303461E-2</v>
      </c>
      <c r="H2769" s="174" t="str">
        <f t="shared" ref="H2769:H2807" si="139">IF(D2769-F2769&lt;0,"TOO LATE",IF(G2769="","",IF(OR(DAY(D2769-F2769)&gt;1,AND(HOUR(D2769-F2769)&gt;HOUR("0:59"),(SIGN(D2769-F2769)=1))),"ACCEPTABLE","TOO LATE")))</f>
        <v>ACCEPTABLE</v>
      </c>
      <c r="I2769" s="138"/>
      <c r="J2769" s="139">
        <v>42740.538888888892</v>
      </c>
      <c r="K2769" s="139">
        <v>42740.552777777775</v>
      </c>
      <c r="L2769" s="130">
        <f t="shared" si="137"/>
        <v>1.3888888883229811E-2</v>
      </c>
      <c r="M2769" s="131" t="s">
        <v>0</v>
      </c>
      <c r="N2769" s="138" t="s">
        <v>1515</v>
      </c>
    </row>
    <row r="2770" spans="1:14" ht="27" customHeight="1" x14ac:dyDescent="0.35">
      <c r="A2770" s="157">
        <v>20254</v>
      </c>
      <c r="B2770" s="158">
        <v>2140</v>
      </c>
      <c r="C2770" s="125" t="s">
        <v>16</v>
      </c>
      <c r="D2770" s="159">
        <v>42740.586805555555</v>
      </c>
      <c r="E2770" s="158" t="s">
        <v>1</v>
      </c>
      <c r="F2770" s="172">
        <v>42740.493750000001</v>
      </c>
      <c r="G2770" s="173">
        <f t="shared" si="138"/>
        <v>9.3055555553291924E-2</v>
      </c>
      <c r="H2770" s="174" t="str">
        <f t="shared" si="139"/>
        <v>ACCEPTABLE</v>
      </c>
      <c r="I2770" s="138"/>
      <c r="J2770" s="139">
        <v>42740.576388888891</v>
      </c>
      <c r="K2770" s="139">
        <v>42740.588194444441</v>
      </c>
      <c r="L2770" s="130">
        <f t="shared" si="137"/>
        <v>1.1805555550381541E-2</v>
      </c>
      <c r="M2770" s="131" t="s">
        <v>0</v>
      </c>
      <c r="N2770" s="138" t="s">
        <v>592</v>
      </c>
    </row>
    <row r="2771" spans="1:14" ht="27" customHeight="1" x14ac:dyDescent="0.35">
      <c r="A2771" s="157">
        <v>20254</v>
      </c>
      <c r="B2771" s="158">
        <v>2141</v>
      </c>
      <c r="C2771" s="125" t="s">
        <v>16</v>
      </c>
      <c r="D2771" s="159">
        <v>42741.267361111109</v>
      </c>
      <c r="E2771" s="158" t="s">
        <v>0</v>
      </c>
      <c r="F2771" s="172">
        <v>42740.746527777781</v>
      </c>
      <c r="G2771" s="173">
        <f t="shared" si="138"/>
        <v>0.52083333332848269</v>
      </c>
      <c r="H2771" s="174" t="str">
        <f t="shared" si="139"/>
        <v>ACCEPTABLE</v>
      </c>
      <c r="I2771" s="138"/>
      <c r="J2771" s="139">
        <v>42741.263888888891</v>
      </c>
      <c r="K2771" s="139">
        <v>42741.267361111109</v>
      </c>
      <c r="L2771" s="130">
        <f t="shared" si="137"/>
        <v>3.4722222189884633E-3</v>
      </c>
      <c r="M2771" s="131" t="s">
        <v>0</v>
      </c>
      <c r="N2771" s="138" t="s">
        <v>592</v>
      </c>
    </row>
    <row r="2772" spans="1:14" ht="27" customHeight="1" x14ac:dyDescent="0.35">
      <c r="A2772" s="157">
        <v>20254</v>
      </c>
      <c r="B2772" s="158">
        <v>2142</v>
      </c>
      <c r="C2772" s="125" t="s">
        <v>471</v>
      </c>
      <c r="D2772" s="159">
        <v>42741.295138888891</v>
      </c>
      <c r="E2772" s="158" t="s">
        <v>1</v>
      </c>
      <c r="F2772" s="172">
        <v>42740.746527777781</v>
      </c>
      <c r="G2772" s="173">
        <f t="shared" si="138"/>
        <v>0.54861111110949423</v>
      </c>
      <c r="H2772" s="174" t="str">
        <f t="shared" si="139"/>
        <v>ACCEPTABLE</v>
      </c>
      <c r="I2772" s="138"/>
      <c r="J2772" s="139">
        <v>42741.291666666664</v>
      </c>
      <c r="K2772" s="139">
        <v>42741.309027777781</v>
      </c>
      <c r="L2772" s="130">
        <f t="shared" si="137"/>
        <v>1.7361111116770189E-2</v>
      </c>
      <c r="M2772" s="131" t="s">
        <v>1</v>
      </c>
      <c r="N2772" s="138" t="s">
        <v>1516</v>
      </c>
    </row>
    <row r="2773" spans="1:14" ht="27" customHeight="1" x14ac:dyDescent="0.35">
      <c r="A2773" s="157">
        <v>20255</v>
      </c>
      <c r="B2773" s="158">
        <v>2143</v>
      </c>
      <c r="C2773" s="125" t="s">
        <v>3</v>
      </c>
      <c r="D2773" s="159">
        <v>42741.763888888891</v>
      </c>
      <c r="E2773" s="158" t="s">
        <v>0</v>
      </c>
      <c r="F2773" s="172">
        <v>42741.574305555558</v>
      </c>
      <c r="G2773" s="173">
        <f t="shared" si="138"/>
        <v>0.18958333333284827</v>
      </c>
      <c r="H2773" s="174" t="str">
        <f t="shared" si="139"/>
        <v>ACCEPTABLE</v>
      </c>
      <c r="I2773" s="138"/>
      <c r="J2773" s="139">
        <v>42741.759027777778</v>
      </c>
      <c r="K2773" s="139">
        <v>42741.774305555555</v>
      </c>
      <c r="L2773" s="130">
        <f t="shared" si="137"/>
        <v>1.5277777776645962E-2</v>
      </c>
      <c r="M2773" s="131" t="s">
        <v>0</v>
      </c>
      <c r="N2773" s="138" t="s">
        <v>1517</v>
      </c>
    </row>
    <row r="2774" spans="1:14" ht="27" customHeight="1" x14ac:dyDescent="0.35">
      <c r="A2774" s="157">
        <v>20255</v>
      </c>
      <c r="B2774" s="158">
        <v>2144</v>
      </c>
      <c r="C2774" s="125" t="s">
        <v>3</v>
      </c>
      <c r="D2774" s="159">
        <v>42741.791666666664</v>
      </c>
      <c r="E2774" s="158" t="s">
        <v>1</v>
      </c>
      <c r="F2774" s="172">
        <v>42741.574305555558</v>
      </c>
      <c r="G2774" s="173">
        <f t="shared" si="138"/>
        <v>0.21736111110658385</v>
      </c>
      <c r="H2774" s="174" t="str">
        <f t="shared" si="139"/>
        <v>ACCEPTABLE</v>
      </c>
      <c r="I2774" s="138"/>
      <c r="J2774" s="139">
        <v>42741.785416666666</v>
      </c>
      <c r="K2774" s="139">
        <v>42741.799305555556</v>
      </c>
      <c r="L2774" s="130">
        <f t="shared" si="137"/>
        <v>1.3888888890505768E-2</v>
      </c>
      <c r="M2774" s="131" t="s">
        <v>1</v>
      </c>
      <c r="N2774" s="138" t="s">
        <v>1517</v>
      </c>
    </row>
    <row r="2775" spans="1:14" ht="27" customHeight="1" x14ac:dyDescent="0.35">
      <c r="A2775" s="157">
        <v>20256</v>
      </c>
      <c r="B2775" s="158">
        <v>2145</v>
      </c>
      <c r="C2775" s="125" t="s">
        <v>3</v>
      </c>
      <c r="D2775" s="159">
        <v>42742.385416666664</v>
      </c>
      <c r="E2775" s="158" t="s">
        <v>0</v>
      </c>
      <c r="F2775" s="172">
        <v>42742.252083333333</v>
      </c>
      <c r="G2775" s="173">
        <f t="shared" si="138"/>
        <v>0.13333333333139308</v>
      </c>
      <c r="H2775" s="174" t="str">
        <f t="shared" si="139"/>
        <v>ACCEPTABLE</v>
      </c>
      <c r="I2775" s="138"/>
      <c r="J2775" s="139">
        <v>42742.378472222219</v>
      </c>
      <c r="K2775" s="139">
        <v>42742.38958333333</v>
      </c>
      <c r="L2775" s="130">
        <f t="shared" si="137"/>
        <v>1.1111111110949423E-2</v>
      </c>
      <c r="M2775" s="131" t="s">
        <v>0</v>
      </c>
      <c r="N2775" s="138" t="s">
        <v>608</v>
      </c>
    </row>
    <row r="2776" spans="1:14" ht="27" customHeight="1" x14ac:dyDescent="0.35">
      <c r="A2776" s="157">
        <v>20256</v>
      </c>
      <c r="B2776" s="158">
        <v>2146</v>
      </c>
      <c r="C2776" s="125" t="s">
        <v>4</v>
      </c>
      <c r="D2776" s="159">
        <v>42742.420138888891</v>
      </c>
      <c r="E2776" s="158" t="s">
        <v>1</v>
      </c>
      <c r="F2776" s="172">
        <v>42742.252083333333</v>
      </c>
      <c r="G2776" s="173">
        <f t="shared" si="138"/>
        <v>0.1680555555576575</v>
      </c>
      <c r="H2776" s="174" t="str">
        <f t="shared" si="139"/>
        <v>ACCEPTABLE</v>
      </c>
      <c r="I2776" s="138"/>
      <c r="J2776" s="139">
        <v>42742.416666666664</v>
      </c>
      <c r="K2776" s="139">
        <v>42742.423611111109</v>
      </c>
      <c r="L2776" s="130">
        <f t="shared" si="137"/>
        <v>6.9444444452528842E-3</v>
      </c>
      <c r="M2776" s="131" t="s">
        <v>1</v>
      </c>
      <c r="N2776" s="138" t="s">
        <v>1509</v>
      </c>
    </row>
    <row r="2777" spans="1:14" ht="27" customHeight="1" x14ac:dyDescent="0.35">
      <c r="A2777" s="157">
        <v>20257</v>
      </c>
      <c r="B2777" s="158">
        <v>2147</v>
      </c>
      <c r="C2777" s="125" t="s">
        <v>3</v>
      </c>
      <c r="D2777" s="159">
        <v>42742.784722222219</v>
      </c>
      <c r="E2777" s="158" t="s">
        <v>0</v>
      </c>
      <c r="F2777" s="172">
        <v>42742.605555555558</v>
      </c>
      <c r="G2777" s="173">
        <f t="shared" si="138"/>
        <v>0.17916666666133096</v>
      </c>
      <c r="H2777" s="174" t="str">
        <f t="shared" si="139"/>
        <v>ACCEPTABLE</v>
      </c>
      <c r="I2777" s="138"/>
      <c r="J2777" s="139">
        <v>42742.78125</v>
      </c>
      <c r="K2777" s="139">
        <v>42742.795138888891</v>
      </c>
      <c r="L2777" s="130">
        <f t="shared" si="137"/>
        <v>1.3888888890505768E-2</v>
      </c>
      <c r="M2777" s="131" t="s">
        <v>0</v>
      </c>
      <c r="N2777" s="138" t="s">
        <v>1518</v>
      </c>
    </row>
    <row r="2778" spans="1:14" ht="27" customHeight="1" x14ac:dyDescent="0.35">
      <c r="A2778" s="157">
        <v>20257</v>
      </c>
      <c r="B2778" s="158">
        <v>2148</v>
      </c>
      <c r="C2778" s="125" t="s">
        <v>4</v>
      </c>
      <c r="D2778" s="159">
        <v>42742.819444444445</v>
      </c>
      <c r="E2778" s="158" t="s">
        <v>1</v>
      </c>
      <c r="F2778" s="172">
        <v>42742.605555555558</v>
      </c>
      <c r="G2778" s="173">
        <f t="shared" si="138"/>
        <v>0.21388888888759539</v>
      </c>
      <c r="H2778" s="174" t="str">
        <f t="shared" si="139"/>
        <v>ACCEPTABLE</v>
      </c>
      <c r="I2778" s="138"/>
      <c r="J2778" s="139">
        <v>42742.822916666664</v>
      </c>
      <c r="K2778" s="139">
        <v>42742.836805555555</v>
      </c>
      <c r="L2778" s="130">
        <f t="shared" si="137"/>
        <v>1.3888888890505768E-2</v>
      </c>
      <c r="M2778" s="131" t="s">
        <v>1</v>
      </c>
      <c r="N2778" s="138" t="s">
        <v>18</v>
      </c>
    </row>
    <row r="2779" spans="1:14" ht="27" customHeight="1" x14ac:dyDescent="0.35">
      <c r="A2779" s="157">
        <v>20256</v>
      </c>
      <c r="B2779" s="158">
        <v>2149</v>
      </c>
      <c r="C2779" s="125" t="s">
        <v>4</v>
      </c>
      <c r="D2779" s="159">
        <v>42743.090277777781</v>
      </c>
      <c r="E2779" s="158" t="s">
        <v>0</v>
      </c>
      <c r="F2779" s="172">
        <v>42742.767361111109</v>
      </c>
      <c r="G2779" s="173">
        <f t="shared" si="138"/>
        <v>0.32291666667151731</v>
      </c>
      <c r="H2779" s="174" t="str">
        <f t="shared" si="139"/>
        <v>ACCEPTABLE</v>
      </c>
      <c r="I2779" s="138"/>
      <c r="J2779" s="139">
        <v>42743.09097222222</v>
      </c>
      <c r="K2779" s="139">
        <v>42743.09652777778</v>
      </c>
      <c r="L2779" s="130">
        <f t="shared" si="137"/>
        <v>5.5555555591126904E-3</v>
      </c>
      <c r="M2779" s="131" t="s">
        <v>0</v>
      </c>
      <c r="N2779" s="138" t="s">
        <v>587</v>
      </c>
    </row>
    <row r="2780" spans="1:14" ht="27" customHeight="1" x14ac:dyDescent="0.35">
      <c r="A2780" s="157">
        <v>20256</v>
      </c>
      <c r="B2780" s="158">
        <v>2150</v>
      </c>
      <c r="C2780" s="125" t="s">
        <v>3</v>
      </c>
      <c r="D2780" s="159">
        <v>42743.118055555555</v>
      </c>
      <c r="E2780" s="158" t="s">
        <v>1</v>
      </c>
      <c r="F2780" s="172">
        <v>42742.767361111109</v>
      </c>
      <c r="G2780" s="173">
        <f t="shared" si="138"/>
        <v>0.35069444444525288</v>
      </c>
      <c r="H2780" s="174" t="str">
        <f t="shared" si="139"/>
        <v>ACCEPTABLE</v>
      </c>
      <c r="I2780" s="138"/>
      <c r="J2780" s="139">
        <v>42743.119444444441</v>
      </c>
      <c r="K2780" s="139">
        <v>42743.130555555559</v>
      </c>
      <c r="L2780" s="130">
        <f t="shared" si="137"/>
        <v>1.1111111118225381E-2</v>
      </c>
      <c r="M2780" s="131" t="s">
        <v>1</v>
      </c>
      <c r="N2780" s="138" t="s">
        <v>608</v>
      </c>
    </row>
    <row r="2781" spans="1:14" ht="27" customHeight="1" x14ac:dyDescent="0.35">
      <c r="A2781" s="157">
        <v>20257</v>
      </c>
      <c r="B2781" s="158">
        <v>2151</v>
      </c>
      <c r="C2781" s="125" t="s">
        <v>4</v>
      </c>
      <c r="D2781" s="159">
        <v>42743.590277777781</v>
      </c>
      <c r="E2781" s="158" t="s">
        <v>0</v>
      </c>
      <c r="F2781" s="172">
        <v>42743.478472222225</v>
      </c>
      <c r="G2781" s="173">
        <f t="shared" si="138"/>
        <v>0.11180555555620231</v>
      </c>
      <c r="H2781" s="174" t="str">
        <f t="shared" si="139"/>
        <v>ACCEPTABLE</v>
      </c>
      <c r="I2781" s="138"/>
      <c r="J2781" s="139">
        <v>42743.591666666667</v>
      </c>
      <c r="K2781" s="139">
        <v>42743.598611111112</v>
      </c>
      <c r="L2781" s="130">
        <f t="shared" si="137"/>
        <v>6.9444444452528842E-3</v>
      </c>
      <c r="M2781" s="131" t="s">
        <v>0</v>
      </c>
      <c r="N2781" s="138" t="s">
        <v>587</v>
      </c>
    </row>
    <row r="2782" spans="1:14" ht="27" customHeight="1" x14ac:dyDescent="0.35">
      <c r="A2782" s="157">
        <v>20257</v>
      </c>
      <c r="B2782" s="158">
        <v>2152</v>
      </c>
      <c r="C2782" s="125" t="s">
        <v>3</v>
      </c>
      <c r="D2782" s="159">
        <v>42743.611111111109</v>
      </c>
      <c r="E2782" s="158" t="s">
        <v>1</v>
      </c>
      <c r="F2782" s="172">
        <v>42743.478472222225</v>
      </c>
      <c r="G2782" s="173">
        <f t="shared" si="138"/>
        <v>0.132638888884685</v>
      </c>
      <c r="H2782" s="174" t="str">
        <f t="shared" si="139"/>
        <v>ACCEPTABLE</v>
      </c>
      <c r="I2782" s="138"/>
      <c r="J2782" s="139">
        <v>42743.601388888892</v>
      </c>
      <c r="K2782" s="139">
        <v>42743.615277777775</v>
      </c>
      <c r="L2782" s="130">
        <f t="shared" si="137"/>
        <v>1.3888888883229811E-2</v>
      </c>
      <c r="M2782" s="131" t="s">
        <v>1</v>
      </c>
      <c r="N2782" s="138" t="s">
        <v>1441</v>
      </c>
    </row>
    <row r="2783" spans="1:14" ht="27" customHeight="1" x14ac:dyDescent="0.35">
      <c r="A2783" s="157">
        <v>20258</v>
      </c>
      <c r="B2783" s="158">
        <v>2153</v>
      </c>
      <c r="C2783" s="125" t="s">
        <v>3</v>
      </c>
      <c r="D2783" s="159">
        <v>42743.645833333336</v>
      </c>
      <c r="E2783" s="158" t="s">
        <v>0</v>
      </c>
      <c r="F2783" s="172">
        <v>42743.478472222225</v>
      </c>
      <c r="G2783" s="173">
        <f t="shared" si="138"/>
        <v>0.16736111111094942</v>
      </c>
      <c r="H2783" s="174" t="str">
        <f t="shared" si="139"/>
        <v>ACCEPTABLE</v>
      </c>
      <c r="I2783" s="138"/>
      <c r="J2783" s="139">
        <v>42743.631944444445</v>
      </c>
      <c r="K2783" s="139">
        <v>42743.643750000003</v>
      </c>
      <c r="L2783" s="130">
        <f t="shared" si="137"/>
        <v>1.1805555557657499E-2</v>
      </c>
      <c r="M2783" s="131" t="s">
        <v>0</v>
      </c>
      <c r="N2783" s="138" t="s">
        <v>1519</v>
      </c>
    </row>
    <row r="2784" spans="1:14" ht="27" customHeight="1" x14ac:dyDescent="0.35">
      <c r="A2784" s="157">
        <v>20258</v>
      </c>
      <c r="B2784" s="158">
        <v>2154</v>
      </c>
      <c r="C2784" s="125" t="s">
        <v>4</v>
      </c>
      <c r="D2784" s="159">
        <v>42743.680555555555</v>
      </c>
      <c r="E2784" s="158" t="s">
        <v>1</v>
      </c>
      <c r="F2784" s="172">
        <v>42743.478472222225</v>
      </c>
      <c r="G2784" s="173">
        <f t="shared" si="138"/>
        <v>0.20208333332993789</v>
      </c>
      <c r="H2784" s="174" t="str">
        <f t="shared" si="139"/>
        <v>ACCEPTABLE</v>
      </c>
      <c r="I2784" s="138"/>
      <c r="J2784" s="139">
        <v>42743.659722222219</v>
      </c>
      <c r="K2784" s="139">
        <v>42743.667361111111</v>
      </c>
      <c r="L2784" s="130">
        <f t="shared" si="137"/>
        <v>7.6388888919609599E-3</v>
      </c>
      <c r="M2784" s="131" t="s">
        <v>1</v>
      </c>
      <c r="N2784" s="138" t="s">
        <v>1519</v>
      </c>
    </row>
    <row r="2785" spans="1:14" ht="27" customHeight="1" x14ac:dyDescent="0.35">
      <c r="A2785" s="157">
        <v>20258</v>
      </c>
      <c r="B2785" s="158">
        <v>2155</v>
      </c>
      <c r="C2785" s="125" t="s">
        <v>4</v>
      </c>
      <c r="D2785" s="159">
        <v>42743.989583333336</v>
      </c>
      <c r="E2785" s="158" t="s">
        <v>0</v>
      </c>
      <c r="F2785" s="172">
        <v>42743.810416666667</v>
      </c>
      <c r="G2785" s="173">
        <f t="shared" si="138"/>
        <v>0.17916666666860692</v>
      </c>
      <c r="H2785" s="174" t="str">
        <f t="shared" si="139"/>
        <v>ACCEPTABLE</v>
      </c>
      <c r="I2785" s="138"/>
      <c r="J2785" s="139">
        <v>42743.993750000001</v>
      </c>
      <c r="K2785" s="139">
        <v>42744</v>
      </c>
      <c r="L2785" s="130">
        <f t="shared" si="137"/>
        <v>6.2499999985448085E-3</v>
      </c>
      <c r="M2785" s="131" t="s">
        <v>0</v>
      </c>
      <c r="N2785" s="138" t="s">
        <v>1509</v>
      </c>
    </row>
    <row r="2786" spans="1:14" ht="27" customHeight="1" x14ac:dyDescent="0.35">
      <c r="A2786" s="157">
        <v>20258</v>
      </c>
      <c r="B2786" s="158">
        <v>2156</v>
      </c>
      <c r="C2786" s="125" t="s">
        <v>3</v>
      </c>
      <c r="D2786" s="159">
        <v>42744.013888888891</v>
      </c>
      <c r="E2786" s="158" t="s">
        <v>1</v>
      </c>
      <c r="F2786" s="172">
        <v>42743.810416666667</v>
      </c>
      <c r="G2786" s="173">
        <f t="shared" si="138"/>
        <v>0.20347222222335404</v>
      </c>
      <c r="H2786" s="174" t="str">
        <f t="shared" si="139"/>
        <v>ACCEPTABLE</v>
      </c>
      <c r="I2786" s="138"/>
      <c r="J2786" s="139">
        <v>42744.018750000003</v>
      </c>
      <c r="K2786" s="139">
        <v>42744.029166666667</v>
      </c>
      <c r="L2786" s="130">
        <f t="shared" si="137"/>
        <v>1.0416666664241347E-2</v>
      </c>
      <c r="M2786" s="131" t="s">
        <v>1</v>
      </c>
      <c r="N2786" s="138" t="s">
        <v>1520</v>
      </c>
    </row>
    <row r="2787" spans="1:14" ht="27" customHeight="1" x14ac:dyDescent="0.35">
      <c r="A2787" s="157">
        <v>20259</v>
      </c>
      <c r="B2787" s="158">
        <v>2157</v>
      </c>
      <c r="C2787" s="125" t="s">
        <v>471</v>
      </c>
      <c r="D2787" s="159">
        <v>42744.302083333336</v>
      </c>
      <c r="E2787" s="158" t="s">
        <v>0</v>
      </c>
      <c r="F2787" s="172">
        <v>42743.810416666667</v>
      </c>
      <c r="G2787" s="173">
        <f t="shared" si="138"/>
        <v>0.49166666666860692</v>
      </c>
      <c r="H2787" s="174" t="str">
        <f t="shared" si="139"/>
        <v>ACCEPTABLE</v>
      </c>
      <c r="I2787" s="138"/>
      <c r="J2787" s="139">
        <v>42744.302083333336</v>
      </c>
      <c r="K2787" s="139">
        <v>42744.307638888888</v>
      </c>
      <c r="L2787" s="130">
        <f t="shared" si="137"/>
        <v>5.5555555518367328E-3</v>
      </c>
      <c r="M2787" s="131" t="s">
        <v>0</v>
      </c>
      <c r="N2787" s="138" t="s">
        <v>665</v>
      </c>
    </row>
    <row r="2788" spans="1:14" ht="27" customHeight="1" x14ac:dyDescent="0.35">
      <c r="A2788" s="157">
        <v>20259</v>
      </c>
      <c r="B2788" s="158">
        <v>2158</v>
      </c>
      <c r="C2788" s="125" t="s">
        <v>16</v>
      </c>
      <c r="D2788" s="159">
        <v>42744.336805555555</v>
      </c>
      <c r="E2788" s="158" t="s">
        <v>1</v>
      </c>
      <c r="F2788" s="172">
        <v>42743.810416666667</v>
      </c>
      <c r="G2788" s="173">
        <f t="shared" si="138"/>
        <v>0.52638888888759539</v>
      </c>
      <c r="H2788" s="174" t="str">
        <f t="shared" si="139"/>
        <v>ACCEPTABLE</v>
      </c>
      <c r="I2788" s="138"/>
      <c r="J2788" s="139">
        <v>42744.335416666669</v>
      </c>
      <c r="K2788" s="139">
        <v>42744.34652777778</v>
      </c>
      <c r="L2788" s="130">
        <f t="shared" si="137"/>
        <v>1.1111111110949423E-2</v>
      </c>
      <c r="M2788" s="131" t="s">
        <v>1</v>
      </c>
      <c r="N2788" s="138" t="s">
        <v>688</v>
      </c>
    </row>
    <row r="2789" spans="1:14" ht="27" customHeight="1" x14ac:dyDescent="0.35">
      <c r="A2789" s="157">
        <v>20259</v>
      </c>
      <c r="B2789" s="158">
        <v>2159</v>
      </c>
      <c r="C2789" s="125" t="s">
        <v>16</v>
      </c>
      <c r="D2789" s="159">
        <v>42746.256944444445</v>
      </c>
      <c r="E2789" s="158" t="s">
        <v>0</v>
      </c>
      <c r="F2789" s="172">
        <v>42745.615972222222</v>
      </c>
      <c r="G2789" s="173">
        <f t="shared" si="138"/>
        <v>0.64097222222335404</v>
      </c>
      <c r="H2789" s="174" t="str">
        <f t="shared" si="139"/>
        <v>ACCEPTABLE</v>
      </c>
      <c r="I2789" s="138"/>
      <c r="J2789" s="139">
        <v>42746.253472222219</v>
      </c>
      <c r="K2789" s="139">
        <v>42746.262499999997</v>
      </c>
      <c r="L2789" s="130">
        <f t="shared" si="137"/>
        <v>9.0277777781011537E-3</v>
      </c>
      <c r="M2789" s="131" t="s">
        <v>0</v>
      </c>
      <c r="N2789" s="138" t="s">
        <v>1028</v>
      </c>
    </row>
    <row r="2790" spans="1:14" ht="27" customHeight="1" x14ac:dyDescent="0.35">
      <c r="A2790" s="157">
        <v>20259</v>
      </c>
      <c r="B2790" s="158">
        <v>2160</v>
      </c>
      <c r="C2790" s="125" t="s">
        <v>471</v>
      </c>
      <c r="D2790" s="159">
        <v>42746.284722222219</v>
      </c>
      <c r="E2790" s="158" t="s">
        <v>1</v>
      </c>
      <c r="F2790" s="172">
        <v>42745.615972222222</v>
      </c>
      <c r="G2790" s="173">
        <f t="shared" si="138"/>
        <v>0.66874999999708962</v>
      </c>
      <c r="H2790" s="174" t="str">
        <f t="shared" si="139"/>
        <v>ACCEPTABLE</v>
      </c>
      <c r="I2790" s="138"/>
      <c r="J2790" s="139">
        <v>42746.277777777781</v>
      </c>
      <c r="K2790" s="139">
        <v>42746.293055555558</v>
      </c>
      <c r="L2790" s="130">
        <f t="shared" si="137"/>
        <v>1.5277777776645962E-2</v>
      </c>
      <c r="M2790" s="131" t="s">
        <v>1</v>
      </c>
      <c r="N2790" s="138" t="s">
        <v>665</v>
      </c>
    </row>
    <row r="2791" spans="1:14" ht="27" customHeight="1" x14ac:dyDescent="0.35">
      <c r="A2791" s="157">
        <v>20260</v>
      </c>
      <c r="B2791" s="158">
        <v>2161</v>
      </c>
      <c r="C2791" s="125" t="s">
        <v>471</v>
      </c>
      <c r="D2791" s="159">
        <v>42747.322916666664</v>
      </c>
      <c r="E2791" s="158" t="s">
        <v>0</v>
      </c>
      <c r="F2791" s="172">
        <v>42746.765277777777</v>
      </c>
      <c r="G2791" s="173">
        <f t="shared" si="138"/>
        <v>0.55763888888759539</v>
      </c>
      <c r="H2791" s="174" t="str">
        <f t="shared" si="139"/>
        <v>ACCEPTABLE</v>
      </c>
      <c r="I2791" s="138"/>
      <c r="J2791" s="139">
        <v>42747.323611111111</v>
      </c>
      <c r="K2791" s="139">
        <v>42747.338194444441</v>
      </c>
      <c r="L2791" s="130">
        <f t="shared" si="137"/>
        <v>1.4583333329937886E-2</v>
      </c>
      <c r="M2791" s="131" t="s">
        <v>0</v>
      </c>
      <c r="N2791" s="138" t="s">
        <v>1521</v>
      </c>
    </row>
    <row r="2792" spans="1:14" ht="27" customHeight="1" x14ac:dyDescent="0.35">
      <c r="A2792" s="157">
        <v>20260</v>
      </c>
      <c r="B2792" s="158">
        <v>2162</v>
      </c>
      <c r="C2792" s="125" t="s">
        <v>16</v>
      </c>
      <c r="D2792" s="159">
        <v>42747.357638888891</v>
      </c>
      <c r="E2792" s="158" t="s">
        <v>1</v>
      </c>
      <c r="F2792" s="172">
        <v>42746.765277777777</v>
      </c>
      <c r="G2792" s="173">
        <f t="shared" si="138"/>
        <v>0.59236111111385981</v>
      </c>
      <c r="H2792" s="174" t="str">
        <f t="shared" si="139"/>
        <v>ACCEPTABLE</v>
      </c>
      <c r="I2792" s="138"/>
      <c r="J2792" s="139">
        <v>42747.363888888889</v>
      </c>
      <c r="K2792" s="139">
        <v>42747.370833333334</v>
      </c>
      <c r="L2792" s="130">
        <f t="shared" si="137"/>
        <v>6.9444444452528842E-3</v>
      </c>
      <c r="M2792" s="131" t="s">
        <v>1</v>
      </c>
      <c r="N2792" s="138" t="s">
        <v>1522</v>
      </c>
    </row>
    <row r="2793" spans="1:14" ht="27" customHeight="1" x14ac:dyDescent="0.35">
      <c r="A2793" s="157">
        <v>20261</v>
      </c>
      <c r="B2793" s="158">
        <v>2163</v>
      </c>
      <c r="C2793" s="125" t="s">
        <v>471</v>
      </c>
      <c r="D2793" s="159">
        <v>42747.40625</v>
      </c>
      <c r="E2793" s="158" t="s">
        <v>0</v>
      </c>
      <c r="F2793" s="172">
        <v>42746.765277777777</v>
      </c>
      <c r="G2793" s="173">
        <f t="shared" si="138"/>
        <v>0.64097222222335404</v>
      </c>
      <c r="H2793" s="174" t="str">
        <f t="shared" si="139"/>
        <v>ACCEPTABLE</v>
      </c>
      <c r="I2793" s="138"/>
      <c r="J2793" s="139">
        <v>42747.402777777781</v>
      </c>
      <c r="K2793" s="139">
        <v>42747.417361111111</v>
      </c>
      <c r="L2793" s="130">
        <f t="shared" si="137"/>
        <v>1.4583333329937886E-2</v>
      </c>
      <c r="M2793" s="131" t="s">
        <v>0</v>
      </c>
      <c r="N2793" s="138" t="s">
        <v>1523</v>
      </c>
    </row>
    <row r="2794" spans="1:14" ht="27" customHeight="1" x14ac:dyDescent="0.35">
      <c r="A2794" s="157">
        <v>20261</v>
      </c>
      <c r="B2794" s="158">
        <v>2164</v>
      </c>
      <c r="C2794" s="125" t="s">
        <v>16</v>
      </c>
      <c r="D2794" s="159">
        <v>42747.440972222219</v>
      </c>
      <c r="E2794" s="158" t="s">
        <v>1</v>
      </c>
      <c r="F2794" s="172">
        <v>42746.765277777777</v>
      </c>
      <c r="G2794" s="173">
        <f t="shared" si="138"/>
        <v>0.6756944444423425</v>
      </c>
      <c r="H2794" s="174" t="str">
        <f t="shared" si="139"/>
        <v>ACCEPTABLE</v>
      </c>
      <c r="I2794" s="138"/>
      <c r="J2794" s="139">
        <v>42747.435416666667</v>
      </c>
      <c r="K2794" s="139">
        <v>42747.447222222225</v>
      </c>
      <c r="L2794" s="130">
        <f t="shared" si="137"/>
        <v>1.1805555557657499E-2</v>
      </c>
      <c r="M2794" s="131" t="s">
        <v>1</v>
      </c>
      <c r="N2794" s="138" t="s">
        <v>1522</v>
      </c>
    </row>
    <row r="2795" spans="1:14" ht="27" customHeight="1" x14ac:dyDescent="0.35">
      <c r="A2795" s="157">
        <v>20262</v>
      </c>
      <c r="B2795" s="158">
        <v>2165</v>
      </c>
      <c r="C2795" s="125" t="s">
        <v>3</v>
      </c>
      <c r="D2795" s="159">
        <v>42747.461805555555</v>
      </c>
      <c r="E2795" s="158" t="s">
        <v>0</v>
      </c>
      <c r="F2795" s="172">
        <v>42747.404861111114</v>
      </c>
      <c r="G2795" s="173">
        <f t="shared" si="138"/>
        <v>5.694444444088731E-2</v>
      </c>
      <c r="H2795" s="174" t="str">
        <f t="shared" si="139"/>
        <v>ACCEPTABLE</v>
      </c>
      <c r="I2795" s="138"/>
      <c r="J2795" s="139">
        <v>42747.46597222222</v>
      </c>
      <c r="K2795" s="139">
        <v>42747.477083333331</v>
      </c>
      <c r="L2795" s="130">
        <f t="shared" si="137"/>
        <v>1.1111111110949423E-2</v>
      </c>
      <c r="M2795" s="131" t="s">
        <v>0</v>
      </c>
      <c r="N2795" s="138" t="s">
        <v>1524</v>
      </c>
    </row>
    <row r="2796" spans="1:14" ht="27" customHeight="1" x14ac:dyDescent="0.35">
      <c r="A2796" s="157">
        <v>20262</v>
      </c>
      <c r="B2796" s="158">
        <v>2166</v>
      </c>
      <c r="C2796" s="125" t="s">
        <v>3</v>
      </c>
      <c r="D2796" s="159">
        <v>42747.489583333336</v>
      </c>
      <c r="E2796" s="158" t="s">
        <v>1</v>
      </c>
      <c r="F2796" s="172">
        <v>42747.404861111114</v>
      </c>
      <c r="G2796" s="173">
        <f t="shared" si="138"/>
        <v>8.4722222221898846E-2</v>
      </c>
      <c r="H2796" s="174" t="str">
        <f t="shared" si="139"/>
        <v>ACCEPTABLE</v>
      </c>
      <c r="I2796" s="138"/>
      <c r="J2796" s="139">
        <v>42747.48541666667</v>
      </c>
      <c r="K2796" s="139">
        <v>42747.5</v>
      </c>
      <c r="L2796" s="130">
        <f t="shared" si="137"/>
        <v>1.4583333329937886E-2</v>
      </c>
      <c r="M2796" s="131" t="s">
        <v>1</v>
      </c>
      <c r="N2796" s="138" t="s">
        <v>1524</v>
      </c>
    </row>
    <row r="2797" spans="1:14" ht="27" customHeight="1" x14ac:dyDescent="0.35">
      <c r="A2797" s="157">
        <v>20260</v>
      </c>
      <c r="B2797" s="158">
        <v>2167</v>
      </c>
      <c r="C2797" s="125" t="s">
        <v>16</v>
      </c>
      <c r="D2797" s="159">
        <v>42748.652777777781</v>
      </c>
      <c r="E2797" s="158" t="s">
        <v>0</v>
      </c>
      <c r="F2797" s="172">
        <v>42748.383333333331</v>
      </c>
      <c r="G2797" s="173">
        <f t="shared" si="138"/>
        <v>0.26944444444961846</v>
      </c>
      <c r="H2797" s="174" t="str">
        <f t="shared" si="139"/>
        <v>ACCEPTABLE</v>
      </c>
      <c r="I2797" s="138"/>
      <c r="J2797" s="139">
        <v>42748.65347222222</v>
      </c>
      <c r="K2797" s="139">
        <v>42748.660416666666</v>
      </c>
      <c r="L2797" s="130">
        <f t="shared" si="137"/>
        <v>6.9444444452528842E-3</v>
      </c>
      <c r="M2797" s="131" t="s">
        <v>0</v>
      </c>
      <c r="N2797" s="138" t="s">
        <v>592</v>
      </c>
    </row>
    <row r="2798" spans="1:14" ht="27" customHeight="1" x14ac:dyDescent="0.35">
      <c r="A2798" s="157">
        <v>20260</v>
      </c>
      <c r="B2798" s="158">
        <v>2168</v>
      </c>
      <c r="C2798" s="125" t="s">
        <v>471</v>
      </c>
      <c r="D2798" s="159">
        <v>42748.680555555555</v>
      </c>
      <c r="E2798" s="158" t="s">
        <v>1</v>
      </c>
      <c r="F2798" s="172">
        <v>42748.383333333331</v>
      </c>
      <c r="G2798" s="173">
        <f t="shared" si="138"/>
        <v>0.29722222222335404</v>
      </c>
      <c r="H2798" s="174" t="str">
        <f t="shared" si="139"/>
        <v>ACCEPTABLE</v>
      </c>
      <c r="I2798" s="138"/>
      <c r="J2798" s="139">
        <v>42748.677083333336</v>
      </c>
      <c r="K2798" s="139">
        <v>42748.690972222219</v>
      </c>
      <c r="L2798" s="130">
        <f t="shared" si="137"/>
        <v>1.3888888883229811E-2</v>
      </c>
      <c r="M2798" s="131" t="s">
        <v>1</v>
      </c>
      <c r="N2798" s="138" t="s">
        <v>1525</v>
      </c>
    </row>
    <row r="2799" spans="1:14" ht="27" customHeight="1" x14ac:dyDescent="0.35">
      <c r="A2799" s="157">
        <v>20261</v>
      </c>
      <c r="B2799" s="158">
        <v>2169</v>
      </c>
      <c r="C2799" s="125" t="s">
        <v>19</v>
      </c>
      <c r="D2799" s="159">
        <v>42748.715277777781</v>
      </c>
      <c r="E2799" s="158" t="s">
        <v>0</v>
      </c>
      <c r="F2799" s="172">
        <v>42748.383333333331</v>
      </c>
      <c r="G2799" s="173">
        <f t="shared" si="138"/>
        <v>0.33194444444961846</v>
      </c>
      <c r="H2799" s="174" t="str">
        <f t="shared" si="139"/>
        <v>ACCEPTABLE</v>
      </c>
      <c r="I2799" s="138"/>
      <c r="J2799" s="139">
        <v>42748.704861111109</v>
      </c>
      <c r="K2799" s="139">
        <v>42748.710416666669</v>
      </c>
      <c r="L2799" s="130">
        <f t="shared" si="137"/>
        <v>5.5555555591126904E-3</v>
      </c>
      <c r="M2799" s="131" t="s">
        <v>0</v>
      </c>
      <c r="N2799" s="138" t="s">
        <v>579</v>
      </c>
    </row>
    <row r="2800" spans="1:14" ht="27" customHeight="1" x14ac:dyDescent="0.35">
      <c r="A2800" s="157">
        <v>20261</v>
      </c>
      <c r="B2800" s="158">
        <v>2170</v>
      </c>
      <c r="C2800" s="125" t="s">
        <v>19</v>
      </c>
      <c r="D2800" s="159">
        <v>42748.763888888891</v>
      </c>
      <c r="E2800" s="158" t="s">
        <v>1</v>
      </c>
      <c r="F2800" s="172">
        <v>42748.383333333331</v>
      </c>
      <c r="G2800" s="173">
        <f t="shared" si="138"/>
        <v>0.38055555555911269</v>
      </c>
      <c r="H2800" s="174" t="str">
        <f t="shared" si="139"/>
        <v>ACCEPTABLE</v>
      </c>
      <c r="I2800" s="138"/>
      <c r="J2800" s="139">
        <v>42748.748611111114</v>
      </c>
      <c r="K2800" s="139">
        <v>42748.754861111112</v>
      </c>
      <c r="L2800" s="130">
        <f t="shared" si="137"/>
        <v>6.2499999985448085E-3</v>
      </c>
      <c r="M2800" s="131" t="s">
        <v>1</v>
      </c>
      <c r="N2800" s="138" t="s">
        <v>589</v>
      </c>
    </row>
    <row r="2801" spans="1:14" ht="27" customHeight="1" x14ac:dyDescent="0.35">
      <c r="A2801" s="157">
        <v>20261</v>
      </c>
      <c r="B2801" s="158">
        <v>2171</v>
      </c>
      <c r="C2801" s="125" t="s">
        <v>16</v>
      </c>
      <c r="D2801" s="159">
        <v>42749.277777777781</v>
      </c>
      <c r="E2801" s="158" t="s">
        <v>0</v>
      </c>
      <c r="F2801" s="172">
        <v>42748.694444444445</v>
      </c>
      <c r="G2801" s="173">
        <f t="shared" si="138"/>
        <v>0.58333333333575865</v>
      </c>
      <c r="H2801" s="174" t="str">
        <f t="shared" si="139"/>
        <v>ACCEPTABLE</v>
      </c>
      <c r="I2801" s="138"/>
      <c r="J2801" s="139">
        <v>42749.282638888886</v>
      </c>
      <c r="K2801" s="139">
        <v>42749.293055555558</v>
      </c>
      <c r="L2801" s="130">
        <f t="shared" si="137"/>
        <v>1.0416666671517305E-2</v>
      </c>
      <c r="M2801" s="131" t="s">
        <v>0</v>
      </c>
      <c r="N2801" s="138" t="s">
        <v>1526</v>
      </c>
    </row>
    <row r="2802" spans="1:14" ht="27" customHeight="1" x14ac:dyDescent="0.35">
      <c r="A2802" s="157">
        <v>20261</v>
      </c>
      <c r="B2802" s="158">
        <v>2172</v>
      </c>
      <c r="C2802" s="125" t="s">
        <v>471</v>
      </c>
      <c r="D2802" s="159">
        <v>42749.305555555555</v>
      </c>
      <c r="E2802" s="158" t="s">
        <v>1</v>
      </c>
      <c r="F2802" s="172">
        <v>42748.694444444445</v>
      </c>
      <c r="G2802" s="173">
        <f t="shared" si="138"/>
        <v>0.61111111110949423</v>
      </c>
      <c r="H2802" s="174" t="str">
        <f t="shared" si="139"/>
        <v>ACCEPTABLE</v>
      </c>
      <c r="I2802" s="138"/>
      <c r="J2802" s="139">
        <v>42749.3125</v>
      </c>
      <c r="K2802" s="139">
        <v>42749.324999999997</v>
      </c>
      <c r="L2802" s="130">
        <f t="shared" si="137"/>
        <v>1.2499999997089617E-2</v>
      </c>
      <c r="M2802" s="131" t="s">
        <v>1</v>
      </c>
      <c r="N2802" s="138" t="s">
        <v>1527</v>
      </c>
    </row>
    <row r="2803" spans="1:14" ht="27" customHeight="1" x14ac:dyDescent="0.35">
      <c r="A2803" s="157">
        <v>20263</v>
      </c>
      <c r="B2803" s="158">
        <v>2173</v>
      </c>
      <c r="C2803" s="125" t="s">
        <v>3</v>
      </c>
      <c r="D2803" s="159">
        <v>42749.371527777781</v>
      </c>
      <c r="E2803" s="158" t="s">
        <v>0</v>
      </c>
      <c r="F2803" s="172">
        <v>42749.249305555553</v>
      </c>
      <c r="G2803" s="173">
        <f t="shared" si="138"/>
        <v>0.12222222222771961</v>
      </c>
      <c r="H2803" s="174" t="str">
        <f t="shared" si="139"/>
        <v>ACCEPTABLE</v>
      </c>
      <c r="I2803" s="138"/>
      <c r="J2803" s="139">
        <v>42749.382638888892</v>
      </c>
      <c r="K2803" s="139">
        <v>42749.392361111109</v>
      </c>
      <c r="L2803" s="130">
        <f t="shared" si="137"/>
        <v>9.7222222175332718E-3</v>
      </c>
      <c r="M2803" s="131" t="s">
        <v>0</v>
      </c>
      <c r="N2803" s="138" t="s">
        <v>1528</v>
      </c>
    </row>
    <row r="2804" spans="1:14" ht="27" customHeight="1" x14ac:dyDescent="0.35">
      <c r="A2804" s="157">
        <v>20263</v>
      </c>
      <c r="B2804" s="158">
        <v>2174</v>
      </c>
      <c r="C2804" s="125" t="s">
        <v>4</v>
      </c>
      <c r="D2804" s="159">
        <v>42749.40625</v>
      </c>
      <c r="E2804" s="158" t="s">
        <v>1</v>
      </c>
      <c r="F2804" s="172">
        <v>42749.249305555553</v>
      </c>
      <c r="G2804" s="173">
        <f t="shared" si="138"/>
        <v>0.15694444444670808</v>
      </c>
      <c r="H2804" s="174" t="str">
        <f t="shared" si="139"/>
        <v>ACCEPTABLE</v>
      </c>
      <c r="I2804" s="138"/>
      <c r="J2804" s="139">
        <v>42749.416666666664</v>
      </c>
      <c r="K2804" s="139">
        <v>42749.423611111109</v>
      </c>
      <c r="L2804" s="130">
        <f t="shared" si="137"/>
        <v>6.9444444452528842E-3</v>
      </c>
      <c r="M2804" s="131" t="s">
        <v>1</v>
      </c>
      <c r="N2804" s="138" t="s">
        <v>1529</v>
      </c>
    </row>
    <row r="2805" spans="1:14" ht="27" customHeight="1" x14ac:dyDescent="0.35">
      <c r="A2805" s="157">
        <v>20263</v>
      </c>
      <c r="B2805" s="158">
        <v>2175</v>
      </c>
      <c r="C2805" s="125" t="s">
        <v>4</v>
      </c>
      <c r="D2805" s="159">
        <v>42749.541666666664</v>
      </c>
      <c r="E2805" s="158" t="s">
        <v>0</v>
      </c>
      <c r="F2805" s="172">
        <v>42749.464583333334</v>
      </c>
      <c r="G2805" s="173">
        <f t="shared" si="138"/>
        <v>7.7083333329937886E-2</v>
      </c>
      <c r="H2805" s="174" t="str">
        <f t="shared" si="139"/>
        <v>ACCEPTABLE</v>
      </c>
      <c r="I2805" s="138"/>
      <c r="J2805" s="139">
        <v>42749.539583333331</v>
      </c>
      <c r="K2805" s="139">
        <v>42749.547222222223</v>
      </c>
      <c r="L2805" s="130">
        <f t="shared" si="137"/>
        <v>7.6388888919609599E-3</v>
      </c>
      <c r="M2805" s="131" t="s">
        <v>0</v>
      </c>
      <c r="N2805" s="138" t="s">
        <v>1149</v>
      </c>
    </row>
    <row r="2806" spans="1:14" ht="27" customHeight="1" x14ac:dyDescent="0.35">
      <c r="A2806" s="157">
        <v>20263</v>
      </c>
      <c r="B2806" s="158">
        <v>2176</v>
      </c>
      <c r="C2806" s="125" t="s">
        <v>4</v>
      </c>
      <c r="D2806" s="159">
        <v>42749.756944444445</v>
      </c>
      <c r="E2806" s="158" t="s">
        <v>0</v>
      </c>
      <c r="F2806" s="172">
        <v>42749.693749999999</v>
      </c>
      <c r="G2806" s="173">
        <f t="shared" si="138"/>
        <v>6.3194444446708076E-2</v>
      </c>
      <c r="H2806" s="174" t="str">
        <f t="shared" si="139"/>
        <v>ACCEPTABLE</v>
      </c>
      <c r="I2806" s="138"/>
      <c r="J2806" s="139">
        <v>42749.747916666667</v>
      </c>
      <c r="K2806" s="139">
        <v>42749.759027777778</v>
      </c>
      <c r="L2806" s="130">
        <f t="shared" si="137"/>
        <v>1.1111111110949423E-2</v>
      </c>
      <c r="M2806" s="131" t="s">
        <v>0</v>
      </c>
      <c r="N2806" s="138" t="s">
        <v>1509</v>
      </c>
    </row>
    <row r="2807" spans="1:14" ht="27" customHeight="1" x14ac:dyDescent="0.35">
      <c r="A2807" s="157">
        <v>20263</v>
      </c>
      <c r="B2807" s="158">
        <v>2177</v>
      </c>
      <c r="C2807" s="125" t="s">
        <v>3</v>
      </c>
      <c r="D2807" s="159">
        <v>42749.784722222219</v>
      </c>
      <c r="E2807" s="158" t="s">
        <v>1</v>
      </c>
      <c r="F2807" s="172">
        <v>42749.693749999999</v>
      </c>
      <c r="G2807" s="173">
        <f t="shared" si="138"/>
        <v>9.0972222220443655E-2</v>
      </c>
      <c r="H2807" s="174" t="str">
        <f t="shared" si="139"/>
        <v>ACCEPTABLE</v>
      </c>
      <c r="I2807" s="138"/>
      <c r="J2807" s="139">
        <v>42749.777777777781</v>
      </c>
      <c r="K2807" s="139">
        <v>42749.791666666664</v>
      </c>
      <c r="L2807" s="130">
        <f t="shared" si="137"/>
        <v>1.3888888883229811E-2</v>
      </c>
      <c r="M2807" s="131" t="s">
        <v>1</v>
      </c>
      <c r="N2807" s="138" t="s">
        <v>1530</v>
      </c>
    </row>
    <row r="2808" spans="1:14" ht="27" customHeight="1" x14ac:dyDescent="0.35">
      <c r="A2808" s="157">
        <v>20265</v>
      </c>
      <c r="B2808" s="158">
        <v>2178</v>
      </c>
      <c r="C2808" s="125" t="s">
        <v>1531</v>
      </c>
      <c r="D2808" s="159">
        <v>42751.326388888891</v>
      </c>
      <c r="E2808" s="158" t="s">
        <v>0</v>
      </c>
      <c r="F2808" s="172">
        <v>42751.334027777775</v>
      </c>
      <c r="G2808" s="173">
        <f t="shared" ref="G2808:G2871" si="140">IF(D2808="","",D2808-F2808)</f>
        <v>-7.6388888846850023E-3</v>
      </c>
      <c r="H2808" s="174" t="str">
        <f t="shared" ref="H2808:H2871" si="141">IF(D2808-F2808&lt;0,"TOO LATE",IF(G2808="","",IF(OR(DAY(D2808-F2808)&gt;1,AND(HOUR(D2808-F2808)&gt;HOUR("0:59"),(SIGN(D2808-F2808)=1))),"ACCEPTABLE","TOO LATE")))</f>
        <v>TOO LATE</v>
      </c>
      <c r="I2808" s="138"/>
      <c r="J2808" s="139">
        <v>42751.328472222223</v>
      </c>
      <c r="K2808" s="139">
        <v>42751.338888888888</v>
      </c>
      <c r="L2808" s="130">
        <f t="shared" si="137"/>
        <v>1.0416666664241347E-2</v>
      </c>
      <c r="M2808" s="131" t="s">
        <v>0</v>
      </c>
      <c r="N2808" s="138" t="s">
        <v>595</v>
      </c>
    </row>
    <row r="2809" spans="1:14" ht="27" customHeight="1" x14ac:dyDescent="0.35">
      <c r="A2809" s="157">
        <v>20265</v>
      </c>
      <c r="B2809" s="158">
        <v>2179</v>
      </c>
      <c r="C2809" s="125" t="s">
        <v>4</v>
      </c>
      <c r="D2809" s="159">
        <v>42751.361111111109</v>
      </c>
      <c r="E2809" s="158" t="s">
        <v>1</v>
      </c>
      <c r="F2809" s="172">
        <v>42751.334027777775</v>
      </c>
      <c r="G2809" s="173">
        <f t="shared" si="138"/>
        <v>2.7083333334303461E-2</v>
      </c>
      <c r="H2809" s="174" t="str">
        <f t="shared" si="141"/>
        <v>TOO LATE</v>
      </c>
      <c r="I2809" s="138"/>
      <c r="J2809" s="139">
        <v>42751.375</v>
      </c>
      <c r="K2809" s="139">
        <v>42751.383333333331</v>
      </c>
      <c r="L2809" s="130">
        <f t="shared" si="137"/>
        <v>8.333333331393078E-3</v>
      </c>
      <c r="M2809" s="131" t="s">
        <v>1</v>
      </c>
      <c r="N2809" s="138" t="s">
        <v>587</v>
      </c>
    </row>
    <row r="2810" spans="1:14" ht="27" customHeight="1" x14ac:dyDescent="0.35">
      <c r="A2810" s="157">
        <v>20265</v>
      </c>
      <c r="B2810" s="158">
        <v>2180</v>
      </c>
      <c r="C2810" s="125" t="s">
        <v>4</v>
      </c>
      <c r="D2810" s="159">
        <v>42752.256944444445</v>
      </c>
      <c r="E2810" s="158" t="s">
        <v>0</v>
      </c>
      <c r="F2810" s="172">
        <v>42751.649305555555</v>
      </c>
      <c r="G2810" s="173">
        <f t="shared" si="138"/>
        <v>0.60763888889050577</v>
      </c>
      <c r="H2810" s="174" t="str">
        <f t="shared" si="141"/>
        <v>ACCEPTABLE</v>
      </c>
      <c r="I2810" s="138"/>
      <c r="J2810" s="139">
        <v>42752.267361111109</v>
      </c>
      <c r="K2810" s="139">
        <v>42752.270833333336</v>
      </c>
      <c r="L2810" s="130">
        <f t="shared" si="137"/>
        <v>3.4722222262644209E-3</v>
      </c>
      <c r="M2810" s="131" t="s">
        <v>0</v>
      </c>
      <c r="N2810" s="138" t="s">
        <v>587</v>
      </c>
    </row>
    <row r="2811" spans="1:14" ht="27" customHeight="1" x14ac:dyDescent="0.35">
      <c r="A2811" s="157">
        <v>20265</v>
      </c>
      <c r="B2811" s="158">
        <v>2181</v>
      </c>
      <c r="C2811" s="125" t="s">
        <v>1531</v>
      </c>
      <c r="D2811" s="159">
        <v>42752.284722222219</v>
      </c>
      <c r="E2811" s="158" t="s">
        <v>1</v>
      </c>
      <c r="F2811" s="172">
        <v>42751.649305555555</v>
      </c>
      <c r="G2811" s="173">
        <f t="shared" si="138"/>
        <v>0.63541666666424135</v>
      </c>
      <c r="H2811" s="174" t="str">
        <f t="shared" si="141"/>
        <v>ACCEPTABLE</v>
      </c>
      <c r="I2811" s="138"/>
      <c r="J2811" s="139">
        <v>42752.296527777777</v>
      </c>
      <c r="K2811" s="139">
        <v>42752.307638888888</v>
      </c>
      <c r="L2811" s="130">
        <f t="shared" si="137"/>
        <v>1.1111111110949423E-2</v>
      </c>
      <c r="M2811" s="131" t="s">
        <v>1</v>
      </c>
      <c r="N2811" s="138" t="s">
        <v>595</v>
      </c>
    </row>
    <row r="2812" spans="1:14" ht="27" customHeight="1" x14ac:dyDescent="0.35">
      <c r="A2812" s="157">
        <v>20265</v>
      </c>
      <c r="B2812" s="158">
        <v>2182</v>
      </c>
      <c r="C2812" s="125" t="s">
        <v>1531</v>
      </c>
      <c r="D2812" s="159">
        <v>42753.201388888891</v>
      </c>
      <c r="E2812" s="158" t="s">
        <v>0</v>
      </c>
      <c r="F2812" s="172">
        <v>42752.698611111111</v>
      </c>
      <c r="G2812" s="173">
        <f t="shared" si="138"/>
        <v>0.50277777777955635</v>
      </c>
      <c r="H2812" s="174" t="str">
        <f t="shared" si="141"/>
        <v>ACCEPTABLE</v>
      </c>
      <c r="I2812" s="138"/>
      <c r="J2812" s="139">
        <v>42753.190972222219</v>
      </c>
      <c r="K2812" s="139">
        <v>42753.204861111109</v>
      </c>
      <c r="L2812" s="130">
        <f t="shared" si="137"/>
        <v>1.3888888890505768E-2</v>
      </c>
      <c r="M2812" s="131" t="s">
        <v>0</v>
      </c>
      <c r="N2812" s="138" t="s">
        <v>1313</v>
      </c>
    </row>
    <row r="2813" spans="1:14" ht="27" customHeight="1" x14ac:dyDescent="0.35">
      <c r="A2813" s="157">
        <v>20265</v>
      </c>
      <c r="B2813" s="158">
        <v>2183</v>
      </c>
      <c r="C2813" s="125" t="s">
        <v>4</v>
      </c>
      <c r="D2813" s="159">
        <v>42753.243055555555</v>
      </c>
      <c r="E2813" s="158" t="s">
        <v>1</v>
      </c>
      <c r="F2813" s="172">
        <v>42752.698611111111</v>
      </c>
      <c r="G2813" s="173">
        <f t="shared" si="138"/>
        <v>0.54444444444379769</v>
      </c>
      <c r="H2813" s="174" t="str">
        <f t="shared" si="141"/>
        <v>ACCEPTABLE</v>
      </c>
      <c r="I2813" s="138"/>
      <c r="J2813" s="139">
        <v>42753.222222222219</v>
      </c>
      <c r="K2813" s="139">
        <v>42753.230555555558</v>
      </c>
      <c r="L2813" s="130">
        <f t="shared" si="137"/>
        <v>8.3333333386690356E-3</v>
      </c>
      <c r="M2813" s="131" t="s">
        <v>1</v>
      </c>
      <c r="N2813" s="138" t="s">
        <v>1509</v>
      </c>
    </row>
    <row r="2814" spans="1:14" ht="27" customHeight="1" x14ac:dyDescent="0.35">
      <c r="A2814" s="157">
        <v>20265</v>
      </c>
      <c r="B2814" s="158">
        <v>2184</v>
      </c>
      <c r="C2814" s="125" t="s">
        <v>4</v>
      </c>
      <c r="D2814" s="159">
        <v>42753.739583333336</v>
      </c>
      <c r="E2814" s="158" t="s">
        <v>1</v>
      </c>
      <c r="F2814" s="172">
        <v>42753.433333333334</v>
      </c>
      <c r="G2814" s="173">
        <f t="shared" si="138"/>
        <v>0.30625000000145519</v>
      </c>
      <c r="H2814" s="174" t="str">
        <f t="shared" si="141"/>
        <v>ACCEPTABLE</v>
      </c>
      <c r="I2814" s="138"/>
      <c r="J2814" s="139">
        <v>42753.777777777781</v>
      </c>
      <c r="K2814" s="139">
        <v>42753.789583333331</v>
      </c>
      <c r="L2814" s="130">
        <f t="shared" si="137"/>
        <v>1.1805555550381541E-2</v>
      </c>
      <c r="M2814" s="131" t="s">
        <v>1</v>
      </c>
      <c r="N2814" s="138" t="s">
        <v>1288</v>
      </c>
    </row>
    <row r="2815" spans="1:14" ht="27" customHeight="1" x14ac:dyDescent="0.35">
      <c r="A2815" s="157">
        <v>20265</v>
      </c>
      <c r="B2815" s="158">
        <v>2185</v>
      </c>
      <c r="C2815" s="125" t="s">
        <v>4</v>
      </c>
      <c r="D2815" s="159">
        <v>42753.916666666664</v>
      </c>
      <c r="E2815" s="158" t="s">
        <v>0</v>
      </c>
      <c r="F2815" s="172">
        <v>42753.433333333334</v>
      </c>
      <c r="G2815" s="173">
        <f t="shared" si="138"/>
        <v>0.48333333332993789</v>
      </c>
      <c r="H2815" s="174" t="str">
        <f t="shared" si="141"/>
        <v>ACCEPTABLE</v>
      </c>
      <c r="I2815" s="138"/>
      <c r="J2815" s="139">
        <v>42753.916666666664</v>
      </c>
      <c r="K2815" s="139">
        <v>42753.926388888889</v>
      </c>
      <c r="L2815" s="130">
        <f t="shared" si="137"/>
        <v>9.7222222248092294E-3</v>
      </c>
      <c r="M2815" s="131" t="s">
        <v>0</v>
      </c>
      <c r="N2815" s="138" t="s">
        <v>1288</v>
      </c>
    </row>
    <row r="2816" spans="1:14" ht="27" customHeight="1" x14ac:dyDescent="0.35">
      <c r="A2816" s="157">
        <v>20265</v>
      </c>
      <c r="B2816" s="158">
        <v>2186</v>
      </c>
      <c r="C2816" s="125" t="s">
        <v>4</v>
      </c>
      <c r="D2816" s="159">
        <v>42754.277777777781</v>
      </c>
      <c r="E2816" s="158" t="s">
        <v>0</v>
      </c>
      <c r="F2816" s="172">
        <v>42754.272916666669</v>
      </c>
      <c r="G2816" s="173">
        <f t="shared" si="140"/>
        <v>4.8611111124046147E-3</v>
      </c>
      <c r="H2816" s="174" t="str">
        <f t="shared" si="141"/>
        <v>TOO LATE</v>
      </c>
      <c r="I2816" s="138"/>
      <c r="J2816" s="139">
        <v>42754.277083333334</v>
      </c>
      <c r="K2816" s="139">
        <v>42754.284722222219</v>
      </c>
      <c r="L2816" s="130">
        <f t="shared" si="137"/>
        <v>7.6388888846850023E-3</v>
      </c>
      <c r="M2816" s="131" t="s">
        <v>0</v>
      </c>
      <c r="N2816" s="138" t="s">
        <v>18</v>
      </c>
    </row>
    <row r="2817" spans="1:14" ht="27" customHeight="1" x14ac:dyDescent="0.35">
      <c r="A2817" s="157">
        <v>20265</v>
      </c>
      <c r="B2817" s="158">
        <v>2187</v>
      </c>
      <c r="C2817" s="125" t="s">
        <v>1531</v>
      </c>
      <c r="D2817" s="159">
        <v>42754.305555555555</v>
      </c>
      <c r="E2817" s="158" t="s">
        <v>1</v>
      </c>
      <c r="F2817" s="172">
        <v>42754.272916666669</v>
      </c>
      <c r="G2817" s="173">
        <f t="shared" si="140"/>
        <v>3.2638888886140194E-2</v>
      </c>
      <c r="H2817" s="174" t="str">
        <f t="shared" si="141"/>
        <v>TOO LATE</v>
      </c>
      <c r="I2817" s="138"/>
      <c r="J2817" s="139">
        <v>42754.311805555553</v>
      </c>
      <c r="K2817" s="139">
        <v>42754.325694444444</v>
      </c>
      <c r="L2817" s="130">
        <f t="shared" si="137"/>
        <v>1.3888888890505768E-2</v>
      </c>
      <c r="M2817" s="131" t="s">
        <v>1</v>
      </c>
      <c r="N2817" s="138" t="s">
        <v>1532</v>
      </c>
    </row>
    <row r="2818" spans="1:14" ht="27" customHeight="1" x14ac:dyDescent="0.35">
      <c r="A2818" s="157">
        <v>20264</v>
      </c>
      <c r="B2818" s="158">
        <v>2188</v>
      </c>
      <c r="C2818" s="125" t="s">
        <v>471</v>
      </c>
      <c r="D2818" s="159">
        <v>42754.479166666664</v>
      </c>
      <c r="E2818" s="158" t="s">
        <v>0</v>
      </c>
      <c r="F2818" s="172">
        <v>42754.386111111111</v>
      </c>
      <c r="G2818" s="173">
        <f t="shared" si="140"/>
        <v>9.3055555553291924E-2</v>
      </c>
      <c r="H2818" s="174" t="str">
        <f t="shared" si="141"/>
        <v>ACCEPTABLE</v>
      </c>
      <c r="I2818" s="138"/>
      <c r="J2818" s="139">
        <v>42754.472222222219</v>
      </c>
      <c r="K2818" s="139">
        <v>42754.488888888889</v>
      </c>
      <c r="L2818" s="130">
        <f t="shared" si="137"/>
        <v>1.6666666670062114E-2</v>
      </c>
      <c r="M2818" s="131" t="s">
        <v>0</v>
      </c>
      <c r="N2818" s="138" t="s">
        <v>1407</v>
      </c>
    </row>
    <row r="2819" spans="1:14" ht="27" customHeight="1" x14ac:dyDescent="0.35">
      <c r="A2819" s="157">
        <v>20264</v>
      </c>
      <c r="B2819" s="158">
        <v>2189</v>
      </c>
      <c r="C2819" s="125" t="s">
        <v>16</v>
      </c>
      <c r="D2819" s="159">
        <v>42754.513888888891</v>
      </c>
      <c r="E2819" s="158" t="s">
        <v>1</v>
      </c>
      <c r="F2819" s="102">
        <v>42754.386111111111</v>
      </c>
      <c r="G2819" s="173">
        <f t="shared" si="140"/>
        <v>0.12777777777955635</v>
      </c>
      <c r="H2819" s="174" t="str">
        <f t="shared" si="141"/>
        <v>ACCEPTABLE</v>
      </c>
      <c r="I2819" s="134"/>
      <c r="J2819" s="124">
        <v>42754.509027777778</v>
      </c>
      <c r="K2819" s="124">
        <v>42754.518055555556</v>
      </c>
      <c r="L2819" s="130">
        <f t="shared" si="137"/>
        <v>9.0277777781011537E-3</v>
      </c>
      <c r="M2819" s="131" t="s">
        <v>1</v>
      </c>
      <c r="N2819" s="138" t="s">
        <v>1024</v>
      </c>
    </row>
    <row r="2820" spans="1:14" ht="27" customHeight="1" x14ac:dyDescent="0.35">
      <c r="A2820" s="157">
        <v>20264</v>
      </c>
      <c r="B2820" s="158">
        <v>2190</v>
      </c>
      <c r="C2820" s="125" t="s">
        <v>19</v>
      </c>
      <c r="D2820" s="159">
        <v>42755.527777777781</v>
      </c>
      <c r="E2820" s="158" t="s">
        <v>0</v>
      </c>
      <c r="F2820" s="102">
        <v>42755.467361111114</v>
      </c>
      <c r="G2820" s="173">
        <f t="shared" si="140"/>
        <v>6.0416666667151731E-2</v>
      </c>
      <c r="H2820" s="174" t="str">
        <f t="shared" si="141"/>
        <v>ACCEPTABLE</v>
      </c>
      <c r="I2820" s="134"/>
      <c r="J2820" s="124">
        <v>42754.515972222223</v>
      </c>
      <c r="K2820" s="124">
        <v>42754.523611111108</v>
      </c>
      <c r="L2820" s="130">
        <f t="shared" si="137"/>
        <v>7.6388888846850023E-3</v>
      </c>
      <c r="M2820" s="131" t="s">
        <v>0</v>
      </c>
      <c r="N2820" s="138" t="s">
        <v>1024</v>
      </c>
    </row>
    <row r="2821" spans="1:14" ht="27" customHeight="1" x14ac:dyDescent="0.35">
      <c r="A2821" s="157">
        <v>20264</v>
      </c>
      <c r="B2821" s="158">
        <v>2191</v>
      </c>
      <c r="C2821" s="125" t="s">
        <v>19</v>
      </c>
      <c r="D2821" s="159">
        <v>42755.569444444445</v>
      </c>
      <c r="E2821" s="158" t="s">
        <v>1</v>
      </c>
      <c r="F2821" s="102">
        <v>42755.467361111114</v>
      </c>
      <c r="G2821" s="173">
        <f t="shared" si="140"/>
        <v>0.10208333333139308</v>
      </c>
      <c r="H2821" s="174" t="str">
        <f t="shared" si="141"/>
        <v>ACCEPTABLE</v>
      </c>
      <c r="I2821" s="134"/>
      <c r="J2821" s="124">
        <v>42755.568055555559</v>
      </c>
      <c r="K2821" s="124">
        <v>42755.57708333333</v>
      </c>
      <c r="L2821" s="130">
        <f t="shared" ref="L2821:L2884" si="142">IF(OR(K2821="",J2821=""), "Incomplete Data", K2821-J2821)</f>
        <v>9.0277777708251961E-3</v>
      </c>
      <c r="M2821" s="131" t="s">
        <v>1</v>
      </c>
      <c r="N2821" s="138" t="s">
        <v>1533</v>
      </c>
    </row>
    <row r="2822" spans="1:14" ht="27" customHeight="1" x14ac:dyDescent="0.35">
      <c r="A2822" s="157">
        <v>20266</v>
      </c>
      <c r="B2822" s="158">
        <v>2192</v>
      </c>
      <c r="C2822" s="125" t="s">
        <v>1531</v>
      </c>
      <c r="D2822" s="159">
        <v>42755.65625</v>
      </c>
      <c r="E2822" s="158" t="s">
        <v>0</v>
      </c>
      <c r="F2822" s="102">
        <v>42755.467361111114</v>
      </c>
      <c r="G2822" s="173">
        <f t="shared" si="140"/>
        <v>0.18888888888614019</v>
      </c>
      <c r="H2822" s="174" t="str">
        <f t="shared" si="141"/>
        <v>ACCEPTABLE</v>
      </c>
      <c r="I2822" s="134"/>
      <c r="J2822" s="124">
        <v>42755.617361111108</v>
      </c>
      <c r="K2822" s="124">
        <v>42755.630555555559</v>
      </c>
      <c r="L2822" s="130">
        <f t="shared" si="142"/>
        <v>1.319444445107365E-2</v>
      </c>
      <c r="M2822" s="131" t="s">
        <v>0</v>
      </c>
      <c r="N2822" s="138" t="s">
        <v>1032</v>
      </c>
    </row>
    <row r="2823" spans="1:14" ht="27" customHeight="1" x14ac:dyDescent="0.35">
      <c r="A2823" s="157">
        <v>20266</v>
      </c>
      <c r="B2823" s="158">
        <v>2193</v>
      </c>
      <c r="C2823" s="125" t="s">
        <v>4</v>
      </c>
      <c r="D2823" s="159">
        <v>42755.690972222219</v>
      </c>
      <c r="E2823" s="158" t="s">
        <v>1</v>
      </c>
      <c r="F2823" s="102">
        <v>42755.467361111114</v>
      </c>
      <c r="G2823" s="173">
        <f t="shared" si="140"/>
        <v>0.22361111110512866</v>
      </c>
      <c r="H2823" s="174" t="str">
        <f t="shared" si="141"/>
        <v>ACCEPTABLE</v>
      </c>
      <c r="I2823" s="134"/>
      <c r="J2823" s="124">
        <v>42755.646527777775</v>
      </c>
      <c r="K2823" s="124">
        <v>42755.655555555553</v>
      </c>
      <c r="L2823" s="130">
        <f t="shared" si="142"/>
        <v>9.0277777781011537E-3</v>
      </c>
      <c r="M2823" s="131" t="s">
        <v>1</v>
      </c>
      <c r="N2823" s="138" t="s">
        <v>9</v>
      </c>
    </row>
    <row r="2824" spans="1:14" ht="27" customHeight="1" x14ac:dyDescent="0.35">
      <c r="A2824" s="157">
        <v>20267</v>
      </c>
      <c r="B2824" s="158">
        <v>2194</v>
      </c>
      <c r="C2824" s="125" t="s">
        <v>1531</v>
      </c>
      <c r="D2824" s="159">
        <v>42755.930555555555</v>
      </c>
      <c r="E2824" s="158" t="s">
        <v>0</v>
      </c>
      <c r="F2824" s="102">
        <v>42755.727083333331</v>
      </c>
      <c r="G2824" s="173">
        <f t="shared" si="140"/>
        <v>0.20347222222335404</v>
      </c>
      <c r="H2824" s="174" t="str">
        <f t="shared" si="141"/>
        <v>ACCEPTABLE</v>
      </c>
      <c r="I2824" s="134"/>
      <c r="J2824" s="124">
        <v>42755.924305555556</v>
      </c>
      <c r="K2824" s="124">
        <v>42755.938194444447</v>
      </c>
      <c r="L2824" s="130">
        <f t="shared" si="142"/>
        <v>1.3888888890505768E-2</v>
      </c>
      <c r="M2824" s="131" t="s">
        <v>0</v>
      </c>
      <c r="N2824" s="138" t="s">
        <v>1534</v>
      </c>
    </row>
    <row r="2825" spans="1:14" ht="27" customHeight="1" x14ac:dyDescent="0.35">
      <c r="A2825" s="157"/>
      <c r="B2825" s="158"/>
      <c r="C2825" s="125"/>
      <c r="D2825" s="159"/>
      <c r="E2825" s="158"/>
      <c r="F2825" s="102"/>
      <c r="G2825" s="173" t="str">
        <f t="shared" si="140"/>
        <v/>
      </c>
      <c r="H2825" s="174" t="str">
        <f t="shared" si="141"/>
        <v/>
      </c>
      <c r="I2825" s="134"/>
      <c r="J2825" s="124"/>
      <c r="K2825" s="124"/>
      <c r="L2825" s="130" t="str">
        <f t="shared" si="142"/>
        <v>Incomplete Data</v>
      </c>
      <c r="M2825" s="131"/>
      <c r="N2825" s="138"/>
    </row>
    <row r="2826" spans="1:14" ht="27" customHeight="1" x14ac:dyDescent="0.35">
      <c r="A2826" s="157">
        <v>20267</v>
      </c>
      <c r="B2826" s="158">
        <v>2195</v>
      </c>
      <c r="C2826" s="125" t="s">
        <v>4</v>
      </c>
      <c r="D2826" s="159">
        <v>42755.965277777781</v>
      </c>
      <c r="E2826" s="158" t="s">
        <v>1</v>
      </c>
      <c r="F2826" s="102">
        <v>42755.727083333331</v>
      </c>
      <c r="G2826" s="173">
        <f t="shared" si="140"/>
        <v>0.23819444444961846</v>
      </c>
      <c r="H2826" s="174" t="str">
        <f t="shared" si="141"/>
        <v>ACCEPTABLE</v>
      </c>
      <c r="I2826" s="134"/>
      <c r="J2826" s="124">
        <v>42755.96875</v>
      </c>
      <c r="K2826" s="124">
        <v>42755.979166666664</v>
      </c>
      <c r="L2826" s="130">
        <f t="shared" si="142"/>
        <v>1.0416666664241347E-2</v>
      </c>
      <c r="M2826" s="131" t="s">
        <v>1</v>
      </c>
      <c r="N2826" s="138" t="s">
        <v>9</v>
      </c>
    </row>
    <row r="2827" spans="1:14" ht="27" customHeight="1" x14ac:dyDescent="0.35">
      <c r="A2827" s="157">
        <v>20266</v>
      </c>
      <c r="B2827" s="158">
        <v>2196</v>
      </c>
      <c r="C2827" s="125" t="s">
        <v>4</v>
      </c>
      <c r="D2827" s="159">
        <v>42756.319444444445</v>
      </c>
      <c r="E2827" s="158" t="s">
        <v>0</v>
      </c>
      <c r="F2827" s="102">
        <v>42756.21597222222</v>
      </c>
      <c r="G2827" s="173">
        <f t="shared" si="140"/>
        <v>0.10347222222480923</v>
      </c>
      <c r="H2827" s="174" t="str">
        <f t="shared" si="141"/>
        <v>ACCEPTABLE</v>
      </c>
      <c r="I2827" s="134"/>
      <c r="J2827" s="124">
        <v>42756.320138888892</v>
      </c>
      <c r="K2827" s="124">
        <v>42756.326388888891</v>
      </c>
      <c r="L2827" s="130">
        <f t="shared" si="142"/>
        <v>6.2499999985448085E-3</v>
      </c>
      <c r="M2827" s="131" t="s">
        <v>0</v>
      </c>
      <c r="N2827" s="138" t="s">
        <v>1255</v>
      </c>
    </row>
    <row r="2828" spans="1:14" ht="27" customHeight="1" x14ac:dyDescent="0.35">
      <c r="A2828" s="157">
        <v>20266</v>
      </c>
      <c r="B2828" s="158">
        <v>2197</v>
      </c>
      <c r="C2828" s="125" t="s">
        <v>1531</v>
      </c>
      <c r="D2828" s="159">
        <v>42756.347222222219</v>
      </c>
      <c r="E2828" s="158" t="s">
        <v>1</v>
      </c>
      <c r="F2828" s="102">
        <v>42756.21597222222</v>
      </c>
      <c r="G2828" s="173">
        <f t="shared" si="140"/>
        <v>0.13124999999854481</v>
      </c>
      <c r="H2828" s="174" t="str">
        <f t="shared" si="141"/>
        <v>ACCEPTABLE</v>
      </c>
      <c r="I2828" s="134"/>
      <c r="J2828" s="124">
        <v>42756.354166666664</v>
      </c>
      <c r="K2828" s="124">
        <v>42756.363888888889</v>
      </c>
      <c r="L2828" s="130">
        <f t="shared" si="142"/>
        <v>9.7222222248092294E-3</v>
      </c>
      <c r="M2828" s="131" t="s">
        <v>1</v>
      </c>
      <c r="N2828" s="138" t="s">
        <v>1470</v>
      </c>
    </row>
    <row r="2829" spans="1:14" ht="27" customHeight="1" x14ac:dyDescent="0.35">
      <c r="A2829" s="157">
        <v>20264</v>
      </c>
      <c r="B2829" s="158">
        <v>2198</v>
      </c>
      <c r="C2829" s="125" t="s">
        <v>4</v>
      </c>
      <c r="D2829" s="159">
        <v>42756.604166666664</v>
      </c>
      <c r="E2829" s="158" t="s">
        <v>0</v>
      </c>
      <c r="F2829" s="102">
        <v>42756.552777777775</v>
      </c>
      <c r="G2829" s="173">
        <f t="shared" si="140"/>
        <v>5.1388888889050577E-2</v>
      </c>
      <c r="H2829" s="174" t="str">
        <f t="shared" si="141"/>
        <v>ACCEPTABLE</v>
      </c>
      <c r="I2829" s="134"/>
      <c r="J2829" s="124">
        <v>42756.625694444447</v>
      </c>
      <c r="K2829" s="124">
        <v>42756.633333333331</v>
      </c>
      <c r="L2829" s="130">
        <f t="shared" si="142"/>
        <v>7.6388888846850023E-3</v>
      </c>
      <c r="M2829" s="131" t="s">
        <v>0</v>
      </c>
      <c r="N2829" s="138" t="s">
        <v>587</v>
      </c>
    </row>
    <row r="2830" spans="1:14" ht="27" customHeight="1" x14ac:dyDescent="0.35">
      <c r="A2830" s="157">
        <v>20264</v>
      </c>
      <c r="B2830" s="158">
        <v>2199</v>
      </c>
      <c r="C2830" s="125" t="s">
        <v>19</v>
      </c>
      <c r="D2830" s="159">
        <v>42756.645833333336</v>
      </c>
      <c r="E2830" s="158" t="s">
        <v>0</v>
      </c>
      <c r="F2830" s="102">
        <v>42756.552777777775</v>
      </c>
      <c r="G2830" s="173">
        <f t="shared" si="140"/>
        <v>9.3055555560567882E-2</v>
      </c>
      <c r="H2830" s="174" t="str">
        <f t="shared" si="141"/>
        <v>ACCEPTABLE</v>
      </c>
      <c r="I2830" s="134"/>
      <c r="J2830" s="124">
        <v>42756.642361111109</v>
      </c>
      <c r="K2830" s="124">
        <v>42756.651388888888</v>
      </c>
      <c r="L2830" s="130">
        <f t="shared" si="142"/>
        <v>9.0277777781011537E-3</v>
      </c>
      <c r="M2830" s="131" t="s">
        <v>1</v>
      </c>
      <c r="N2830" s="121" t="s">
        <v>797</v>
      </c>
    </row>
    <row r="2831" spans="1:14" ht="27" customHeight="1" x14ac:dyDescent="0.35">
      <c r="A2831" s="157">
        <v>20264</v>
      </c>
      <c r="B2831" s="158">
        <v>2200</v>
      </c>
      <c r="C2831" s="125" t="s">
        <v>471</v>
      </c>
      <c r="D2831" s="159">
        <v>42756.666666666664</v>
      </c>
      <c r="E2831" s="158" t="s">
        <v>1</v>
      </c>
      <c r="F2831" s="102">
        <v>42756.552777777775</v>
      </c>
      <c r="G2831" s="173">
        <f t="shared" si="140"/>
        <v>0.11388888888905058</v>
      </c>
      <c r="H2831" s="174" t="str">
        <f t="shared" si="141"/>
        <v>ACCEPTABLE</v>
      </c>
      <c r="I2831" s="134"/>
      <c r="J2831" s="124">
        <v>42756.671527777777</v>
      </c>
      <c r="K2831" s="124">
        <v>42756.686805555553</v>
      </c>
      <c r="L2831" s="130">
        <f t="shared" si="142"/>
        <v>1.5277777776645962E-2</v>
      </c>
      <c r="M2831" s="131" t="s">
        <v>1</v>
      </c>
      <c r="N2831" s="121" t="s">
        <v>1535</v>
      </c>
    </row>
    <row r="2832" spans="1:14" ht="27" customHeight="1" x14ac:dyDescent="0.35">
      <c r="A2832" s="157">
        <v>20267</v>
      </c>
      <c r="B2832" s="158">
        <v>2201</v>
      </c>
      <c r="C2832" s="125" t="s">
        <v>1531</v>
      </c>
      <c r="D2832" s="159">
        <v>42756.694444444445</v>
      </c>
      <c r="E2832" s="158" t="s">
        <v>1</v>
      </c>
      <c r="F2832" s="102">
        <v>42756.552777777775</v>
      </c>
      <c r="G2832" s="173">
        <f t="shared" si="140"/>
        <v>0.14166666667006211</v>
      </c>
      <c r="H2832" s="174" t="str">
        <f t="shared" si="141"/>
        <v>ACCEPTABLE</v>
      </c>
      <c r="I2832" s="134"/>
      <c r="J2832" s="124">
        <v>42756.695833333331</v>
      </c>
      <c r="K2832" s="124">
        <v>42756.713888888888</v>
      </c>
      <c r="L2832" s="130">
        <f t="shared" si="142"/>
        <v>1.8055555556202307E-2</v>
      </c>
      <c r="M2832" s="131" t="s">
        <v>1</v>
      </c>
      <c r="N2832" s="138" t="s">
        <v>1536</v>
      </c>
    </row>
    <row r="2833" spans="1:14" ht="27" customHeight="1" x14ac:dyDescent="0.35">
      <c r="A2833" s="157">
        <v>20268</v>
      </c>
      <c r="B2833" s="158">
        <v>2202</v>
      </c>
      <c r="C2833" s="125" t="s">
        <v>471</v>
      </c>
      <c r="D2833" s="159">
        <v>42757.677083333336</v>
      </c>
      <c r="E2833" s="158" t="s">
        <v>0</v>
      </c>
      <c r="F2833" s="102">
        <v>42757.394444444442</v>
      </c>
      <c r="G2833" s="173">
        <f t="shared" si="140"/>
        <v>0.28263888889341615</v>
      </c>
      <c r="H2833" s="174" t="str">
        <f t="shared" si="141"/>
        <v>ACCEPTABLE</v>
      </c>
      <c r="I2833" s="134"/>
      <c r="J2833" s="124">
        <v>42757.693749999999</v>
      </c>
      <c r="K2833" s="124">
        <v>42757.705555555556</v>
      </c>
      <c r="L2833" s="130">
        <f t="shared" si="142"/>
        <v>1.1805555557657499E-2</v>
      </c>
      <c r="M2833" s="131" t="s">
        <v>0</v>
      </c>
      <c r="N2833" s="138" t="s">
        <v>1537</v>
      </c>
    </row>
    <row r="2834" spans="1:14" ht="27" customHeight="1" x14ac:dyDescent="0.35">
      <c r="A2834" s="157">
        <v>20268</v>
      </c>
      <c r="B2834" s="158">
        <v>2203</v>
      </c>
      <c r="C2834" s="125" t="s">
        <v>16</v>
      </c>
      <c r="D2834" s="159">
        <v>42757.711805555555</v>
      </c>
      <c r="E2834" s="158" t="s">
        <v>1</v>
      </c>
      <c r="F2834" s="102">
        <v>42757.394444444442</v>
      </c>
      <c r="G2834" s="173">
        <f t="shared" si="140"/>
        <v>0.31736111111240461</v>
      </c>
      <c r="H2834" s="174" t="str">
        <f t="shared" si="141"/>
        <v>ACCEPTABLE</v>
      </c>
      <c r="I2834" s="134"/>
      <c r="J2834" s="124">
        <v>42757.727777777778</v>
      </c>
      <c r="K2834" s="124">
        <v>42757.736111111109</v>
      </c>
      <c r="L2834" s="130">
        <f t="shared" si="142"/>
        <v>8.333333331393078E-3</v>
      </c>
      <c r="M2834" s="131" t="s">
        <v>1</v>
      </c>
      <c r="N2834" s="138" t="s">
        <v>1538</v>
      </c>
    </row>
    <row r="2835" spans="1:14" ht="27" customHeight="1" x14ac:dyDescent="0.35">
      <c r="A2835" s="157">
        <v>20269</v>
      </c>
      <c r="B2835" s="158">
        <v>2204</v>
      </c>
      <c r="C2835" s="125" t="s">
        <v>3</v>
      </c>
      <c r="D2835" s="159">
        <v>42757.96875</v>
      </c>
      <c r="E2835" s="158" t="s">
        <v>0</v>
      </c>
      <c r="F2835" s="102">
        <v>42757.782638888886</v>
      </c>
      <c r="G2835" s="173">
        <f t="shared" si="140"/>
        <v>0.18611111111385981</v>
      </c>
      <c r="H2835" s="174" t="str">
        <f t="shared" si="141"/>
        <v>ACCEPTABLE</v>
      </c>
      <c r="I2835" s="134"/>
      <c r="J2835" s="124">
        <v>42757.979166666664</v>
      </c>
      <c r="K2835" s="124">
        <v>42757.989583333336</v>
      </c>
      <c r="L2835" s="130">
        <f t="shared" si="142"/>
        <v>1.0416666671517305E-2</v>
      </c>
      <c r="M2835" s="131" t="s">
        <v>0</v>
      </c>
      <c r="N2835" s="138" t="s">
        <v>1392</v>
      </c>
    </row>
    <row r="2836" spans="1:14" ht="27" customHeight="1" x14ac:dyDescent="0.35">
      <c r="A2836" s="157">
        <v>20269</v>
      </c>
      <c r="B2836" s="158">
        <v>2205</v>
      </c>
      <c r="C2836" s="125" t="s">
        <v>4</v>
      </c>
      <c r="D2836" s="159">
        <v>42758.003472222219</v>
      </c>
      <c r="E2836" s="158" t="s">
        <v>1</v>
      </c>
      <c r="F2836" s="102">
        <v>42757.782638888886</v>
      </c>
      <c r="G2836" s="173">
        <f t="shared" si="140"/>
        <v>0.22083333333284827</v>
      </c>
      <c r="H2836" s="174" t="str">
        <f t="shared" si="141"/>
        <v>ACCEPTABLE</v>
      </c>
      <c r="I2836" s="134"/>
      <c r="J2836" s="124">
        <v>42758.03402777778</v>
      </c>
      <c r="K2836" s="124">
        <v>42758.041666666664</v>
      </c>
      <c r="L2836" s="130">
        <f t="shared" si="142"/>
        <v>7.6388888846850023E-3</v>
      </c>
      <c r="M2836" s="131" t="s">
        <v>1</v>
      </c>
      <c r="N2836" s="138" t="s">
        <v>1509</v>
      </c>
    </row>
    <row r="2837" spans="1:14" ht="27" customHeight="1" x14ac:dyDescent="0.35">
      <c r="A2837" s="157">
        <v>20268</v>
      </c>
      <c r="B2837" s="158">
        <v>2206</v>
      </c>
      <c r="C2837" s="125" t="s">
        <v>16</v>
      </c>
      <c r="D2837" s="159">
        <v>42758.673611111109</v>
      </c>
      <c r="E2837" s="158" t="s">
        <v>0</v>
      </c>
      <c r="F2837" s="102">
        <v>42758.546527777777</v>
      </c>
      <c r="G2837" s="173">
        <f t="shared" si="140"/>
        <v>0.12708333333284827</v>
      </c>
      <c r="H2837" s="174" t="str">
        <f t="shared" si="141"/>
        <v>ACCEPTABLE</v>
      </c>
      <c r="I2837" s="134"/>
      <c r="J2837" s="124">
        <v>42758.662499999999</v>
      </c>
      <c r="K2837" s="124">
        <v>42758.670138888891</v>
      </c>
      <c r="L2837" s="130">
        <f t="shared" si="142"/>
        <v>7.6388888919609599E-3</v>
      </c>
      <c r="M2837" s="131" t="s">
        <v>0</v>
      </c>
      <c r="N2837" s="138" t="s">
        <v>1028</v>
      </c>
    </row>
    <row r="2838" spans="1:14" ht="27" customHeight="1" x14ac:dyDescent="0.35">
      <c r="A2838" s="157">
        <v>20268</v>
      </c>
      <c r="B2838" s="158">
        <v>2207</v>
      </c>
      <c r="C2838" s="125" t="s">
        <v>471</v>
      </c>
      <c r="D2838" s="159">
        <v>42758.701388888891</v>
      </c>
      <c r="E2838" s="158" t="s">
        <v>1</v>
      </c>
      <c r="F2838" s="102">
        <v>42758.546527777777</v>
      </c>
      <c r="G2838" s="173">
        <f t="shared" si="140"/>
        <v>0.15486111111385981</v>
      </c>
      <c r="H2838" s="174" t="str">
        <f t="shared" si="141"/>
        <v>ACCEPTABLE</v>
      </c>
      <c r="I2838" s="134"/>
      <c r="J2838" s="124"/>
      <c r="K2838" s="139"/>
      <c r="L2838" s="130" t="str">
        <f t="shared" si="142"/>
        <v>Incomplete Data</v>
      </c>
      <c r="M2838" s="131"/>
      <c r="N2838" s="138"/>
    </row>
    <row r="2839" spans="1:14" ht="27" customHeight="1" x14ac:dyDescent="0.35">
      <c r="A2839" s="157"/>
      <c r="B2839" s="158"/>
      <c r="C2839" s="125"/>
      <c r="D2839" s="159"/>
      <c r="E2839" s="158"/>
      <c r="F2839" s="102"/>
      <c r="G2839" s="173" t="str">
        <f t="shared" si="140"/>
        <v/>
      </c>
      <c r="H2839" s="174" t="str">
        <f t="shared" si="141"/>
        <v/>
      </c>
      <c r="I2839" s="134"/>
      <c r="J2839" s="124">
        <v>42758.70416666667</v>
      </c>
      <c r="K2839" s="124">
        <v>42758.714583333334</v>
      </c>
      <c r="L2839" s="130">
        <f t="shared" si="142"/>
        <v>1.0416666664241347E-2</v>
      </c>
      <c r="M2839" s="131" t="s">
        <v>1</v>
      </c>
      <c r="N2839" s="138" t="s">
        <v>1539</v>
      </c>
    </row>
    <row r="2840" spans="1:14" ht="27" customHeight="1" x14ac:dyDescent="0.35">
      <c r="A2840" s="157"/>
      <c r="B2840" s="158"/>
      <c r="C2840" s="125"/>
      <c r="D2840" s="159"/>
      <c r="E2840" s="158"/>
      <c r="F2840" s="102"/>
      <c r="G2840" s="173" t="str">
        <f t="shared" si="140"/>
        <v/>
      </c>
      <c r="H2840" s="174" t="str">
        <f t="shared" si="141"/>
        <v/>
      </c>
      <c r="I2840" s="134"/>
      <c r="J2840" s="124">
        <v>42759.229166666664</v>
      </c>
      <c r="K2840" s="124">
        <v>42759.238888888889</v>
      </c>
      <c r="L2840" s="130">
        <f t="shared" si="142"/>
        <v>9.7222222248092294E-3</v>
      </c>
      <c r="M2840" s="131" t="s">
        <v>0</v>
      </c>
      <c r="N2840" s="138" t="s">
        <v>587</v>
      </c>
    </row>
    <row r="2841" spans="1:14" ht="27" customHeight="1" x14ac:dyDescent="0.35">
      <c r="A2841" s="157">
        <v>20269</v>
      </c>
      <c r="B2841" s="158">
        <v>2208</v>
      </c>
      <c r="C2841" s="125" t="s">
        <v>4</v>
      </c>
      <c r="D2841" s="159">
        <v>42759.319444444445</v>
      </c>
      <c r="E2841" s="158" t="s">
        <v>0</v>
      </c>
      <c r="F2841" s="102">
        <v>42759.263194444444</v>
      </c>
      <c r="G2841" s="173">
        <f t="shared" si="140"/>
        <v>5.6250000001455192E-2</v>
      </c>
      <c r="H2841" s="174" t="str">
        <f t="shared" si="141"/>
        <v>ACCEPTABLE</v>
      </c>
      <c r="I2841" s="134"/>
      <c r="J2841" s="124">
        <v>42759.315972222219</v>
      </c>
      <c r="K2841" s="124">
        <v>42759.319444444445</v>
      </c>
      <c r="L2841" s="130">
        <f t="shared" si="142"/>
        <v>3.4722222262644209E-3</v>
      </c>
      <c r="M2841" s="131" t="s">
        <v>0</v>
      </c>
      <c r="N2841" s="138" t="s">
        <v>1540</v>
      </c>
    </row>
    <row r="2842" spans="1:14" ht="27" customHeight="1" x14ac:dyDescent="0.35">
      <c r="A2842" s="157"/>
      <c r="B2842" s="158"/>
      <c r="C2842" s="125"/>
      <c r="D2842" s="159"/>
      <c r="E2842" s="158"/>
      <c r="F2842" s="102"/>
      <c r="G2842" s="173" t="str">
        <f t="shared" si="140"/>
        <v/>
      </c>
      <c r="H2842" s="174" t="str">
        <f t="shared" si="141"/>
        <v/>
      </c>
      <c r="I2842" s="134"/>
      <c r="J2842" s="124">
        <v>42759.325694444444</v>
      </c>
      <c r="K2842" s="124">
        <v>42759.330555555556</v>
      </c>
      <c r="L2842" s="130">
        <f t="shared" si="142"/>
        <v>4.8611111124046147E-3</v>
      </c>
      <c r="M2842" s="131" t="s">
        <v>1</v>
      </c>
      <c r="N2842" s="138" t="s">
        <v>1540</v>
      </c>
    </row>
    <row r="2843" spans="1:14" ht="27" customHeight="1" x14ac:dyDescent="0.35">
      <c r="A2843" s="157">
        <v>20269</v>
      </c>
      <c r="B2843" s="158">
        <v>2209</v>
      </c>
      <c r="C2843" s="125" t="s">
        <v>1531</v>
      </c>
      <c r="D2843" s="159">
        <v>42759.347222222219</v>
      </c>
      <c r="E2843" s="158" t="s">
        <v>1</v>
      </c>
      <c r="F2843" s="102">
        <v>42759.263194444444</v>
      </c>
      <c r="G2843" s="173">
        <f t="shared" si="140"/>
        <v>8.4027777775190771E-2</v>
      </c>
      <c r="H2843" s="174" t="str">
        <f t="shared" si="141"/>
        <v>ACCEPTABLE</v>
      </c>
      <c r="I2843" s="134"/>
      <c r="J2843" s="124">
        <v>42759.34652777778</v>
      </c>
      <c r="K2843" s="124">
        <v>42759.363194444442</v>
      </c>
      <c r="L2843" s="130">
        <f t="shared" si="142"/>
        <v>1.6666666662786156E-2</v>
      </c>
      <c r="M2843" s="131" t="s">
        <v>1</v>
      </c>
      <c r="N2843" s="138" t="s">
        <v>1541</v>
      </c>
    </row>
    <row r="2844" spans="1:14" ht="27" customHeight="1" x14ac:dyDescent="0.35">
      <c r="A2844" s="157">
        <v>20270</v>
      </c>
      <c r="B2844" s="158">
        <v>2210</v>
      </c>
      <c r="C2844" s="125" t="s">
        <v>471</v>
      </c>
      <c r="D2844" s="159">
        <v>42761.333333333336</v>
      </c>
      <c r="E2844" s="158" t="s">
        <v>0</v>
      </c>
      <c r="F2844" s="102">
        <v>42760.760416666664</v>
      </c>
      <c r="G2844" s="173">
        <f t="shared" si="140"/>
        <v>0.57291666667151731</v>
      </c>
      <c r="H2844" s="174" t="str">
        <f t="shared" si="141"/>
        <v>ACCEPTABLE</v>
      </c>
      <c r="I2844" s="134"/>
      <c r="J2844" s="124">
        <v>42761.331250000003</v>
      </c>
      <c r="K2844" s="124">
        <v>42761.345833333333</v>
      </c>
      <c r="L2844" s="130">
        <f t="shared" si="142"/>
        <v>1.4583333329937886E-2</v>
      </c>
      <c r="M2844" s="131" t="s">
        <v>0</v>
      </c>
      <c r="N2844" s="138" t="s">
        <v>1542</v>
      </c>
    </row>
    <row r="2845" spans="1:14" ht="27" customHeight="1" x14ac:dyDescent="0.35">
      <c r="A2845" s="157">
        <v>20270</v>
      </c>
      <c r="B2845" s="158">
        <v>2211</v>
      </c>
      <c r="C2845" s="125" t="s">
        <v>16</v>
      </c>
      <c r="D2845" s="159">
        <v>42761.368055555555</v>
      </c>
      <c r="E2845" s="158" t="s">
        <v>1</v>
      </c>
      <c r="F2845" s="102">
        <v>42760.760416666664</v>
      </c>
      <c r="G2845" s="173">
        <f t="shared" si="140"/>
        <v>0.60763888889050577</v>
      </c>
      <c r="H2845" s="174" t="str">
        <f t="shared" si="141"/>
        <v>ACCEPTABLE</v>
      </c>
      <c r="I2845" s="134"/>
      <c r="J2845" s="124">
        <v>42761.368750000001</v>
      </c>
      <c r="K2845" s="124">
        <v>42761.378472222219</v>
      </c>
      <c r="L2845" s="130">
        <f t="shared" si="142"/>
        <v>9.7222222175332718E-3</v>
      </c>
      <c r="M2845" s="131" t="s">
        <v>1</v>
      </c>
      <c r="N2845" s="138" t="s">
        <v>765</v>
      </c>
    </row>
    <row r="2846" spans="1:14" ht="27" customHeight="1" x14ac:dyDescent="0.35">
      <c r="A2846" s="157"/>
      <c r="B2846" s="158"/>
      <c r="C2846" s="125"/>
      <c r="D2846" s="159"/>
      <c r="E2846" s="158"/>
      <c r="F2846" s="102"/>
      <c r="G2846" s="173" t="str">
        <f t="shared" si="140"/>
        <v/>
      </c>
      <c r="H2846" s="174" t="str">
        <f t="shared" si="141"/>
        <v/>
      </c>
      <c r="I2846" s="134"/>
      <c r="J2846" s="124">
        <v>42762.309027777781</v>
      </c>
      <c r="K2846" s="124">
        <v>42762.319444444445</v>
      </c>
      <c r="L2846" s="130">
        <f t="shared" si="142"/>
        <v>1.0416666664241347E-2</v>
      </c>
      <c r="M2846" s="131" t="s">
        <v>0</v>
      </c>
      <c r="N2846" s="138" t="s">
        <v>1543</v>
      </c>
    </row>
    <row r="2847" spans="1:14" ht="27" customHeight="1" x14ac:dyDescent="0.35">
      <c r="A2847" s="157"/>
      <c r="B2847" s="158"/>
      <c r="C2847" s="125"/>
      <c r="D2847" s="159"/>
      <c r="E2847" s="158"/>
      <c r="F2847" s="102"/>
      <c r="G2847" s="173" t="str">
        <f t="shared" si="140"/>
        <v/>
      </c>
      <c r="H2847" s="174" t="str">
        <f t="shared" si="141"/>
        <v/>
      </c>
      <c r="I2847" s="134"/>
      <c r="J2847" s="124">
        <v>42762.422222222223</v>
      </c>
      <c r="K2847" s="124">
        <v>42762.432638888888</v>
      </c>
      <c r="L2847" s="130">
        <f t="shared" si="142"/>
        <v>1.0416666664241347E-2</v>
      </c>
      <c r="M2847" s="131" t="s">
        <v>1</v>
      </c>
      <c r="N2847" s="138" t="s">
        <v>1543</v>
      </c>
    </row>
    <row r="2848" spans="1:14" ht="27" customHeight="1" x14ac:dyDescent="0.35">
      <c r="A2848" s="157">
        <v>20270</v>
      </c>
      <c r="B2848" s="158">
        <v>2212</v>
      </c>
      <c r="C2848" s="125" t="s">
        <v>16</v>
      </c>
      <c r="D2848" s="159">
        <v>42763.28125</v>
      </c>
      <c r="E2848" s="158" t="s">
        <v>0</v>
      </c>
      <c r="F2848" s="102">
        <v>42762.693055555559</v>
      </c>
      <c r="G2848" s="173">
        <f t="shared" si="140"/>
        <v>0.58819444444088731</v>
      </c>
      <c r="H2848" s="174" t="str">
        <f t="shared" si="141"/>
        <v>ACCEPTABLE</v>
      </c>
      <c r="I2848" s="134"/>
      <c r="J2848" s="124">
        <v>42763.288194444445</v>
      </c>
      <c r="K2848" s="124">
        <v>42763.298611111109</v>
      </c>
      <c r="L2848" s="130">
        <f t="shared" si="142"/>
        <v>1.0416666664241347E-2</v>
      </c>
      <c r="M2848" s="131" t="s">
        <v>0</v>
      </c>
      <c r="N2848" s="138" t="s">
        <v>1544</v>
      </c>
    </row>
    <row r="2849" spans="1:14" ht="27" customHeight="1" x14ac:dyDescent="0.35">
      <c r="A2849" s="157">
        <v>20270</v>
      </c>
      <c r="B2849" s="158">
        <v>2213</v>
      </c>
      <c r="C2849" s="125" t="s">
        <v>471</v>
      </c>
      <c r="D2849" s="159">
        <v>42763.305555555555</v>
      </c>
      <c r="E2849" s="158" t="s">
        <v>1</v>
      </c>
      <c r="F2849" s="102">
        <v>42762.693055555559</v>
      </c>
      <c r="G2849" s="173">
        <f t="shared" si="140"/>
        <v>0.61249999999563443</v>
      </c>
      <c r="H2849" s="174" t="str">
        <f t="shared" si="141"/>
        <v>ACCEPTABLE</v>
      </c>
      <c r="I2849" s="134"/>
      <c r="J2849" s="124">
        <v>42763.32708333333</v>
      </c>
      <c r="K2849" s="124">
        <v>42763.340277777781</v>
      </c>
      <c r="L2849" s="130">
        <f t="shared" si="142"/>
        <v>1.319444445107365E-2</v>
      </c>
      <c r="M2849" s="131" t="s">
        <v>1</v>
      </c>
      <c r="N2849" s="138" t="s">
        <v>1545</v>
      </c>
    </row>
    <row r="2850" spans="1:14" ht="27" customHeight="1" x14ac:dyDescent="0.35">
      <c r="A2850" s="157">
        <v>20271</v>
      </c>
      <c r="B2850" s="158">
        <v>2214</v>
      </c>
      <c r="C2850" s="125" t="s">
        <v>1531</v>
      </c>
      <c r="D2850" s="159">
        <v>42763.347222222219</v>
      </c>
      <c r="E2850" s="158" t="s">
        <v>0</v>
      </c>
      <c r="F2850" s="102">
        <v>42762.693055555559</v>
      </c>
      <c r="G2850" s="173">
        <f t="shared" si="140"/>
        <v>0.65416666665987577</v>
      </c>
      <c r="H2850" s="174" t="str">
        <f t="shared" si="141"/>
        <v>ACCEPTABLE</v>
      </c>
      <c r="I2850" s="134"/>
      <c r="J2850" s="124">
        <v>42763.365972222222</v>
      </c>
      <c r="K2850" s="124">
        <v>42763.375</v>
      </c>
      <c r="L2850" s="130">
        <f t="shared" si="142"/>
        <v>9.0277777781011537E-3</v>
      </c>
      <c r="M2850" s="131" t="s">
        <v>0</v>
      </c>
      <c r="N2850" s="138" t="s">
        <v>1043</v>
      </c>
    </row>
    <row r="2851" spans="1:14" ht="27" customHeight="1" x14ac:dyDescent="0.35">
      <c r="A2851" s="157">
        <v>20271</v>
      </c>
      <c r="B2851" s="158">
        <v>2215</v>
      </c>
      <c r="C2851" s="125" t="s">
        <v>4</v>
      </c>
      <c r="D2851" s="159">
        <v>42763.381944444445</v>
      </c>
      <c r="E2851" s="158" t="s">
        <v>1</v>
      </c>
      <c r="F2851" s="102">
        <v>42762.693055555559</v>
      </c>
      <c r="G2851" s="173">
        <f t="shared" si="140"/>
        <v>0.68888888888614019</v>
      </c>
      <c r="H2851" s="174" t="str">
        <f t="shared" si="141"/>
        <v>ACCEPTABLE</v>
      </c>
      <c r="I2851" s="134"/>
      <c r="J2851" s="124">
        <v>42763.399305555555</v>
      </c>
      <c r="K2851" s="124">
        <v>42763.405555555553</v>
      </c>
      <c r="L2851" s="130">
        <f t="shared" si="142"/>
        <v>6.2499999985448085E-3</v>
      </c>
      <c r="M2851" s="131" t="s">
        <v>1</v>
      </c>
      <c r="N2851" s="138" t="s">
        <v>1509</v>
      </c>
    </row>
    <row r="2852" spans="1:14" ht="27" customHeight="1" x14ac:dyDescent="0.35">
      <c r="A2852" s="157">
        <v>20271</v>
      </c>
      <c r="B2852" s="158">
        <v>2216</v>
      </c>
      <c r="C2852" s="125" t="s">
        <v>4</v>
      </c>
      <c r="D2852" s="159">
        <v>42764.385416666664</v>
      </c>
      <c r="E2852" s="158" t="s">
        <v>0</v>
      </c>
      <c r="F2852" s="102">
        <v>42764.341666666667</v>
      </c>
      <c r="G2852" s="173">
        <f t="shared" si="140"/>
        <v>4.3749999997089617E-2</v>
      </c>
      <c r="H2852" s="174" t="str">
        <f t="shared" si="141"/>
        <v>ACCEPTABLE</v>
      </c>
      <c r="I2852" s="134"/>
      <c r="J2852" s="124">
        <v>42764.38958333333</v>
      </c>
      <c r="K2852" s="124">
        <v>42764.395833333336</v>
      </c>
      <c r="L2852" s="130">
        <f t="shared" si="142"/>
        <v>6.2500000058207661E-3</v>
      </c>
      <c r="M2852" s="131" t="s">
        <v>0</v>
      </c>
      <c r="N2852" s="138" t="s">
        <v>9</v>
      </c>
    </row>
    <row r="2853" spans="1:14" ht="27" customHeight="1" x14ac:dyDescent="0.35">
      <c r="A2853" s="157">
        <v>20272</v>
      </c>
      <c r="B2853" s="158">
        <v>2217</v>
      </c>
      <c r="C2853" s="125" t="s">
        <v>1531</v>
      </c>
      <c r="D2853" s="159">
        <v>42764.4375</v>
      </c>
      <c r="E2853" s="158" t="s">
        <v>0</v>
      </c>
      <c r="F2853" s="102">
        <v>42764.341666666667</v>
      </c>
      <c r="G2853" s="173">
        <f t="shared" si="140"/>
        <v>9.5833333332848269E-2</v>
      </c>
      <c r="H2853" s="174" t="str">
        <f t="shared" si="141"/>
        <v>ACCEPTABLE</v>
      </c>
      <c r="I2853" s="134"/>
      <c r="J2853" s="124">
        <v>42764.438194444447</v>
      </c>
      <c r="K2853" s="124">
        <v>42764.45</v>
      </c>
      <c r="L2853" s="130">
        <f t="shared" si="142"/>
        <v>1.1805555550381541E-2</v>
      </c>
      <c r="M2853" s="131" t="s">
        <v>0</v>
      </c>
      <c r="N2853" s="138" t="s">
        <v>1546</v>
      </c>
    </row>
    <row r="2854" spans="1:14" ht="27" customHeight="1" x14ac:dyDescent="0.35">
      <c r="A2854" s="157">
        <v>20272</v>
      </c>
      <c r="B2854" s="158">
        <v>2218</v>
      </c>
      <c r="C2854" s="125" t="s">
        <v>4</v>
      </c>
      <c r="D2854" s="159">
        <v>42764.472222222219</v>
      </c>
      <c r="E2854" s="158" t="s">
        <v>1</v>
      </c>
      <c r="F2854" s="102">
        <v>42764.341666666667</v>
      </c>
      <c r="G2854" s="173">
        <f t="shared" si="140"/>
        <v>0.13055555555183673</v>
      </c>
      <c r="H2854" s="174" t="str">
        <f t="shared" si="141"/>
        <v>ACCEPTABLE</v>
      </c>
      <c r="I2854" s="134"/>
      <c r="J2854" s="124">
        <v>42764.475694444445</v>
      </c>
      <c r="K2854" s="124">
        <v>42764.481944444444</v>
      </c>
      <c r="L2854" s="130">
        <f t="shared" si="142"/>
        <v>6.2499999985448085E-3</v>
      </c>
      <c r="M2854" s="131" t="s">
        <v>1</v>
      </c>
      <c r="N2854" s="138" t="s">
        <v>18</v>
      </c>
    </row>
    <row r="2855" spans="1:14" ht="27" customHeight="1" x14ac:dyDescent="0.35">
      <c r="A2855" s="157">
        <v>20271</v>
      </c>
      <c r="B2855" s="158">
        <v>2219</v>
      </c>
      <c r="C2855" s="125" t="s">
        <v>19</v>
      </c>
      <c r="D2855" s="159">
        <v>42765.0625</v>
      </c>
      <c r="E2855" s="158" t="s">
        <v>0</v>
      </c>
      <c r="F2855" s="102">
        <v>42764.904166666667</v>
      </c>
      <c r="G2855" s="173">
        <f t="shared" si="140"/>
        <v>0.15833333333284827</v>
      </c>
      <c r="H2855" s="174" t="str">
        <f t="shared" si="141"/>
        <v>ACCEPTABLE</v>
      </c>
      <c r="I2855" s="134"/>
      <c r="J2855" s="124">
        <v>42765.0625</v>
      </c>
      <c r="K2855" s="124">
        <v>42765.068749999999</v>
      </c>
      <c r="L2855" s="130">
        <f t="shared" si="142"/>
        <v>6.2499999985448085E-3</v>
      </c>
      <c r="M2855" s="131" t="s">
        <v>0</v>
      </c>
      <c r="N2855" s="138" t="s">
        <v>867</v>
      </c>
    </row>
    <row r="2856" spans="1:14" ht="27" customHeight="1" x14ac:dyDescent="0.35">
      <c r="A2856" s="157">
        <v>20272</v>
      </c>
      <c r="B2856" s="158">
        <v>2220</v>
      </c>
      <c r="C2856" s="125" t="s">
        <v>594</v>
      </c>
      <c r="D2856" s="159">
        <v>42765.104166666664</v>
      </c>
      <c r="E2856" s="158" t="s">
        <v>1</v>
      </c>
      <c r="F2856" s="102">
        <v>42764.904166666667</v>
      </c>
      <c r="G2856" s="173">
        <f t="shared" si="140"/>
        <v>0.19999999999708962</v>
      </c>
      <c r="H2856" s="174" t="str">
        <f t="shared" si="141"/>
        <v>ACCEPTABLE</v>
      </c>
      <c r="I2856" s="134"/>
      <c r="J2856" s="124">
        <v>42765.104166666664</v>
      </c>
      <c r="K2856" s="124">
        <v>42765.115972222222</v>
      </c>
      <c r="L2856" s="130">
        <f t="shared" si="142"/>
        <v>1.1805555557657499E-2</v>
      </c>
      <c r="M2856" s="131" t="s">
        <v>1</v>
      </c>
      <c r="N2856" s="138" t="s">
        <v>1547</v>
      </c>
    </row>
    <row r="2857" spans="1:14" ht="27" customHeight="1" x14ac:dyDescent="0.35">
      <c r="A2857" s="157">
        <v>20273</v>
      </c>
      <c r="B2857" s="158">
        <v>2221</v>
      </c>
      <c r="C2857" s="125" t="s">
        <v>471</v>
      </c>
      <c r="D2857" s="159">
        <v>42768.520833333336</v>
      </c>
      <c r="E2857" s="158" t="s">
        <v>0</v>
      </c>
      <c r="F2857" s="102">
        <v>42768.201388888891</v>
      </c>
      <c r="G2857" s="173">
        <f t="shared" si="140"/>
        <v>0.31944444444525288</v>
      </c>
      <c r="H2857" s="174" t="str">
        <f t="shared" si="141"/>
        <v>ACCEPTABLE</v>
      </c>
      <c r="I2857" s="134"/>
      <c r="J2857" s="124">
        <v>42768.511805555558</v>
      </c>
      <c r="K2857" s="124">
        <v>42768.527777777781</v>
      </c>
      <c r="L2857" s="130">
        <f t="shared" si="142"/>
        <v>1.5972222223354038E-2</v>
      </c>
      <c r="M2857" s="131" t="s">
        <v>0</v>
      </c>
      <c r="N2857" s="138" t="s">
        <v>1548</v>
      </c>
    </row>
    <row r="2858" spans="1:14" ht="27" customHeight="1" x14ac:dyDescent="0.35">
      <c r="A2858" s="157">
        <v>20273</v>
      </c>
      <c r="B2858" s="158">
        <v>2222</v>
      </c>
      <c r="C2858" s="125" t="s">
        <v>16</v>
      </c>
      <c r="D2858" s="159">
        <v>42768.555555555555</v>
      </c>
      <c r="E2858" s="158" t="s">
        <v>1</v>
      </c>
      <c r="F2858" s="102">
        <v>42768.201388888891</v>
      </c>
      <c r="G2858" s="173">
        <f t="shared" si="140"/>
        <v>0.35416666666424135</v>
      </c>
      <c r="H2858" s="174" t="str">
        <f t="shared" si="141"/>
        <v>ACCEPTABLE</v>
      </c>
      <c r="I2858" s="134"/>
      <c r="J2858" s="124">
        <v>42768.555555555555</v>
      </c>
      <c r="K2858" s="124">
        <v>42768.563888888886</v>
      </c>
      <c r="L2858" s="130">
        <f t="shared" si="142"/>
        <v>8.333333331393078E-3</v>
      </c>
      <c r="M2858" s="131" t="s">
        <v>1</v>
      </c>
      <c r="N2858" s="138" t="s">
        <v>1549</v>
      </c>
    </row>
    <row r="2859" spans="1:14" ht="27" customHeight="1" x14ac:dyDescent="0.35">
      <c r="A2859" s="157">
        <v>20273</v>
      </c>
      <c r="B2859" s="158">
        <v>2223</v>
      </c>
      <c r="C2859" s="125" t="s">
        <v>19</v>
      </c>
      <c r="D2859" s="159">
        <v>42769.673611111109</v>
      </c>
      <c r="E2859" s="158" t="s">
        <v>0</v>
      </c>
      <c r="F2859" s="102">
        <v>42769.50277777778</v>
      </c>
      <c r="G2859" s="173">
        <f t="shared" si="140"/>
        <v>0.17083333332993789</v>
      </c>
      <c r="H2859" s="174" t="str">
        <f t="shared" si="141"/>
        <v>ACCEPTABLE</v>
      </c>
      <c r="I2859" s="134"/>
      <c r="J2859" s="124">
        <v>42769.670138888891</v>
      </c>
      <c r="K2859" s="124">
        <v>42769.678472222222</v>
      </c>
      <c r="L2859" s="130">
        <f t="shared" si="142"/>
        <v>8.333333331393078E-3</v>
      </c>
      <c r="M2859" s="131" t="s">
        <v>0</v>
      </c>
      <c r="N2859" s="138" t="s">
        <v>1550</v>
      </c>
    </row>
    <row r="2860" spans="1:14" ht="27" customHeight="1" x14ac:dyDescent="0.35">
      <c r="A2860" s="157">
        <v>20273</v>
      </c>
      <c r="B2860" s="158">
        <v>2224</v>
      </c>
      <c r="C2860" s="125" t="s">
        <v>19</v>
      </c>
      <c r="D2860" s="159">
        <v>42769.729166666664</v>
      </c>
      <c r="E2860" s="158" t="s">
        <v>1</v>
      </c>
      <c r="F2860" s="102">
        <v>42769.50277777778</v>
      </c>
      <c r="G2860" s="173">
        <f t="shared" si="140"/>
        <v>0.226388888884685</v>
      </c>
      <c r="H2860" s="174" t="str">
        <f t="shared" si="141"/>
        <v>ACCEPTABLE</v>
      </c>
      <c r="I2860" s="134"/>
      <c r="J2860" s="124">
        <v>42769.723611111112</v>
      </c>
      <c r="K2860" s="124">
        <v>42769.732638888891</v>
      </c>
      <c r="L2860" s="130">
        <f t="shared" si="142"/>
        <v>9.0277777781011537E-3</v>
      </c>
      <c r="M2860" s="131" t="s">
        <v>1</v>
      </c>
      <c r="N2860" s="138" t="s">
        <v>1550</v>
      </c>
    </row>
    <row r="2861" spans="1:14" ht="27" customHeight="1" x14ac:dyDescent="0.35">
      <c r="A2861" s="157">
        <v>20273</v>
      </c>
      <c r="B2861" s="158">
        <v>2225</v>
      </c>
      <c r="C2861" s="125" t="s">
        <v>16</v>
      </c>
      <c r="D2861" s="159">
        <v>42770.256944444445</v>
      </c>
      <c r="E2861" s="158" t="s">
        <v>0</v>
      </c>
      <c r="F2861" s="102">
        <v>42770.134722222225</v>
      </c>
      <c r="G2861" s="173">
        <f t="shared" si="140"/>
        <v>0.12222222222044365</v>
      </c>
      <c r="H2861" s="174" t="str">
        <f t="shared" si="141"/>
        <v>ACCEPTABLE</v>
      </c>
      <c r="I2861" s="134"/>
      <c r="J2861" s="124">
        <v>42770.253472222219</v>
      </c>
      <c r="K2861" s="124">
        <v>42770.259027777778</v>
      </c>
      <c r="L2861" s="130">
        <f t="shared" si="142"/>
        <v>5.5555555591126904E-3</v>
      </c>
      <c r="M2861" s="131" t="s">
        <v>0</v>
      </c>
      <c r="N2861" s="138" t="s">
        <v>1551</v>
      </c>
    </row>
    <row r="2862" spans="1:14" ht="27" customHeight="1" x14ac:dyDescent="0.35">
      <c r="A2862" s="157">
        <v>20273</v>
      </c>
      <c r="B2862" s="158">
        <v>2226</v>
      </c>
      <c r="C2862" s="125" t="s">
        <v>471</v>
      </c>
      <c r="D2862" s="159">
        <v>42770.284722222219</v>
      </c>
      <c r="E2862" s="158" t="s">
        <v>1</v>
      </c>
      <c r="F2862" s="102">
        <v>42770.134722222225</v>
      </c>
      <c r="G2862" s="173">
        <f t="shared" si="140"/>
        <v>0.14999999999417923</v>
      </c>
      <c r="H2862" s="174" t="str">
        <f t="shared" si="141"/>
        <v>ACCEPTABLE</v>
      </c>
      <c r="I2862" s="134"/>
      <c r="J2862" s="124">
        <v>42770.274305555555</v>
      </c>
      <c r="K2862" s="124">
        <v>42770.288194444445</v>
      </c>
      <c r="L2862" s="130">
        <f t="shared" si="142"/>
        <v>1.3888888890505768E-2</v>
      </c>
      <c r="M2862" s="131" t="s">
        <v>1</v>
      </c>
      <c r="N2862" s="138" t="s">
        <v>1552</v>
      </c>
    </row>
    <row r="2863" spans="1:14" ht="27" customHeight="1" x14ac:dyDescent="0.35">
      <c r="A2863" s="157">
        <v>20274</v>
      </c>
      <c r="B2863" s="158">
        <v>2227</v>
      </c>
      <c r="C2863" s="125" t="s">
        <v>1531</v>
      </c>
      <c r="D2863" s="159">
        <v>42770.888888888891</v>
      </c>
      <c r="E2863" s="158" t="s">
        <v>0</v>
      </c>
      <c r="F2863" s="102">
        <v>42770.749305555553</v>
      </c>
      <c r="G2863" s="173">
        <f t="shared" si="140"/>
        <v>0.13958333333721384</v>
      </c>
      <c r="H2863" s="174" t="str">
        <f t="shared" si="141"/>
        <v>ACCEPTABLE</v>
      </c>
      <c r="I2863" s="134"/>
      <c r="J2863" s="124">
        <v>42770.890972222223</v>
      </c>
      <c r="K2863" s="124">
        <v>42770.904166666667</v>
      </c>
      <c r="L2863" s="130">
        <f t="shared" si="142"/>
        <v>1.3194444443797693E-2</v>
      </c>
      <c r="M2863" s="131" t="s">
        <v>0</v>
      </c>
      <c r="N2863" s="138" t="s">
        <v>1541</v>
      </c>
    </row>
    <row r="2864" spans="1:14" ht="27" customHeight="1" x14ac:dyDescent="0.35">
      <c r="A2864" s="157">
        <v>20274</v>
      </c>
      <c r="B2864" s="158">
        <v>2228</v>
      </c>
      <c r="C2864" s="125" t="s">
        <v>4</v>
      </c>
      <c r="D2864" s="159">
        <v>42770.923611111109</v>
      </c>
      <c r="E2864" s="158" t="s">
        <v>1</v>
      </c>
      <c r="F2864" s="102">
        <v>42770.749305555553</v>
      </c>
      <c r="G2864" s="173">
        <f t="shared" si="140"/>
        <v>0.17430555555620231</v>
      </c>
      <c r="H2864" s="174" t="str">
        <f t="shared" si="141"/>
        <v>ACCEPTABLE</v>
      </c>
      <c r="I2864" s="134"/>
      <c r="J2864" s="124">
        <v>42770.925694444442</v>
      </c>
      <c r="K2864" s="124">
        <v>42770.932638888888</v>
      </c>
      <c r="L2864" s="130">
        <f t="shared" si="142"/>
        <v>6.9444444452528842E-3</v>
      </c>
      <c r="M2864" s="131" t="s">
        <v>1</v>
      </c>
      <c r="N2864" s="138" t="s">
        <v>1509</v>
      </c>
    </row>
    <row r="2865" spans="1:14" ht="27" customHeight="1" x14ac:dyDescent="0.35">
      <c r="A2865" s="157">
        <v>20275</v>
      </c>
      <c r="B2865" s="158">
        <v>2229</v>
      </c>
      <c r="C2865" s="125" t="s">
        <v>1531</v>
      </c>
      <c r="D2865" s="159">
        <v>42770.954861111109</v>
      </c>
      <c r="E2865" s="158" t="s">
        <v>0</v>
      </c>
      <c r="F2865" s="102">
        <v>42770.749305555553</v>
      </c>
      <c r="G2865" s="173">
        <f t="shared" si="140"/>
        <v>0.20555555555620231</v>
      </c>
      <c r="H2865" s="174" t="str">
        <f t="shared" si="141"/>
        <v>ACCEPTABLE</v>
      </c>
      <c r="I2865" s="134"/>
      <c r="J2865" s="124">
        <v>42770.950694444444</v>
      </c>
      <c r="K2865" s="124">
        <v>42770.961805555555</v>
      </c>
      <c r="L2865" s="130">
        <f t="shared" si="142"/>
        <v>1.1111111110949423E-2</v>
      </c>
      <c r="M2865" s="131" t="s">
        <v>0</v>
      </c>
      <c r="N2865" s="138" t="s">
        <v>1553</v>
      </c>
    </row>
    <row r="2866" spans="1:14" ht="27" customHeight="1" x14ac:dyDescent="0.35">
      <c r="A2866" s="157">
        <v>20275</v>
      </c>
      <c r="B2866" s="158">
        <v>2230</v>
      </c>
      <c r="C2866" s="125" t="s">
        <v>4</v>
      </c>
      <c r="D2866" s="159">
        <v>42771.989583333336</v>
      </c>
      <c r="E2866" s="158" t="s">
        <v>1</v>
      </c>
      <c r="F2866" s="102">
        <v>42770.749305555553</v>
      </c>
      <c r="G2866" s="173">
        <f t="shared" si="140"/>
        <v>1.2402777777824667</v>
      </c>
      <c r="H2866" s="174" t="str">
        <f t="shared" si="141"/>
        <v>ACCEPTABLE</v>
      </c>
      <c r="I2866" s="134"/>
      <c r="J2866" s="124">
        <v>42770.988888888889</v>
      </c>
      <c r="K2866" s="124">
        <v>42770.995833333334</v>
      </c>
      <c r="L2866" s="130">
        <f t="shared" si="142"/>
        <v>6.9444444452528842E-3</v>
      </c>
      <c r="M2866" s="131" t="s">
        <v>1</v>
      </c>
      <c r="N2866" s="121" t="s">
        <v>587</v>
      </c>
    </row>
    <row r="2867" spans="1:14" ht="27" customHeight="1" x14ac:dyDescent="0.35">
      <c r="A2867" s="157">
        <v>20275</v>
      </c>
      <c r="B2867" s="158">
        <v>2231</v>
      </c>
      <c r="C2867" s="125" t="s">
        <v>4</v>
      </c>
      <c r="D2867" s="159">
        <v>42771.489583333336</v>
      </c>
      <c r="E2867" s="158" t="s">
        <v>1</v>
      </c>
      <c r="F2867" s="102">
        <v>42771.434027777781</v>
      </c>
      <c r="G2867" s="173">
        <f t="shared" si="140"/>
        <v>5.5555555554747116E-2</v>
      </c>
      <c r="H2867" s="174" t="str">
        <f t="shared" si="141"/>
        <v>ACCEPTABLE</v>
      </c>
      <c r="I2867" s="121" t="s">
        <v>1350</v>
      </c>
      <c r="J2867" s="124">
        <v>42771.486111111109</v>
      </c>
      <c r="K2867" s="124">
        <v>42771.495833333334</v>
      </c>
      <c r="L2867" s="130">
        <f t="shared" si="142"/>
        <v>9.7222222248092294E-3</v>
      </c>
      <c r="M2867" s="131" t="s">
        <v>1</v>
      </c>
      <c r="N2867" s="138" t="s">
        <v>1554</v>
      </c>
    </row>
    <row r="2868" spans="1:14" ht="27" customHeight="1" x14ac:dyDescent="0.35">
      <c r="A2868" s="157">
        <v>20275</v>
      </c>
      <c r="B2868" s="158">
        <v>2232</v>
      </c>
      <c r="C2868" s="125" t="s">
        <v>19</v>
      </c>
      <c r="D2868" s="159">
        <v>42771.75</v>
      </c>
      <c r="E2868" s="158" t="s">
        <v>1555</v>
      </c>
      <c r="F2868" s="102">
        <v>42771.691666666666</v>
      </c>
      <c r="G2868" s="173">
        <f t="shared" si="140"/>
        <v>5.8333333334303461E-2</v>
      </c>
      <c r="H2868" s="174" t="str">
        <f t="shared" si="141"/>
        <v>ACCEPTABLE</v>
      </c>
      <c r="I2868" s="160" t="s">
        <v>1556</v>
      </c>
      <c r="J2868" s="124">
        <v>42771.740277777775</v>
      </c>
      <c r="K2868" s="124">
        <v>42771.751388888886</v>
      </c>
      <c r="L2868" s="130">
        <f t="shared" si="142"/>
        <v>1.1111111110949423E-2</v>
      </c>
      <c r="M2868" s="131" t="s">
        <v>0</v>
      </c>
      <c r="N2868" s="138" t="s">
        <v>1557</v>
      </c>
    </row>
    <row r="2869" spans="1:14" ht="27" customHeight="1" x14ac:dyDescent="0.35">
      <c r="A2869" s="157">
        <v>20275</v>
      </c>
      <c r="B2869" s="158">
        <v>2233</v>
      </c>
      <c r="C2869" s="125" t="s">
        <v>4</v>
      </c>
      <c r="D2869" s="159">
        <v>42771.819444444445</v>
      </c>
      <c r="E2869" s="158" t="s">
        <v>0</v>
      </c>
      <c r="F2869" s="102">
        <v>42771.691666666666</v>
      </c>
      <c r="G2869" s="173">
        <f t="shared" si="140"/>
        <v>0.12777777777955635</v>
      </c>
      <c r="H2869" s="174" t="str">
        <f t="shared" si="141"/>
        <v>ACCEPTABLE</v>
      </c>
      <c r="I2869" s="134"/>
      <c r="J2869" s="139"/>
      <c r="K2869" s="139"/>
      <c r="L2869" s="130" t="str">
        <f t="shared" si="142"/>
        <v>Incomplete Data</v>
      </c>
      <c r="M2869" s="131"/>
      <c r="N2869" s="138"/>
    </row>
    <row r="2870" spans="1:14" ht="27" customHeight="1" x14ac:dyDescent="0.35">
      <c r="A2870" s="157">
        <v>20275</v>
      </c>
      <c r="B2870" s="158">
        <v>2234</v>
      </c>
      <c r="C2870" s="125" t="s">
        <v>1531</v>
      </c>
      <c r="D2870" s="159">
        <v>42771.847222222219</v>
      </c>
      <c r="E2870" s="158" t="s">
        <v>1</v>
      </c>
      <c r="F2870" s="102">
        <v>42771.691666666666</v>
      </c>
      <c r="G2870" s="173">
        <f t="shared" si="140"/>
        <v>0.15555555555329192</v>
      </c>
      <c r="H2870" s="174" t="str">
        <f t="shared" si="141"/>
        <v>ACCEPTABLE</v>
      </c>
      <c r="I2870" s="134"/>
      <c r="J2870" s="139"/>
      <c r="K2870" s="139"/>
      <c r="L2870" s="130" t="str">
        <f t="shared" si="142"/>
        <v>Incomplete Data</v>
      </c>
      <c r="M2870" s="131"/>
      <c r="N2870" s="138"/>
    </row>
    <row r="2871" spans="1:14" ht="27" customHeight="1" x14ac:dyDescent="0.35">
      <c r="A2871" s="157">
        <v>20274</v>
      </c>
      <c r="B2871" s="158">
        <v>2235</v>
      </c>
      <c r="C2871" s="125" t="s">
        <v>4</v>
      </c>
      <c r="D2871" s="159">
        <v>42771.875</v>
      </c>
      <c r="E2871" s="158" t="s">
        <v>0</v>
      </c>
      <c r="F2871" s="102">
        <v>42771.814583333333</v>
      </c>
      <c r="G2871" s="173">
        <f t="shared" si="140"/>
        <v>6.0416666667151731E-2</v>
      </c>
      <c r="H2871" s="174" t="str">
        <f t="shared" si="141"/>
        <v>ACCEPTABLE</v>
      </c>
      <c r="I2871" s="134"/>
      <c r="J2871" s="124">
        <v>42771.890972222223</v>
      </c>
      <c r="K2871" s="124">
        <v>42771.898611111108</v>
      </c>
      <c r="L2871" s="130">
        <f t="shared" si="142"/>
        <v>7.6388888846850023E-3</v>
      </c>
      <c r="M2871" s="131" t="s">
        <v>0</v>
      </c>
      <c r="N2871" s="138" t="s">
        <v>1288</v>
      </c>
    </row>
    <row r="2872" spans="1:14" ht="27" customHeight="1" x14ac:dyDescent="0.35">
      <c r="A2872" s="157">
        <v>20274</v>
      </c>
      <c r="B2872" s="158">
        <v>2236</v>
      </c>
      <c r="C2872" s="125" t="s">
        <v>19</v>
      </c>
      <c r="D2872" s="159">
        <v>42772.111111111109</v>
      </c>
      <c r="E2872" s="158" t="s">
        <v>0</v>
      </c>
      <c r="F2872" s="102">
        <v>42771.691666666666</v>
      </c>
      <c r="G2872" s="173">
        <f t="shared" ref="G2872:G2935" si="143">IF(D2872="","",D2872-F2872)</f>
        <v>0.41944444444379769</v>
      </c>
      <c r="H2872" s="174" t="str">
        <f t="shared" ref="H2872:H2935" si="144">IF(D2872-F2872&lt;0,"TOO LATE",IF(G2872="","",IF(OR(DAY(D2872-F2872)&gt;1,AND(HOUR(D2872-F2872)&gt;HOUR("0:59"),(SIGN(D2872-F2872)=1))),"ACCEPTABLE","TOO LATE")))</f>
        <v>ACCEPTABLE</v>
      </c>
      <c r="I2872" s="134"/>
      <c r="J2872" s="124">
        <v>42772.00277777778</v>
      </c>
      <c r="K2872" s="124">
        <v>42772.007638888892</v>
      </c>
      <c r="L2872" s="130">
        <f t="shared" si="142"/>
        <v>4.8611111124046147E-3</v>
      </c>
      <c r="M2872" s="131" t="s">
        <v>0</v>
      </c>
      <c r="N2872" s="138" t="s">
        <v>9</v>
      </c>
    </row>
    <row r="2873" spans="1:14" ht="27" customHeight="1" x14ac:dyDescent="0.35">
      <c r="A2873" s="157">
        <v>20274</v>
      </c>
      <c r="B2873" s="158">
        <v>2237</v>
      </c>
      <c r="C2873" s="125" t="s">
        <v>1531</v>
      </c>
      <c r="D2873" s="159">
        <v>42772.138888888891</v>
      </c>
      <c r="E2873" s="158" t="s">
        <v>1</v>
      </c>
      <c r="F2873" s="102">
        <v>42771.691666666666</v>
      </c>
      <c r="G2873" s="173">
        <f t="shared" si="143"/>
        <v>0.44722222222480923</v>
      </c>
      <c r="H2873" s="174" t="str">
        <f t="shared" si="144"/>
        <v>ACCEPTABLE</v>
      </c>
      <c r="I2873" s="134"/>
      <c r="J2873" s="124">
        <v>42772.034722222219</v>
      </c>
      <c r="K2873" s="124">
        <v>42772.04791666667</v>
      </c>
      <c r="L2873" s="130">
        <f t="shared" si="142"/>
        <v>1.319444445107365E-2</v>
      </c>
      <c r="M2873" s="131" t="s">
        <v>1</v>
      </c>
      <c r="N2873" s="138" t="s">
        <v>1558</v>
      </c>
    </row>
    <row r="2874" spans="1:14" ht="27" customHeight="1" x14ac:dyDescent="0.35">
      <c r="A2874" s="157">
        <v>20276</v>
      </c>
      <c r="B2874" s="158">
        <v>2238</v>
      </c>
      <c r="C2874" s="125" t="s">
        <v>1531</v>
      </c>
      <c r="D2874" s="159">
        <v>42772.180555555555</v>
      </c>
      <c r="E2874" s="158" t="s">
        <v>0</v>
      </c>
      <c r="F2874" s="102">
        <v>42771.691666666666</v>
      </c>
      <c r="G2874" s="173">
        <f t="shared" si="143"/>
        <v>0.48888888888905058</v>
      </c>
      <c r="H2874" s="174" t="str">
        <f t="shared" si="144"/>
        <v>ACCEPTABLE</v>
      </c>
      <c r="I2874" s="134"/>
      <c r="J2874" s="124">
        <v>42772.111111111109</v>
      </c>
      <c r="K2874" s="124">
        <v>42772.116666666669</v>
      </c>
      <c r="L2874" s="130">
        <f t="shared" si="142"/>
        <v>5.5555555591126904E-3</v>
      </c>
      <c r="M2874" s="131" t="s">
        <v>0</v>
      </c>
      <c r="N2874" s="138" t="s">
        <v>9</v>
      </c>
    </row>
    <row r="2875" spans="1:14" ht="27" customHeight="1" x14ac:dyDescent="0.35">
      <c r="A2875" s="157"/>
      <c r="B2875" s="158"/>
      <c r="C2875" s="125"/>
      <c r="D2875" s="159"/>
      <c r="E2875" s="158"/>
      <c r="F2875" s="102"/>
      <c r="G2875" s="173" t="str">
        <f t="shared" si="143"/>
        <v/>
      </c>
      <c r="H2875" s="174" t="str">
        <f t="shared" si="144"/>
        <v/>
      </c>
      <c r="I2875" s="134"/>
      <c r="J2875" s="124">
        <v>42772.147916666669</v>
      </c>
      <c r="K2875" s="124">
        <v>42772.158333333333</v>
      </c>
      <c r="L2875" s="130">
        <f t="shared" si="142"/>
        <v>1.0416666664241347E-2</v>
      </c>
      <c r="M2875" s="131" t="s">
        <v>1</v>
      </c>
      <c r="N2875" s="138" t="s">
        <v>1559</v>
      </c>
    </row>
    <row r="2876" spans="1:14" ht="27" customHeight="1" x14ac:dyDescent="0.35">
      <c r="A2876" s="157"/>
      <c r="B2876" s="158"/>
      <c r="C2876" s="125"/>
      <c r="D2876" s="159"/>
      <c r="E2876" s="158"/>
      <c r="F2876" s="102"/>
      <c r="G2876" s="173" t="str">
        <f t="shared" si="143"/>
        <v/>
      </c>
      <c r="H2876" s="174" t="str">
        <f t="shared" si="144"/>
        <v/>
      </c>
      <c r="I2876" s="134"/>
      <c r="J2876" s="124">
        <v>42772.188888888886</v>
      </c>
      <c r="K2876" s="124">
        <v>42772.20208333333</v>
      </c>
      <c r="L2876" s="130">
        <f t="shared" si="142"/>
        <v>1.3194444443797693E-2</v>
      </c>
      <c r="M2876" s="131" t="s">
        <v>0</v>
      </c>
      <c r="N2876" s="138" t="s">
        <v>1560</v>
      </c>
    </row>
    <row r="2877" spans="1:14" ht="27" customHeight="1" x14ac:dyDescent="0.35">
      <c r="A2877" s="157">
        <v>20276</v>
      </c>
      <c r="B2877" s="158">
        <v>2239</v>
      </c>
      <c r="C2877" s="125" t="s">
        <v>4</v>
      </c>
      <c r="D2877" s="159">
        <v>42772.215277777781</v>
      </c>
      <c r="E2877" s="158" t="s">
        <v>1</v>
      </c>
      <c r="F2877" s="102">
        <v>42771.691666666666</v>
      </c>
      <c r="G2877" s="173">
        <f t="shared" si="143"/>
        <v>0.523611111115315</v>
      </c>
      <c r="H2877" s="174" t="str">
        <f t="shared" si="144"/>
        <v>ACCEPTABLE</v>
      </c>
      <c r="I2877" s="134"/>
      <c r="J2877" s="124">
        <v>42772.238194444442</v>
      </c>
      <c r="K2877" s="124">
        <v>42772.243055555555</v>
      </c>
      <c r="L2877" s="130">
        <f t="shared" si="142"/>
        <v>4.8611111124046147E-3</v>
      </c>
      <c r="M2877" s="131" t="s">
        <v>1</v>
      </c>
      <c r="N2877" s="121" t="s">
        <v>9</v>
      </c>
    </row>
    <row r="2878" spans="1:14" ht="27" customHeight="1" x14ac:dyDescent="0.35">
      <c r="A2878" s="157">
        <v>20276</v>
      </c>
      <c r="B2878" s="158">
        <v>2240</v>
      </c>
      <c r="C2878" s="125" t="s">
        <v>4</v>
      </c>
      <c r="D2878" s="159">
        <v>42772.652777777781</v>
      </c>
      <c r="E2878" s="158" t="s">
        <v>0</v>
      </c>
      <c r="F2878" s="102">
        <v>42772.552777777775</v>
      </c>
      <c r="G2878" s="173">
        <f t="shared" si="143"/>
        <v>0.10000000000582077</v>
      </c>
      <c r="H2878" s="174" t="str">
        <f t="shared" si="144"/>
        <v>ACCEPTABLE</v>
      </c>
      <c r="I2878" s="134"/>
      <c r="J2878" s="124">
        <v>42772.645833333336</v>
      </c>
      <c r="K2878" s="124">
        <v>42772.654861111114</v>
      </c>
      <c r="L2878" s="130">
        <f t="shared" si="142"/>
        <v>9.0277777781011537E-3</v>
      </c>
      <c r="M2878" s="131" t="s">
        <v>0</v>
      </c>
      <c r="N2878" s="138" t="s">
        <v>587</v>
      </c>
    </row>
    <row r="2879" spans="1:14" ht="27" customHeight="1" x14ac:dyDescent="0.35">
      <c r="A2879" s="157">
        <v>20276</v>
      </c>
      <c r="B2879" s="158">
        <v>2241</v>
      </c>
      <c r="C2879" s="125" t="s">
        <v>1531</v>
      </c>
      <c r="D2879" s="159">
        <v>42772.680555555555</v>
      </c>
      <c r="E2879" s="158" t="s">
        <v>1</v>
      </c>
      <c r="F2879" s="102">
        <v>42772.552777777775</v>
      </c>
      <c r="G2879" s="173">
        <f t="shared" si="143"/>
        <v>0.12777777777955635</v>
      </c>
      <c r="H2879" s="174" t="str">
        <f t="shared" si="144"/>
        <v>ACCEPTABLE</v>
      </c>
      <c r="I2879" s="134"/>
      <c r="J2879" s="124">
        <v>42772.686111111114</v>
      </c>
      <c r="K2879" s="124">
        <v>42772.699305555558</v>
      </c>
      <c r="L2879" s="130">
        <f t="shared" si="142"/>
        <v>1.3194444443797693E-2</v>
      </c>
      <c r="M2879" s="131" t="s">
        <v>1</v>
      </c>
      <c r="N2879" s="138" t="s">
        <v>1561</v>
      </c>
    </row>
    <row r="2880" spans="1:14" ht="27" customHeight="1" x14ac:dyDescent="0.35">
      <c r="A2880" s="157">
        <v>20277</v>
      </c>
      <c r="B2880" s="158">
        <v>2242</v>
      </c>
      <c r="C2880" s="125" t="s">
        <v>471</v>
      </c>
      <c r="D2880" s="159">
        <v>42773.340277777781</v>
      </c>
      <c r="E2880" s="158" t="s">
        <v>0</v>
      </c>
      <c r="F2880" s="102">
        <v>42773.293055555558</v>
      </c>
      <c r="G2880" s="173">
        <f t="shared" si="143"/>
        <v>4.7222222223354038E-2</v>
      </c>
      <c r="H2880" s="174" t="str">
        <f t="shared" si="144"/>
        <v>ACCEPTABLE</v>
      </c>
      <c r="I2880" s="134"/>
      <c r="J2880" s="124">
        <v>42773.333333333336</v>
      </c>
      <c r="K2880" s="124">
        <v>42773.345138888886</v>
      </c>
      <c r="L2880" s="130">
        <f t="shared" si="142"/>
        <v>1.1805555550381541E-2</v>
      </c>
      <c r="M2880" s="131" t="s">
        <v>0</v>
      </c>
      <c r="N2880" s="138" t="s">
        <v>1562</v>
      </c>
    </row>
    <row r="2881" spans="1:14" ht="27" customHeight="1" x14ac:dyDescent="0.35">
      <c r="A2881" s="157">
        <v>20277</v>
      </c>
      <c r="B2881" s="158">
        <v>2243</v>
      </c>
      <c r="C2881" s="125" t="s">
        <v>16</v>
      </c>
      <c r="D2881" s="159">
        <v>42773.375</v>
      </c>
      <c r="E2881" s="158" t="s">
        <v>1</v>
      </c>
      <c r="F2881" s="102">
        <v>42773.293055555558</v>
      </c>
      <c r="G2881" s="173">
        <f t="shared" si="143"/>
        <v>8.1944444442342501E-2</v>
      </c>
      <c r="H2881" s="174" t="str">
        <f t="shared" si="144"/>
        <v>ACCEPTABLE</v>
      </c>
      <c r="I2881" s="134"/>
      <c r="J2881" s="124">
        <v>42773.365972222222</v>
      </c>
      <c r="K2881" s="124">
        <v>42773.379166666666</v>
      </c>
      <c r="L2881" s="130">
        <f t="shared" si="142"/>
        <v>1.3194444443797693E-2</v>
      </c>
      <c r="M2881" s="131" t="s">
        <v>1</v>
      </c>
      <c r="N2881" s="138" t="s">
        <v>1563</v>
      </c>
    </row>
    <row r="2882" spans="1:14" ht="27" customHeight="1" x14ac:dyDescent="0.35">
      <c r="A2882" s="157">
        <v>20278</v>
      </c>
      <c r="B2882" s="158">
        <v>2244</v>
      </c>
      <c r="C2882" s="125" t="s">
        <v>4</v>
      </c>
      <c r="D2882" s="159">
        <v>42774.256944444445</v>
      </c>
      <c r="E2882" s="158" t="s">
        <v>0</v>
      </c>
      <c r="F2882" s="102">
        <v>42773.78125</v>
      </c>
      <c r="G2882" s="173">
        <f t="shared" si="143"/>
        <v>0.47569444444525288</v>
      </c>
      <c r="H2882" s="174" t="str">
        <f t="shared" si="144"/>
        <v>ACCEPTABLE</v>
      </c>
      <c r="I2882" s="134"/>
      <c r="J2882" s="124">
        <v>42773.405555555553</v>
      </c>
      <c r="K2882" s="124">
        <v>42773.409722222219</v>
      </c>
      <c r="L2882" s="130">
        <f t="shared" si="142"/>
        <v>4.166666665696539E-3</v>
      </c>
      <c r="M2882" s="131" t="s">
        <v>1</v>
      </c>
      <c r="N2882" s="138" t="s">
        <v>9</v>
      </c>
    </row>
    <row r="2883" spans="1:14" ht="27" customHeight="1" x14ac:dyDescent="0.35">
      <c r="A2883" s="157">
        <v>20278</v>
      </c>
      <c r="B2883" s="158">
        <v>2245</v>
      </c>
      <c r="C2883" s="125" t="s">
        <v>4</v>
      </c>
      <c r="D2883" s="159">
        <v>42773.402777777781</v>
      </c>
      <c r="E2883" s="158" t="s">
        <v>1</v>
      </c>
      <c r="F2883" s="102">
        <v>42773.293055555558</v>
      </c>
      <c r="G2883" s="173">
        <f t="shared" si="143"/>
        <v>0.10972222222335404</v>
      </c>
      <c r="H2883" s="174" t="str">
        <f t="shared" si="144"/>
        <v>ACCEPTABLE</v>
      </c>
      <c r="I2883" s="134"/>
      <c r="J2883" s="124">
        <v>42774.262499999997</v>
      </c>
      <c r="K2883" s="124">
        <v>42774.268055555556</v>
      </c>
      <c r="L2883" s="130">
        <f t="shared" si="142"/>
        <v>5.5555555591126904E-3</v>
      </c>
      <c r="M2883" s="131" t="s">
        <v>0</v>
      </c>
      <c r="N2883" s="138" t="s">
        <v>18</v>
      </c>
    </row>
    <row r="2884" spans="1:14" ht="27" customHeight="1" x14ac:dyDescent="0.35">
      <c r="A2884" s="157">
        <v>20278</v>
      </c>
      <c r="B2884" s="158">
        <v>2246</v>
      </c>
      <c r="C2884" s="125" t="s">
        <v>1531</v>
      </c>
      <c r="D2884" s="159">
        <v>42774.284722222219</v>
      </c>
      <c r="E2884" s="158" t="s">
        <v>1</v>
      </c>
      <c r="F2884" s="102">
        <v>42773.78125</v>
      </c>
      <c r="G2884" s="173">
        <f t="shared" si="143"/>
        <v>0.50347222221898846</v>
      </c>
      <c r="H2884" s="174" t="str">
        <f t="shared" si="144"/>
        <v>ACCEPTABLE</v>
      </c>
      <c r="I2884" s="134"/>
      <c r="J2884" s="124">
        <v>42774.274305555555</v>
      </c>
      <c r="K2884" s="124">
        <v>42774.289583333331</v>
      </c>
      <c r="L2884" s="130">
        <f t="shared" si="142"/>
        <v>1.5277777776645962E-2</v>
      </c>
      <c r="M2884" s="131" t="s">
        <v>1</v>
      </c>
      <c r="N2884" s="138" t="s">
        <v>1564</v>
      </c>
    </row>
    <row r="2885" spans="1:14" ht="27" customHeight="1" x14ac:dyDescent="0.35">
      <c r="A2885" s="157">
        <v>20279</v>
      </c>
      <c r="B2885" s="158">
        <v>2245</v>
      </c>
      <c r="C2885" s="125" t="s">
        <v>471</v>
      </c>
      <c r="D2885" s="159">
        <v>42774.319444444445</v>
      </c>
      <c r="E2885" s="158" t="s">
        <v>0</v>
      </c>
      <c r="F2885" s="102">
        <v>42774.214583333334</v>
      </c>
      <c r="G2885" s="173">
        <f t="shared" si="143"/>
        <v>0.10486111111094942</v>
      </c>
      <c r="H2885" s="174" t="str">
        <f t="shared" si="144"/>
        <v>ACCEPTABLE</v>
      </c>
      <c r="I2885" s="134"/>
      <c r="J2885" s="124">
        <v>42774.309027777781</v>
      </c>
      <c r="K2885" s="124">
        <v>42774.324999999997</v>
      </c>
      <c r="L2885" s="130">
        <f t="shared" ref="L2885:L2948" si="145">IF(OR(K2885="",J2885=""), "Incomplete Data", K2885-J2885)</f>
        <v>1.597222221607808E-2</v>
      </c>
      <c r="M2885" s="131" t="s">
        <v>0</v>
      </c>
      <c r="N2885" s="138" t="s">
        <v>663</v>
      </c>
    </row>
    <row r="2886" spans="1:14" ht="27" customHeight="1" x14ac:dyDescent="0.35">
      <c r="A2886" s="157">
        <v>20279</v>
      </c>
      <c r="B2886" s="158">
        <v>2247</v>
      </c>
      <c r="C2886" s="125" t="s">
        <v>16</v>
      </c>
      <c r="D2886" s="159">
        <v>42774.354166666664</v>
      </c>
      <c r="E2886" s="158" t="s">
        <v>1</v>
      </c>
      <c r="F2886" s="102">
        <v>42774.214583333334</v>
      </c>
      <c r="G2886" s="173">
        <f t="shared" si="143"/>
        <v>0.13958333332993789</v>
      </c>
      <c r="H2886" s="174" t="str">
        <f t="shared" si="144"/>
        <v>ACCEPTABLE</v>
      </c>
      <c r="I2886" s="134"/>
      <c r="J2886" s="124">
        <v>42774.34375</v>
      </c>
      <c r="K2886" s="124">
        <v>42774.352083333331</v>
      </c>
      <c r="L2886" s="130">
        <f t="shared" si="145"/>
        <v>8.333333331393078E-3</v>
      </c>
      <c r="M2886" s="131" t="s">
        <v>1</v>
      </c>
      <c r="N2886" s="138" t="s">
        <v>1539</v>
      </c>
    </row>
    <row r="2887" spans="1:14" ht="27" customHeight="1" x14ac:dyDescent="0.35">
      <c r="A2887" s="157">
        <v>20277</v>
      </c>
      <c r="B2887" s="158">
        <v>2246</v>
      </c>
      <c r="C2887" s="125" t="s">
        <v>19</v>
      </c>
      <c r="D2887" s="159">
        <v>42774.902777777781</v>
      </c>
      <c r="E2887" s="158" t="s">
        <v>0</v>
      </c>
      <c r="F2887" s="102">
        <v>42774.722222222219</v>
      </c>
      <c r="G2887" s="173">
        <f t="shared" si="143"/>
        <v>0.18055555556202307</v>
      </c>
      <c r="H2887" s="174" t="str">
        <f t="shared" si="144"/>
        <v>ACCEPTABLE</v>
      </c>
      <c r="I2887" s="134"/>
      <c r="J2887" s="124">
        <v>42774.916666666664</v>
      </c>
      <c r="K2887" s="124">
        <v>42774.925000000003</v>
      </c>
      <c r="L2887" s="130">
        <f t="shared" si="145"/>
        <v>8.3333333386690356E-3</v>
      </c>
      <c r="M2887" s="131" t="s">
        <v>1</v>
      </c>
      <c r="N2887" s="138" t="s">
        <v>9</v>
      </c>
    </row>
    <row r="2888" spans="1:14" ht="27" customHeight="1" x14ac:dyDescent="0.35">
      <c r="A2888" s="157">
        <v>20277</v>
      </c>
      <c r="B2888" s="158">
        <v>2248</v>
      </c>
      <c r="C2888" s="125" t="s">
        <v>19</v>
      </c>
      <c r="D2888" s="159">
        <v>42774.944444444445</v>
      </c>
      <c r="E2888" s="158" t="s">
        <v>1</v>
      </c>
      <c r="F2888" s="102">
        <v>42774.722222222219</v>
      </c>
      <c r="G2888" s="173">
        <f t="shared" si="143"/>
        <v>0.22222222222626442</v>
      </c>
      <c r="H2888" s="174" t="str">
        <f t="shared" si="144"/>
        <v>ACCEPTABLE</v>
      </c>
      <c r="I2888" s="134"/>
      <c r="J2888" s="124">
        <v>42774.930555555555</v>
      </c>
      <c r="K2888" s="124"/>
      <c r="L2888" s="130" t="str">
        <f t="shared" si="145"/>
        <v>Incomplete Data</v>
      </c>
      <c r="M2888" s="131" t="s">
        <v>1</v>
      </c>
      <c r="N2888" s="138" t="s">
        <v>18</v>
      </c>
    </row>
    <row r="2889" spans="1:14" ht="27" customHeight="1" x14ac:dyDescent="0.35">
      <c r="A2889" s="157">
        <v>20280</v>
      </c>
      <c r="B2889" s="158">
        <v>2247</v>
      </c>
      <c r="C2889" s="125" t="s">
        <v>1531</v>
      </c>
      <c r="D2889" s="159">
        <v>42774.972222222219</v>
      </c>
      <c r="E2889" s="158" t="s">
        <v>0</v>
      </c>
      <c r="F2889" s="102">
        <v>42774.722222222219</v>
      </c>
      <c r="G2889" s="173">
        <f t="shared" si="143"/>
        <v>0.25</v>
      </c>
      <c r="H2889" s="174" t="str">
        <f t="shared" si="144"/>
        <v>ACCEPTABLE</v>
      </c>
      <c r="I2889" s="134"/>
      <c r="J2889" s="124">
        <v>42774.962500000001</v>
      </c>
      <c r="K2889" s="124">
        <v>42774.978472222225</v>
      </c>
      <c r="L2889" s="130">
        <f t="shared" si="145"/>
        <v>1.5972222223354038E-2</v>
      </c>
      <c r="M2889" s="131" t="s">
        <v>0</v>
      </c>
      <c r="N2889" s="138" t="s">
        <v>1565</v>
      </c>
    </row>
    <row r="2890" spans="1:14" ht="27" customHeight="1" x14ac:dyDescent="0.35">
      <c r="A2890" s="157">
        <v>20280</v>
      </c>
      <c r="B2890" s="158">
        <v>2249</v>
      </c>
      <c r="C2890" s="125" t="s">
        <v>4</v>
      </c>
      <c r="D2890" s="159">
        <v>42775.006944444445</v>
      </c>
      <c r="E2890" s="158" t="s">
        <v>1</v>
      </c>
      <c r="F2890" s="102">
        <v>42774.722222222219</v>
      </c>
      <c r="G2890" s="173">
        <f t="shared" si="143"/>
        <v>0.28472222222626442</v>
      </c>
      <c r="H2890" s="174" t="str">
        <f t="shared" si="144"/>
        <v>ACCEPTABLE</v>
      </c>
      <c r="I2890" s="134"/>
      <c r="J2890" s="124">
        <v>42774.993055555555</v>
      </c>
      <c r="K2890" s="124">
        <v>42775.003472222219</v>
      </c>
      <c r="L2890" s="130">
        <f t="shared" si="145"/>
        <v>1.0416666664241347E-2</v>
      </c>
      <c r="M2890" s="131" t="s">
        <v>1</v>
      </c>
      <c r="N2890" s="138" t="s">
        <v>958</v>
      </c>
    </row>
    <row r="2891" spans="1:14" ht="27" customHeight="1" x14ac:dyDescent="0.35">
      <c r="A2891" s="157">
        <v>20279</v>
      </c>
      <c r="B2891" s="158">
        <v>2248</v>
      </c>
      <c r="C2891" s="125" t="s">
        <v>16</v>
      </c>
      <c r="D2891" s="159">
        <v>42775.236111111109</v>
      </c>
      <c r="E2891" s="158" t="s">
        <v>0</v>
      </c>
      <c r="F2891" s="102">
        <v>42774.722222222219</v>
      </c>
      <c r="G2891" s="173">
        <f t="shared" si="143"/>
        <v>0.51388888889050577</v>
      </c>
      <c r="H2891" s="174" t="str">
        <f t="shared" si="144"/>
        <v>ACCEPTABLE</v>
      </c>
      <c r="I2891" s="134"/>
      <c r="J2891" s="124">
        <v>42775.246527777781</v>
      </c>
      <c r="K2891" s="124">
        <v>42775.250694444447</v>
      </c>
      <c r="L2891" s="130">
        <f t="shared" si="145"/>
        <v>4.166666665696539E-3</v>
      </c>
      <c r="M2891" s="131" t="s">
        <v>0</v>
      </c>
      <c r="N2891" s="138" t="s">
        <v>1566</v>
      </c>
    </row>
    <row r="2892" spans="1:14" ht="27" customHeight="1" x14ac:dyDescent="0.35">
      <c r="A2892" s="157">
        <v>20279</v>
      </c>
      <c r="B2892" s="158">
        <v>2250</v>
      </c>
      <c r="C2892" s="125" t="s">
        <v>471</v>
      </c>
      <c r="D2892" s="159">
        <v>42775.263888888891</v>
      </c>
      <c r="E2892" s="158" t="s">
        <v>1</v>
      </c>
      <c r="F2892" s="102">
        <v>42774.722222222219</v>
      </c>
      <c r="G2892" s="173">
        <f t="shared" si="143"/>
        <v>0.54166666667151731</v>
      </c>
      <c r="H2892" s="174" t="str">
        <f t="shared" si="144"/>
        <v>ACCEPTABLE</v>
      </c>
      <c r="I2892" s="134"/>
      <c r="J2892" s="124">
        <v>42775.28125</v>
      </c>
      <c r="K2892" s="124">
        <v>42775.293749999997</v>
      </c>
      <c r="L2892" s="130">
        <f t="shared" si="145"/>
        <v>1.2499999997089617E-2</v>
      </c>
      <c r="M2892" s="131" t="s">
        <v>1</v>
      </c>
      <c r="N2892" s="138" t="s">
        <v>1567</v>
      </c>
    </row>
    <row r="2893" spans="1:14" ht="27" customHeight="1" x14ac:dyDescent="0.35">
      <c r="A2893" s="157">
        <v>20280</v>
      </c>
      <c r="B2893" s="158">
        <v>2249</v>
      </c>
      <c r="C2893" s="125" t="s">
        <v>4</v>
      </c>
      <c r="D2893" s="159">
        <v>42775.340277777781</v>
      </c>
      <c r="E2893" s="158" t="s">
        <v>0</v>
      </c>
      <c r="F2893" s="102">
        <v>42775.249305555553</v>
      </c>
      <c r="G2893" s="173">
        <f t="shared" si="143"/>
        <v>9.0972222227719612E-2</v>
      </c>
      <c r="H2893" s="174" t="str">
        <f t="shared" si="144"/>
        <v>ACCEPTABLE</v>
      </c>
      <c r="I2893" s="134"/>
      <c r="J2893" s="124">
        <v>42775.335416666669</v>
      </c>
      <c r="K2893" s="124">
        <v>42775.341666666667</v>
      </c>
      <c r="L2893" s="130">
        <f t="shared" si="145"/>
        <v>6.2499999985448085E-3</v>
      </c>
      <c r="M2893" s="131" t="s">
        <v>0</v>
      </c>
      <c r="N2893" s="138" t="s">
        <v>958</v>
      </c>
    </row>
    <row r="2894" spans="1:14" ht="27" customHeight="1" x14ac:dyDescent="0.35">
      <c r="A2894" s="157">
        <v>20280</v>
      </c>
      <c r="B2894" s="158">
        <v>2251</v>
      </c>
      <c r="C2894" s="125" t="s">
        <v>1531</v>
      </c>
      <c r="D2894" s="159">
        <v>42775.368055555555</v>
      </c>
      <c r="E2894" s="158" t="s">
        <v>1</v>
      </c>
      <c r="F2894" s="102">
        <v>42775.249305555553</v>
      </c>
      <c r="G2894" s="173">
        <f t="shared" si="143"/>
        <v>0.11875000000145519</v>
      </c>
      <c r="H2894" s="174" t="str">
        <f t="shared" si="144"/>
        <v>ACCEPTABLE</v>
      </c>
      <c r="I2894" s="134"/>
      <c r="J2894" s="124">
        <v>42775.367361111108</v>
      </c>
      <c r="K2894" s="124">
        <v>42775.378472222219</v>
      </c>
      <c r="L2894" s="130">
        <f t="shared" si="145"/>
        <v>1.1111111110949423E-2</v>
      </c>
      <c r="M2894" s="131" t="s">
        <v>1</v>
      </c>
      <c r="N2894" s="138" t="s">
        <v>1568</v>
      </c>
    </row>
    <row r="2895" spans="1:14" ht="27" customHeight="1" x14ac:dyDescent="0.35">
      <c r="A2895" s="157">
        <v>20282</v>
      </c>
      <c r="B2895" s="158">
        <v>2250</v>
      </c>
      <c r="C2895" s="125" t="s">
        <v>471</v>
      </c>
      <c r="D2895" s="159">
        <v>42775.388888888891</v>
      </c>
      <c r="E2895" s="158" t="s">
        <v>0</v>
      </c>
      <c r="F2895" s="102">
        <v>42775.249305555553</v>
      </c>
      <c r="G2895" s="173">
        <f t="shared" si="143"/>
        <v>0.13958333333721384</v>
      </c>
      <c r="H2895" s="174" t="str">
        <f t="shared" si="144"/>
        <v>ACCEPTABLE</v>
      </c>
      <c r="I2895" s="134"/>
      <c r="J2895" s="124">
        <v>42775.406944444447</v>
      </c>
      <c r="K2895" s="124">
        <v>42775.42083333333</v>
      </c>
      <c r="L2895" s="130">
        <f t="shared" si="145"/>
        <v>1.3888888883229811E-2</v>
      </c>
      <c r="M2895" s="131" t="s">
        <v>0</v>
      </c>
      <c r="N2895" s="138" t="s">
        <v>1569</v>
      </c>
    </row>
    <row r="2896" spans="1:14" ht="27" customHeight="1" x14ac:dyDescent="0.35">
      <c r="A2896" s="157"/>
      <c r="B2896" s="158"/>
      <c r="C2896" s="125"/>
      <c r="D2896" s="159"/>
      <c r="E2896" s="158"/>
      <c r="F2896" s="102"/>
      <c r="G2896" s="173" t="str">
        <f t="shared" si="143"/>
        <v/>
      </c>
      <c r="H2896" s="174" t="str">
        <f t="shared" si="144"/>
        <v/>
      </c>
      <c r="I2896" s="134"/>
      <c r="J2896" s="124">
        <v>42775.45</v>
      </c>
      <c r="K2896" s="124">
        <v>42775.453472222223</v>
      </c>
      <c r="L2896" s="130">
        <f t="shared" si="145"/>
        <v>3.4722222262644209E-3</v>
      </c>
      <c r="M2896" s="131" t="s">
        <v>1</v>
      </c>
      <c r="N2896" s="138" t="s">
        <v>91</v>
      </c>
    </row>
    <row r="2897" spans="1:14" ht="27" customHeight="1" x14ac:dyDescent="0.35">
      <c r="A2897" s="157">
        <v>20282</v>
      </c>
      <c r="B2897" s="158">
        <v>2252</v>
      </c>
      <c r="C2897" s="125" t="s">
        <v>16</v>
      </c>
      <c r="D2897" s="159">
        <v>42775.427083333336</v>
      </c>
      <c r="E2897" s="158" t="s">
        <v>1</v>
      </c>
      <c r="F2897" s="102">
        <v>42775.249305555553</v>
      </c>
      <c r="G2897" s="173">
        <f t="shared" si="143"/>
        <v>0.17777777778246673</v>
      </c>
      <c r="H2897" s="174" t="str">
        <f t="shared" si="144"/>
        <v>ACCEPTABLE</v>
      </c>
      <c r="I2897" s="134"/>
      <c r="J2897" s="124">
        <v>42775.463888888888</v>
      </c>
      <c r="K2897" s="124">
        <v>42775.473611111112</v>
      </c>
      <c r="L2897" s="130">
        <f t="shared" si="145"/>
        <v>9.7222222248092294E-3</v>
      </c>
      <c r="M2897" s="131" t="s">
        <v>0</v>
      </c>
      <c r="N2897" s="138" t="s">
        <v>958</v>
      </c>
    </row>
    <row r="2898" spans="1:14" ht="27" customHeight="1" x14ac:dyDescent="0.35">
      <c r="A2898" s="157">
        <v>20277</v>
      </c>
      <c r="B2898" s="158">
        <v>2251</v>
      </c>
      <c r="C2898" s="125" t="s">
        <v>16</v>
      </c>
      <c r="D2898" s="159">
        <v>42775.465277777781</v>
      </c>
      <c r="E2898" s="158" t="s">
        <v>0</v>
      </c>
      <c r="F2898" s="102">
        <v>42775.249305555553</v>
      </c>
      <c r="G2898" s="173">
        <f t="shared" si="143"/>
        <v>0.21597222222771961</v>
      </c>
      <c r="H2898" s="174" t="str">
        <f t="shared" si="144"/>
        <v>ACCEPTABLE</v>
      </c>
      <c r="I2898" s="134"/>
      <c r="J2898" s="124">
        <v>42775.478472222225</v>
      </c>
      <c r="K2898" s="124">
        <v>42775.481944444444</v>
      </c>
      <c r="L2898" s="130">
        <f t="shared" si="145"/>
        <v>3.4722222189884633E-3</v>
      </c>
      <c r="M2898" s="131" t="s">
        <v>1</v>
      </c>
      <c r="N2898" s="138" t="s">
        <v>91</v>
      </c>
    </row>
    <row r="2899" spans="1:14" ht="27" customHeight="1" x14ac:dyDescent="0.35">
      <c r="A2899" s="157">
        <v>20277</v>
      </c>
      <c r="B2899" s="158">
        <v>2255</v>
      </c>
      <c r="C2899" s="125" t="s">
        <v>471</v>
      </c>
      <c r="D2899" s="159">
        <v>42775.493055555555</v>
      </c>
      <c r="E2899" s="158" t="s">
        <v>1</v>
      </c>
      <c r="F2899" s="102">
        <v>42775.249305555553</v>
      </c>
      <c r="G2899" s="173">
        <f t="shared" si="143"/>
        <v>0.24375000000145519</v>
      </c>
      <c r="H2899" s="174" t="str">
        <f t="shared" si="144"/>
        <v>ACCEPTABLE</v>
      </c>
      <c r="I2899" s="134"/>
      <c r="J2899" s="124">
        <v>42775.495833333334</v>
      </c>
      <c r="K2899" s="124">
        <v>42775.508333333331</v>
      </c>
      <c r="L2899" s="130">
        <f t="shared" si="145"/>
        <v>1.2499999997089617E-2</v>
      </c>
      <c r="M2899" s="131" t="s">
        <v>1</v>
      </c>
      <c r="N2899" s="138" t="s">
        <v>1570</v>
      </c>
    </row>
    <row r="2900" spans="1:14" ht="27" customHeight="1" x14ac:dyDescent="0.35">
      <c r="A2900" s="157">
        <v>20281</v>
      </c>
      <c r="B2900" s="158">
        <v>2256</v>
      </c>
      <c r="C2900" s="125" t="s">
        <v>1531</v>
      </c>
      <c r="D2900" s="159">
        <v>42775.618055555555</v>
      </c>
      <c r="E2900" s="158" t="s">
        <v>0</v>
      </c>
      <c r="F2900" s="102">
        <v>42775.502083333333</v>
      </c>
      <c r="G2900" s="173">
        <f t="shared" si="143"/>
        <v>0.11597222222189885</v>
      </c>
      <c r="H2900" s="174" t="str">
        <f t="shared" si="144"/>
        <v>ACCEPTABLE</v>
      </c>
      <c r="I2900" s="134"/>
      <c r="J2900" s="124">
        <v>42775.621527777781</v>
      </c>
      <c r="K2900" s="124">
        <v>42775.634027777778</v>
      </c>
      <c r="L2900" s="130">
        <f t="shared" si="145"/>
        <v>1.2499999997089617E-2</v>
      </c>
      <c r="M2900" s="131" t="s">
        <v>0</v>
      </c>
      <c r="N2900" s="138" t="s">
        <v>1571</v>
      </c>
    </row>
    <row r="2901" spans="1:14" ht="27" customHeight="1" x14ac:dyDescent="0.35">
      <c r="A2901" s="157">
        <v>20281</v>
      </c>
      <c r="B2901" s="158">
        <v>2257</v>
      </c>
      <c r="C2901" s="125" t="s">
        <v>1531</v>
      </c>
      <c r="D2901" s="159">
        <v>42775.645833333336</v>
      </c>
      <c r="E2901" s="158" t="s">
        <v>1</v>
      </c>
      <c r="F2901" s="102">
        <v>42775.502083333333</v>
      </c>
      <c r="G2901" s="173">
        <f t="shared" si="143"/>
        <v>0.14375000000291038</v>
      </c>
      <c r="H2901" s="174" t="str">
        <f t="shared" si="144"/>
        <v>ACCEPTABLE</v>
      </c>
      <c r="I2901" s="134"/>
      <c r="J2901" s="124">
        <v>42775.642361111109</v>
      </c>
      <c r="K2901" s="124">
        <v>42775.65625</v>
      </c>
      <c r="L2901" s="130">
        <f t="shared" si="145"/>
        <v>1.3888888890505768E-2</v>
      </c>
      <c r="M2901" s="131" t="s">
        <v>1</v>
      </c>
      <c r="N2901" s="138" t="s">
        <v>1572</v>
      </c>
    </row>
    <row r="2902" spans="1:14" ht="27" customHeight="1" x14ac:dyDescent="0.35">
      <c r="A2902" s="157">
        <v>20282</v>
      </c>
      <c r="B2902" s="158">
        <v>2258</v>
      </c>
      <c r="C2902" s="125" t="s">
        <v>16</v>
      </c>
      <c r="D2902" s="159">
        <v>42776.444444444445</v>
      </c>
      <c r="E2902" s="158" t="s">
        <v>0</v>
      </c>
      <c r="F2902" s="102">
        <v>42776.314583333333</v>
      </c>
      <c r="G2902" s="173">
        <f t="shared" si="143"/>
        <v>0.12986111111240461</v>
      </c>
      <c r="H2902" s="174" t="str">
        <f t="shared" si="144"/>
        <v>ACCEPTABLE</v>
      </c>
      <c r="I2902" s="134"/>
      <c r="J2902" s="124">
        <v>42776.446527777778</v>
      </c>
      <c r="K2902" s="124">
        <v>42776.455555555556</v>
      </c>
      <c r="L2902" s="130">
        <f t="shared" si="145"/>
        <v>9.0277777781011537E-3</v>
      </c>
      <c r="M2902" s="131" t="s">
        <v>0</v>
      </c>
      <c r="N2902" s="138" t="s">
        <v>663</v>
      </c>
    </row>
    <row r="2903" spans="1:14" ht="27" customHeight="1" x14ac:dyDescent="0.35">
      <c r="A2903" s="157">
        <v>20282</v>
      </c>
      <c r="B2903" s="158">
        <v>2259</v>
      </c>
      <c r="C2903" s="125" t="s">
        <v>471</v>
      </c>
      <c r="D2903" s="159">
        <v>42776.472222222219</v>
      </c>
      <c r="E2903" s="158" t="s">
        <v>1</v>
      </c>
      <c r="F2903" s="102">
        <v>42776.314583333333</v>
      </c>
      <c r="G2903" s="173">
        <f t="shared" si="143"/>
        <v>0.15763888888614019</v>
      </c>
      <c r="H2903" s="174" t="str">
        <f t="shared" si="144"/>
        <v>ACCEPTABLE</v>
      </c>
      <c r="I2903" s="134"/>
      <c r="J2903" s="124">
        <v>42776.477083333331</v>
      </c>
      <c r="K2903" s="124">
        <v>42776.489583333336</v>
      </c>
      <c r="L2903" s="130">
        <f t="shared" si="145"/>
        <v>1.2500000004365575E-2</v>
      </c>
      <c r="M2903" s="131" t="s">
        <v>1</v>
      </c>
      <c r="N2903" s="138" t="s">
        <v>1573</v>
      </c>
    </row>
    <row r="2904" spans="1:14" ht="27" customHeight="1" x14ac:dyDescent="0.35">
      <c r="A2904" s="157">
        <v>20284</v>
      </c>
      <c r="B2904" s="158">
        <v>2260</v>
      </c>
      <c r="C2904" s="125" t="s">
        <v>1531</v>
      </c>
      <c r="D2904" s="159">
        <v>42777.083333333336</v>
      </c>
      <c r="E2904" s="158" t="s">
        <v>0</v>
      </c>
      <c r="F2904" s="102">
        <v>42776.754861111112</v>
      </c>
      <c r="G2904" s="173">
        <f t="shared" si="143"/>
        <v>0.32847222222335404</v>
      </c>
      <c r="H2904" s="174" t="str">
        <f t="shared" si="144"/>
        <v>ACCEPTABLE</v>
      </c>
      <c r="I2904" s="134"/>
      <c r="J2904" s="124">
        <v>42776.54791666667</v>
      </c>
      <c r="K2904" s="124">
        <v>42776.555555555555</v>
      </c>
      <c r="L2904" s="130">
        <f t="shared" si="145"/>
        <v>7.6388888846850023E-3</v>
      </c>
      <c r="M2904" s="91"/>
      <c r="N2904" s="121" t="s">
        <v>1574</v>
      </c>
    </row>
    <row r="2905" spans="1:14" ht="27" customHeight="1" x14ac:dyDescent="0.35">
      <c r="A2905" s="157"/>
      <c r="B2905" s="158"/>
      <c r="C2905" s="125"/>
      <c r="D2905" s="159"/>
      <c r="E2905" s="158"/>
      <c r="F2905" s="102"/>
      <c r="G2905" s="173" t="str">
        <f t="shared" si="143"/>
        <v/>
      </c>
      <c r="H2905" s="174" t="str">
        <f t="shared" si="144"/>
        <v/>
      </c>
      <c r="I2905" s="134"/>
      <c r="J2905" s="124">
        <v>42777.070833333331</v>
      </c>
      <c r="K2905" s="124">
        <v>42777.085416666669</v>
      </c>
      <c r="L2905" s="130">
        <f t="shared" si="145"/>
        <v>1.4583333337213844E-2</v>
      </c>
      <c r="M2905" s="131" t="s">
        <v>0</v>
      </c>
      <c r="N2905" s="138" t="s">
        <v>1575</v>
      </c>
    </row>
    <row r="2906" spans="1:14" ht="27" customHeight="1" x14ac:dyDescent="0.35">
      <c r="A2906" s="157">
        <v>20284</v>
      </c>
      <c r="B2906" s="158">
        <v>2261</v>
      </c>
      <c r="C2906" s="125" t="s">
        <v>4</v>
      </c>
      <c r="D2906" s="159">
        <v>42777.118055555555</v>
      </c>
      <c r="E2906" s="158" t="s">
        <v>1</v>
      </c>
      <c r="F2906" s="102">
        <v>42776.754861111112</v>
      </c>
      <c r="G2906" s="173">
        <f t="shared" si="143"/>
        <v>0.3631944444423425</v>
      </c>
      <c r="H2906" s="174" t="str">
        <f t="shared" si="144"/>
        <v>ACCEPTABLE</v>
      </c>
      <c r="I2906" s="134"/>
      <c r="J2906" s="124">
        <v>42777.116666666669</v>
      </c>
      <c r="K2906" s="124">
        <v>42777.122916666667</v>
      </c>
      <c r="L2906" s="130">
        <f t="shared" si="145"/>
        <v>6.2499999985448085E-3</v>
      </c>
      <c r="M2906" s="131" t="s">
        <v>1</v>
      </c>
      <c r="N2906" s="138" t="s">
        <v>201</v>
      </c>
    </row>
    <row r="2907" spans="1:14" ht="27" customHeight="1" x14ac:dyDescent="0.35">
      <c r="A2907" s="157">
        <v>20283</v>
      </c>
      <c r="B2907" s="158">
        <v>2262</v>
      </c>
      <c r="C2907" s="125" t="s">
        <v>471</v>
      </c>
      <c r="D2907" s="159">
        <v>42777.340277777781</v>
      </c>
      <c r="E2907" s="158" t="s">
        <v>0</v>
      </c>
      <c r="F2907" s="102">
        <v>42776.754861111112</v>
      </c>
      <c r="G2907" s="173">
        <f t="shared" si="143"/>
        <v>0.58541666666860692</v>
      </c>
      <c r="H2907" s="174" t="str">
        <f t="shared" si="144"/>
        <v>ACCEPTABLE</v>
      </c>
      <c r="I2907" s="134"/>
      <c r="J2907" s="124">
        <v>42777.335416666669</v>
      </c>
      <c r="K2907" s="124">
        <v>42777.349305555559</v>
      </c>
      <c r="L2907" s="130">
        <f t="shared" si="145"/>
        <v>1.3888888890505768E-2</v>
      </c>
      <c r="M2907" s="131" t="s">
        <v>0</v>
      </c>
      <c r="N2907" s="138" t="s">
        <v>1576</v>
      </c>
    </row>
    <row r="2908" spans="1:14" ht="27" customHeight="1" x14ac:dyDescent="0.35">
      <c r="A2908" s="157">
        <v>20283</v>
      </c>
      <c r="B2908" s="158">
        <v>2263</v>
      </c>
      <c r="C2908" s="125" t="s">
        <v>16</v>
      </c>
      <c r="D2908" s="159">
        <v>42777.375</v>
      </c>
      <c r="E2908" s="158" t="s">
        <v>1</v>
      </c>
      <c r="F2908" s="102">
        <v>42776.754861111112</v>
      </c>
      <c r="G2908" s="173">
        <f t="shared" si="143"/>
        <v>0.62013888888759539</v>
      </c>
      <c r="H2908" s="174" t="str">
        <f t="shared" si="144"/>
        <v>ACCEPTABLE</v>
      </c>
      <c r="I2908" s="134"/>
      <c r="J2908" s="124">
        <v>42777.376388888886</v>
      </c>
      <c r="K2908" s="124">
        <v>42777.378472222219</v>
      </c>
      <c r="L2908" s="130">
        <f t="shared" si="145"/>
        <v>2.0833333328482695E-3</v>
      </c>
      <c r="M2908" s="131" t="s">
        <v>1</v>
      </c>
      <c r="N2908" s="138" t="s">
        <v>1577</v>
      </c>
    </row>
    <row r="2909" spans="1:14" ht="27" customHeight="1" x14ac:dyDescent="0.35">
      <c r="A2909" s="157">
        <v>20283</v>
      </c>
      <c r="B2909" s="158">
        <v>2264</v>
      </c>
      <c r="C2909" s="125" t="s">
        <v>16</v>
      </c>
      <c r="D2909" s="159">
        <v>42777.663194444445</v>
      </c>
      <c r="E2909" s="158" t="s">
        <v>0</v>
      </c>
      <c r="F2909" s="102">
        <v>42777.571527777778</v>
      </c>
      <c r="G2909" s="173">
        <f t="shared" si="143"/>
        <v>9.1666666667151731E-2</v>
      </c>
      <c r="H2909" s="174" t="str">
        <f t="shared" si="144"/>
        <v>ACCEPTABLE</v>
      </c>
      <c r="I2909" s="134"/>
      <c r="J2909" s="124">
        <v>42777.663888888892</v>
      </c>
      <c r="K2909" s="124">
        <v>42777.67291666667</v>
      </c>
      <c r="L2909" s="130">
        <f t="shared" si="145"/>
        <v>9.0277777781011537E-3</v>
      </c>
      <c r="M2909" s="131" t="s">
        <v>0</v>
      </c>
      <c r="N2909" s="138" t="s">
        <v>1578</v>
      </c>
    </row>
    <row r="2910" spans="1:14" ht="27" customHeight="1" x14ac:dyDescent="0.35">
      <c r="A2910" s="157">
        <v>20283</v>
      </c>
      <c r="B2910" s="158">
        <v>2265</v>
      </c>
      <c r="C2910" s="125" t="s">
        <v>471</v>
      </c>
      <c r="D2910" s="159">
        <v>42777.690972222219</v>
      </c>
      <c r="E2910" s="158" t="s">
        <v>1</v>
      </c>
      <c r="F2910" s="102">
        <v>42777.571527777778</v>
      </c>
      <c r="G2910" s="173">
        <f t="shared" si="143"/>
        <v>0.11944444444088731</v>
      </c>
      <c r="H2910" s="174" t="str">
        <f t="shared" si="144"/>
        <v>ACCEPTABLE</v>
      </c>
      <c r="I2910" s="134"/>
      <c r="J2910" s="124">
        <v>42777.705555555556</v>
      </c>
      <c r="K2910" s="124">
        <v>42777.71875</v>
      </c>
      <c r="L2910" s="130">
        <f t="shared" si="145"/>
        <v>1.3194444443797693E-2</v>
      </c>
      <c r="M2910" s="131" t="s">
        <v>1</v>
      </c>
      <c r="N2910" s="138" t="s">
        <v>1579</v>
      </c>
    </row>
    <row r="2911" spans="1:14" ht="27" customHeight="1" x14ac:dyDescent="0.35">
      <c r="A2911" s="157">
        <v>20284</v>
      </c>
      <c r="B2911" s="158">
        <v>2266</v>
      </c>
      <c r="C2911" s="125" t="s">
        <v>4</v>
      </c>
      <c r="D2911" s="159">
        <v>42777.954861111109</v>
      </c>
      <c r="E2911" s="158" t="s">
        <v>0</v>
      </c>
      <c r="F2911" s="102">
        <v>42777.722222222219</v>
      </c>
      <c r="G2911" s="173">
        <f t="shared" si="143"/>
        <v>0.23263888889050577</v>
      </c>
      <c r="H2911" s="174" t="str">
        <f t="shared" si="144"/>
        <v>ACCEPTABLE</v>
      </c>
      <c r="I2911" s="134"/>
      <c r="J2911" s="124">
        <v>42777.966666666667</v>
      </c>
      <c r="K2911" s="124">
        <v>42777.972916666666</v>
      </c>
      <c r="L2911" s="130">
        <f t="shared" si="145"/>
        <v>6.2499999985448085E-3</v>
      </c>
      <c r="M2911" s="131" t="s">
        <v>0</v>
      </c>
      <c r="N2911" s="138" t="s">
        <v>1509</v>
      </c>
    </row>
    <row r="2912" spans="1:14" ht="27" customHeight="1" x14ac:dyDescent="0.35">
      <c r="A2912" s="157">
        <v>20284</v>
      </c>
      <c r="B2912" s="158">
        <v>2267</v>
      </c>
      <c r="C2912" s="125" t="s">
        <v>1531</v>
      </c>
      <c r="D2912" s="159">
        <v>42777.982638888891</v>
      </c>
      <c r="E2912" s="158" t="s">
        <v>1</v>
      </c>
      <c r="F2912" s="102">
        <v>42777.722222222219</v>
      </c>
      <c r="G2912" s="173">
        <f t="shared" si="143"/>
        <v>0.26041666667151731</v>
      </c>
      <c r="H2912" s="174" t="str">
        <f t="shared" si="144"/>
        <v>ACCEPTABLE</v>
      </c>
      <c r="I2912" s="134"/>
      <c r="J2912" s="124">
        <v>42777.992361111108</v>
      </c>
      <c r="K2912" s="124">
        <v>42778.004166666666</v>
      </c>
      <c r="L2912" s="130">
        <f t="shared" si="145"/>
        <v>1.1805555557657499E-2</v>
      </c>
      <c r="M2912" s="131" t="s">
        <v>1</v>
      </c>
      <c r="N2912" s="138" t="s">
        <v>1580</v>
      </c>
    </row>
    <row r="2913" spans="1:14" ht="27" customHeight="1" x14ac:dyDescent="0.35">
      <c r="A2913" s="157">
        <v>20285</v>
      </c>
      <c r="B2913" s="158">
        <v>2268</v>
      </c>
      <c r="C2913" s="125" t="s">
        <v>1531</v>
      </c>
      <c r="D2913" s="159">
        <v>42777.03125</v>
      </c>
      <c r="E2913" s="158" t="s">
        <v>0</v>
      </c>
      <c r="F2913" s="102">
        <v>42777.722222222219</v>
      </c>
      <c r="G2913" s="173">
        <f t="shared" si="143"/>
        <v>-0.69097222221898846</v>
      </c>
      <c r="H2913" s="174" t="str">
        <f t="shared" si="144"/>
        <v>TOO LATE</v>
      </c>
      <c r="I2913" s="121" t="s">
        <v>1581</v>
      </c>
      <c r="J2913" s="124">
        <v>42778.039583333331</v>
      </c>
      <c r="K2913" s="124">
        <v>42778.050694444442</v>
      </c>
      <c r="L2913" s="130">
        <f t="shared" si="145"/>
        <v>1.1111111110949423E-2</v>
      </c>
      <c r="M2913" s="131" t="s">
        <v>0</v>
      </c>
      <c r="N2913" s="138" t="s">
        <v>1582</v>
      </c>
    </row>
    <row r="2914" spans="1:14" ht="27" customHeight="1" x14ac:dyDescent="0.35">
      <c r="A2914" s="157">
        <v>20285</v>
      </c>
      <c r="B2914" s="158">
        <v>2269</v>
      </c>
      <c r="C2914" s="125" t="s">
        <v>4</v>
      </c>
      <c r="D2914" s="159">
        <v>42777.065972222219</v>
      </c>
      <c r="E2914" s="158" t="s">
        <v>1</v>
      </c>
      <c r="F2914" s="102">
        <v>42777.722222222219</v>
      </c>
      <c r="G2914" s="173">
        <f t="shared" si="143"/>
        <v>-0.65625</v>
      </c>
      <c r="H2914" s="174" t="str">
        <f t="shared" si="144"/>
        <v>TOO LATE</v>
      </c>
      <c r="I2914" s="121" t="s">
        <v>1581</v>
      </c>
      <c r="J2914" s="124">
        <v>42778.086111111108</v>
      </c>
      <c r="K2914" s="124">
        <v>42778.092361111114</v>
      </c>
      <c r="L2914" s="130">
        <f t="shared" si="145"/>
        <v>6.2500000058207661E-3</v>
      </c>
      <c r="M2914" s="131" t="s">
        <v>1</v>
      </c>
      <c r="N2914" s="138" t="s">
        <v>1509</v>
      </c>
    </row>
    <row r="2915" spans="1:14" ht="27" customHeight="1" x14ac:dyDescent="0.35">
      <c r="A2915" s="157">
        <v>20285</v>
      </c>
      <c r="B2915" s="158">
        <v>2270</v>
      </c>
      <c r="C2915" s="125" t="s">
        <v>4</v>
      </c>
      <c r="D2915" s="159">
        <v>42777.673611111109</v>
      </c>
      <c r="E2915" s="158" t="s">
        <v>0</v>
      </c>
      <c r="F2915" s="102">
        <v>42778.505555555559</v>
      </c>
      <c r="G2915" s="173">
        <f t="shared" si="143"/>
        <v>-0.83194444444961846</v>
      </c>
      <c r="H2915" s="174" t="str">
        <f t="shared" si="144"/>
        <v>TOO LATE</v>
      </c>
      <c r="I2915" s="121" t="s">
        <v>1581</v>
      </c>
      <c r="J2915" s="124">
        <v>42778.669444444444</v>
      </c>
      <c r="K2915" s="124">
        <v>42778.675000000003</v>
      </c>
      <c r="L2915" s="130">
        <f t="shared" si="145"/>
        <v>5.5555555591126904E-3</v>
      </c>
      <c r="M2915" s="131" t="s">
        <v>0</v>
      </c>
      <c r="N2915" s="138" t="s">
        <v>18</v>
      </c>
    </row>
    <row r="2916" spans="1:14" ht="27" customHeight="1" x14ac:dyDescent="0.35">
      <c r="A2916" s="157">
        <v>20285</v>
      </c>
      <c r="B2916" s="158">
        <v>2271</v>
      </c>
      <c r="C2916" s="125" t="s">
        <v>1531</v>
      </c>
      <c r="D2916" s="159">
        <v>42777.701388888891</v>
      </c>
      <c r="E2916" s="158" t="s">
        <v>1</v>
      </c>
      <c r="F2916" s="102">
        <v>42778.505555555559</v>
      </c>
      <c r="G2916" s="173">
        <f t="shared" si="143"/>
        <v>-0.80416666666860692</v>
      </c>
      <c r="H2916" s="174" t="str">
        <f t="shared" si="144"/>
        <v>TOO LATE</v>
      </c>
      <c r="I2916" s="121" t="s">
        <v>1581</v>
      </c>
      <c r="J2916" s="124">
        <v>42778.688194444447</v>
      </c>
      <c r="K2916" s="124">
        <v>42778.697916666664</v>
      </c>
      <c r="L2916" s="130">
        <f t="shared" si="145"/>
        <v>9.7222222175332718E-3</v>
      </c>
      <c r="M2916" s="131" t="s">
        <v>1</v>
      </c>
      <c r="N2916" s="138" t="s">
        <v>1475</v>
      </c>
    </row>
    <row r="2917" spans="1:14" ht="27" customHeight="1" x14ac:dyDescent="0.35">
      <c r="A2917" s="157">
        <v>20286</v>
      </c>
      <c r="B2917" s="158">
        <v>2272</v>
      </c>
      <c r="C2917" s="125" t="s">
        <v>1531</v>
      </c>
      <c r="D2917" s="159">
        <v>42780.534722222219</v>
      </c>
      <c r="E2917" s="158" t="s">
        <v>0</v>
      </c>
      <c r="F2917" s="102">
        <v>42780.274305555555</v>
      </c>
      <c r="G2917" s="173">
        <f t="shared" si="143"/>
        <v>0.26041666666424135</v>
      </c>
      <c r="H2917" s="174" t="str">
        <f t="shared" si="144"/>
        <v>ACCEPTABLE</v>
      </c>
      <c r="I2917" s="134"/>
      <c r="J2917" s="124">
        <v>42780.521527777775</v>
      </c>
      <c r="K2917" s="124">
        <v>42780.53402777778</v>
      </c>
      <c r="L2917" s="130">
        <f t="shared" si="145"/>
        <v>1.2500000004365575E-2</v>
      </c>
      <c r="M2917" s="131" t="s">
        <v>0</v>
      </c>
      <c r="N2917" s="138" t="s">
        <v>1043</v>
      </c>
    </row>
    <row r="2918" spans="1:14" ht="27" customHeight="1" x14ac:dyDescent="0.35">
      <c r="A2918" s="157">
        <v>20286</v>
      </c>
      <c r="B2918" s="158">
        <v>2273</v>
      </c>
      <c r="C2918" s="125" t="s">
        <v>4</v>
      </c>
      <c r="D2918" s="159">
        <v>42780.569444444445</v>
      </c>
      <c r="E2918" s="158" t="s">
        <v>1</v>
      </c>
      <c r="F2918" s="102">
        <v>42780.274305555555</v>
      </c>
      <c r="G2918" s="173">
        <f t="shared" si="143"/>
        <v>0.29513888889050577</v>
      </c>
      <c r="H2918" s="174" t="str">
        <f t="shared" si="144"/>
        <v>ACCEPTABLE</v>
      </c>
      <c r="I2918" s="134"/>
      <c r="J2918" s="124">
        <v>42780.568055555559</v>
      </c>
      <c r="K2918" s="124">
        <v>42780.577777777777</v>
      </c>
      <c r="L2918" s="130">
        <f t="shared" si="145"/>
        <v>9.7222222175332718E-3</v>
      </c>
      <c r="M2918" s="131" t="s">
        <v>1</v>
      </c>
      <c r="N2918" s="138" t="s">
        <v>587</v>
      </c>
    </row>
    <row r="2919" spans="1:14" ht="27" customHeight="1" x14ac:dyDescent="0.35">
      <c r="A2919" s="157">
        <v>20286</v>
      </c>
      <c r="B2919" s="158">
        <v>2274</v>
      </c>
      <c r="C2919" s="125" t="s">
        <v>4</v>
      </c>
      <c r="D2919" s="159">
        <v>42781.298611111109</v>
      </c>
      <c r="E2919" s="158" t="s">
        <v>0</v>
      </c>
      <c r="F2919" s="102">
        <v>42780.914583333331</v>
      </c>
      <c r="G2919" s="173">
        <f t="shared" si="143"/>
        <v>0.38402777777810115</v>
      </c>
      <c r="H2919" s="174" t="str">
        <f t="shared" si="144"/>
        <v>ACCEPTABLE</v>
      </c>
      <c r="I2919" s="134"/>
      <c r="J2919" s="124">
        <v>42781.293055555558</v>
      </c>
      <c r="K2919" s="124">
        <v>42781.302777777775</v>
      </c>
      <c r="L2919" s="130">
        <f t="shared" si="145"/>
        <v>9.7222222175332718E-3</v>
      </c>
      <c r="M2919" s="131" t="s">
        <v>0</v>
      </c>
      <c r="N2919" s="138" t="s">
        <v>1509</v>
      </c>
    </row>
    <row r="2920" spans="1:14" ht="27" customHeight="1" x14ac:dyDescent="0.35">
      <c r="A2920" s="157">
        <v>20286</v>
      </c>
      <c r="B2920" s="158">
        <v>2275</v>
      </c>
      <c r="C2920" s="125" t="s">
        <v>1531</v>
      </c>
      <c r="D2920" s="159">
        <v>42781.326388888891</v>
      </c>
      <c r="E2920" s="158" t="s">
        <v>1</v>
      </c>
      <c r="F2920" s="102">
        <v>42780.914583333331</v>
      </c>
      <c r="G2920" s="173">
        <f t="shared" si="143"/>
        <v>0.41180555555911269</v>
      </c>
      <c r="H2920" s="174" t="str">
        <f t="shared" si="144"/>
        <v>ACCEPTABLE</v>
      </c>
      <c r="I2920" s="134"/>
      <c r="J2920" s="124">
        <v>42781.335416666669</v>
      </c>
      <c r="K2920" s="124">
        <v>42781.345833333333</v>
      </c>
      <c r="L2920" s="130">
        <f t="shared" si="145"/>
        <v>1.0416666664241347E-2</v>
      </c>
      <c r="M2920" s="131" t="s">
        <v>1</v>
      </c>
      <c r="N2920" s="138" t="s">
        <v>1043</v>
      </c>
    </row>
    <row r="2921" spans="1:14" ht="27" customHeight="1" x14ac:dyDescent="0.35">
      <c r="A2921" s="157">
        <v>20287</v>
      </c>
      <c r="B2921" s="158">
        <v>2276</v>
      </c>
      <c r="C2921" s="125" t="s">
        <v>1531</v>
      </c>
      <c r="D2921" s="159">
        <v>42781.364583333336</v>
      </c>
      <c r="E2921" s="158" t="s">
        <v>0</v>
      </c>
      <c r="F2921" s="102">
        <v>42781.228472222225</v>
      </c>
      <c r="G2921" s="173">
        <f t="shared" si="143"/>
        <v>0.13611111111094942</v>
      </c>
      <c r="H2921" s="174" t="str">
        <f t="shared" si="144"/>
        <v>ACCEPTABLE</v>
      </c>
      <c r="I2921" s="134"/>
      <c r="J2921" s="124">
        <v>42781.373611111114</v>
      </c>
      <c r="K2921" s="124">
        <v>42781.386111111111</v>
      </c>
      <c r="L2921" s="130">
        <f t="shared" si="145"/>
        <v>1.2499999997089617E-2</v>
      </c>
      <c r="M2921" s="131" t="s">
        <v>0</v>
      </c>
      <c r="N2921" s="138" t="s">
        <v>1349</v>
      </c>
    </row>
    <row r="2922" spans="1:14" ht="27" customHeight="1" x14ac:dyDescent="0.35">
      <c r="A2922" s="157">
        <v>20287</v>
      </c>
      <c r="B2922" s="158">
        <v>2277</v>
      </c>
      <c r="C2922" s="125" t="s">
        <v>4</v>
      </c>
      <c r="D2922" s="159">
        <v>42781.399305555555</v>
      </c>
      <c r="E2922" s="158" t="s">
        <v>1</v>
      </c>
      <c r="F2922" s="102">
        <v>42781.228472222225</v>
      </c>
      <c r="G2922" s="173">
        <f t="shared" si="143"/>
        <v>0.17083333332993789</v>
      </c>
      <c r="H2922" s="174" t="str">
        <f t="shared" si="144"/>
        <v>ACCEPTABLE</v>
      </c>
      <c r="I2922" s="134"/>
      <c r="J2922" s="124">
        <v>42781.40625</v>
      </c>
      <c r="K2922" s="124">
        <v>42781.413194444445</v>
      </c>
      <c r="L2922" s="130">
        <f t="shared" si="145"/>
        <v>6.9444444452528842E-3</v>
      </c>
      <c r="M2922" s="131" t="s">
        <v>1</v>
      </c>
      <c r="N2922" s="138" t="s">
        <v>1583</v>
      </c>
    </row>
    <row r="2923" spans="1:14" ht="27" customHeight="1" x14ac:dyDescent="0.35">
      <c r="A2923" s="157">
        <v>20288</v>
      </c>
      <c r="B2923" s="158">
        <v>2278</v>
      </c>
      <c r="C2923" s="125" t="s">
        <v>471</v>
      </c>
      <c r="D2923" s="159">
        <v>42781.486111111109</v>
      </c>
      <c r="E2923" s="158" t="s">
        <v>0</v>
      </c>
      <c r="F2923" s="102">
        <v>42781.228472222225</v>
      </c>
      <c r="G2923" s="173">
        <f t="shared" si="143"/>
        <v>0.257638888884685</v>
      </c>
      <c r="H2923" s="174" t="str">
        <f t="shared" si="144"/>
        <v>ACCEPTABLE</v>
      </c>
      <c r="I2923" s="134"/>
      <c r="J2923" s="124">
        <v>42781.469444444447</v>
      </c>
      <c r="K2923" s="124">
        <v>42781.481944444444</v>
      </c>
      <c r="L2923" s="130">
        <f t="shared" si="145"/>
        <v>1.2499999997089617E-2</v>
      </c>
      <c r="M2923" s="131" t="s">
        <v>0</v>
      </c>
      <c r="N2923" s="138" t="s">
        <v>579</v>
      </c>
    </row>
    <row r="2924" spans="1:14" ht="27" customHeight="1" x14ac:dyDescent="0.35">
      <c r="A2924" s="157">
        <v>20288</v>
      </c>
      <c r="B2924" s="158">
        <v>2279</v>
      </c>
      <c r="C2924" s="125" t="s">
        <v>16</v>
      </c>
      <c r="D2924" s="159">
        <v>42781.520833333336</v>
      </c>
      <c r="E2924" s="158" t="s">
        <v>1</v>
      </c>
      <c r="F2924" s="102">
        <v>42781.228472222225</v>
      </c>
      <c r="G2924" s="173">
        <f t="shared" si="143"/>
        <v>0.29236111111094942</v>
      </c>
      <c r="H2924" s="174" t="str">
        <f t="shared" si="144"/>
        <v>ACCEPTABLE</v>
      </c>
      <c r="I2924" s="134"/>
      <c r="J2924" s="124">
        <v>42781.5</v>
      </c>
      <c r="K2924" s="124">
        <v>42781.510416666664</v>
      </c>
      <c r="L2924" s="130">
        <f t="shared" si="145"/>
        <v>1.0416666664241347E-2</v>
      </c>
      <c r="M2924" s="131" t="s">
        <v>1</v>
      </c>
      <c r="N2924" s="138" t="s">
        <v>589</v>
      </c>
    </row>
    <row r="2925" spans="1:14" ht="27" customHeight="1" x14ac:dyDescent="0.35">
      <c r="A2925" s="157">
        <v>20290</v>
      </c>
      <c r="B2925" s="158">
        <v>2280</v>
      </c>
      <c r="C2925" s="125" t="s">
        <v>1531</v>
      </c>
      <c r="D2925" s="159">
        <v>42781.5625</v>
      </c>
      <c r="E2925" s="158" t="s">
        <v>0</v>
      </c>
      <c r="F2925" s="102">
        <v>42781.228472222225</v>
      </c>
      <c r="G2925" s="173">
        <f t="shared" si="143"/>
        <v>0.33402777777519077</v>
      </c>
      <c r="H2925" s="174" t="str">
        <f t="shared" si="144"/>
        <v>ACCEPTABLE</v>
      </c>
      <c r="I2925" s="134"/>
      <c r="J2925" s="124">
        <v>42781.559027777781</v>
      </c>
      <c r="K2925" s="124">
        <v>42781.572916666664</v>
      </c>
      <c r="L2925" s="130">
        <f t="shared" si="145"/>
        <v>1.3888888883229811E-2</v>
      </c>
      <c r="M2925" s="131" t="s">
        <v>0</v>
      </c>
      <c r="N2925" s="138" t="s">
        <v>1584</v>
      </c>
    </row>
    <row r="2926" spans="1:14" ht="27" customHeight="1" x14ac:dyDescent="0.35">
      <c r="A2926" s="157">
        <v>20290</v>
      </c>
      <c r="B2926" s="158">
        <v>2281</v>
      </c>
      <c r="C2926" s="125" t="s">
        <v>4</v>
      </c>
      <c r="D2926" s="159">
        <v>42781.597222222219</v>
      </c>
      <c r="E2926" s="158" t="s">
        <v>1</v>
      </c>
      <c r="F2926" s="102">
        <v>42781.228472222225</v>
      </c>
      <c r="G2926" s="173">
        <f t="shared" si="143"/>
        <v>0.36874999999417923</v>
      </c>
      <c r="H2926" s="174" t="str">
        <f t="shared" si="144"/>
        <v>ACCEPTABLE</v>
      </c>
      <c r="I2926" s="134"/>
      <c r="J2926" s="124">
        <v>42781.597222222219</v>
      </c>
      <c r="K2926" s="124">
        <v>42781.607638888891</v>
      </c>
      <c r="L2926" s="130">
        <f t="shared" si="145"/>
        <v>1.0416666671517305E-2</v>
      </c>
      <c r="M2926" s="131" t="s">
        <v>1</v>
      </c>
      <c r="N2926" s="138" t="s">
        <v>1509</v>
      </c>
    </row>
    <row r="2927" spans="1:14" ht="27" customHeight="1" x14ac:dyDescent="0.35">
      <c r="A2927" s="157">
        <v>20287</v>
      </c>
      <c r="B2927" s="158">
        <v>2282</v>
      </c>
      <c r="C2927" s="125" t="s">
        <v>4</v>
      </c>
      <c r="D2927" s="159">
        <v>42781.739583333336</v>
      </c>
      <c r="E2927" s="158" t="s">
        <v>0</v>
      </c>
      <c r="F2927" s="102">
        <v>42781.755555555559</v>
      </c>
      <c r="G2927" s="173">
        <f t="shared" si="143"/>
        <v>-1.5972222223354038E-2</v>
      </c>
      <c r="H2927" s="174" t="str">
        <f t="shared" si="144"/>
        <v>TOO LATE</v>
      </c>
      <c r="I2927" s="125" t="s">
        <v>1923</v>
      </c>
      <c r="J2927" s="139"/>
      <c r="K2927" s="139"/>
      <c r="L2927" s="130" t="str">
        <f t="shared" si="145"/>
        <v>Incomplete Data</v>
      </c>
      <c r="M2927" s="131"/>
      <c r="N2927" s="138"/>
    </row>
    <row r="2928" spans="1:14" ht="27" customHeight="1" x14ac:dyDescent="0.35">
      <c r="A2928" s="157">
        <v>20287</v>
      </c>
      <c r="B2928" s="158">
        <v>2283</v>
      </c>
      <c r="C2928" s="125" t="s">
        <v>4</v>
      </c>
      <c r="D2928" s="159">
        <v>42781.9375</v>
      </c>
      <c r="E2928" s="158" t="s">
        <v>1</v>
      </c>
      <c r="F2928" s="102">
        <v>42781.755555555559</v>
      </c>
      <c r="G2928" s="173">
        <f t="shared" si="143"/>
        <v>0.18194444444088731</v>
      </c>
      <c r="H2928" s="174" t="str">
        <f t="shared" si="144"/>
        <v>ACCEPTABLE</v>
      </c>
      <c r="I2928" s="146" t="s">
        <v>1923</v>
      </c>
      <c r="J2928" s="139"/>
      <c r="K2928" s="139"/>
      <c r="L2928" s="130" t="str">
        <f t="shared" si="145"/>
        <v>Incomplete Data</v>
      </c>
      <c r="M2928" s="131"/>
      <c r="N2928" s="138"/>
    </row>
    <row r="2929" spans="1:14" ht="27" customHeight="1" x14ac:dyDescent="0.35">
      <c r="A2929" s="157">
        <v>20290</v>
      </c>
      <c r="B2929" s="158">
        <v>2284</v>
      </c>
      <c r="C2929" s="125" t="s">
        <v>4</v>
      </c>
      <c r="D2929" s="159">
        <v>42781.934027777781</v>
      </c>
      <c r="E2929" s="158" t="s">
        <v>0</v>
      </c>
      <c r="F2929" s="102">
        <v>42781.804861111108</v>
      </c>
      <c r="G2929" s="173">
        <f t="shared" si="143"/>
        <v>0.1291666666729725</v>
      </c>
      <c r="H2929" s="174" t="str">
        <f t="shared" si="144"/>
        <v>ACCEPTABLE</v>
      </c>
      <c r="I2929" s="134"/>
      <c r="J2929" s="124">
        <v>42781.9375</v>
      </c>
      <c r="K2929" s="124">
        <v>42781.947916666664</v>
      </c>
      <c r="L2929" s="130">
        <f t="shared" si="145"/>
        <v>1.0416666664241347E-2</v>
      </c>
      <c r="M2929" s="131" t="s">
        <v>0</v>
      </c>
      <c r="N2929" s="138" t="s">
        <v>1509</v>
      </c>
    </row>
    <row r="2930" spans="1:14" ht="27" customHeight="1" x14ac:dyDescent="0.35">
      <c r="A2930" s="157">
        <v>20290</v>
      </c>
      <c r="B2930" s="158">
        <v>2285</v>
      </c>
      <c r="C2930" s="125" t="s">
        <v>1531</v>
      </c>
      <c r="D2930" s="159">
        <v>42781.965277777781</v>
      </c>
      <c r="E2930" s="158" t="s">
        <v>1</v>
      </c>
      <c r="F2930" s="102">
        <v>42781.804861111108</v>
      </c>
      <c r="G2930" s="173">
        <f t="shared" si="143"/>
        <v>0.1604166666729725</v>
      </c>
      <c r="H2930" s="174" t="str">
        <f t="shared" si="144"/>
        <v>ACCEPTABLE</v>
      </c>
      <c r="I2930" s="134"/>
      <c r="J2930" s="124">
        <v>42781.954861111109</v>
      </c>
      <c r="K2930" s="124">
        <v>42781.96875</v>
      </c>
      <c r="L2930" s="130">
        <f t="shared" si="145"/>
        <v>1.3888888890505768E-2</v>
      </c>
      <c r="M2930" s="131" t="s">
        <v>1</v>
      </c>
      <c r="N2930" s="138" t="s">
        <v>1039</v>
      </c>
    </row>
    <row r="2931" spans="1:14" ht="27" customHeight="1" x14ac:dyDescent="0.35">
      <c r="A2931" s="157">
        <v>20287</v>
      </c>
      <c r="B2931" s="158">
        <v>2286</v>
      </c>
      <c r="C2931" s="125" t="s">
        <v>4</v>
      </c>
      <c r="D2931" s="159">
        <v>42782.361111111109</v>
      </c>
      <c r="E2931" s="158" t="s">
        <v>0</v>
      </c>
      <c r="F2931" s="102">
        <v>42782.270833333336</v>
      </c>
      <c r="G2931" s="173">
        <f t="shared" si="143"/>
        <v>9.0277777773735579E-2</v>
      </c>
      <c r="H2931" s="174" t="str">
        <f t="shared" si="144"/>
        <v>ACCEPTABLE</v>
      </c>
      <c r="I2931" s="134"/>
      <c r="J2931" s="124">
        <v>42782.375694444447</v>
      </c>
      <c r="K2931" s="124">
        <v>42782.381944444445</v>
      </c>
      <c r="L2931" s="130">
        <f t="shared" si="145"/>
        <v>6.2499999985448085E-3</v>
      </c>
      <c r="M2931" s="131" t="s">
        <v>1</v>
      </c>
      <c r="N2931" s="138" t="s">
        <v>18</v>
      </c>
    </row>
    <row r="2932" spans="1:14" ht="27" customHeight="1" x14ac:dyDescent="0.35">
      <c r="A2932" s="157">
        <v>20287</v>
      </c>
      <c r="B2932" s="158">
        <v>2287</v>
      </c>
      <c r="C2932" s="125" t="s">
        <v>1531</v>
      </c>
      <c r="D2932" s="159">
        <v>42782.388888888891</v>
      </c>
      <c r="E2932" s="158" t="s">
        <v>1</v>
      </c>
      <c r="F2932" s="102">
        <v>42782.270833333336</v>
      </c>
      <c r="G2932" s="173">
        <f t="shared" si="143"/>
        <v>0.11805555555474712</v>
      </c>
      <c r="H2932" s="174" t="str">
        <f t="shared" si="144"/>
        <v>ACCEPTABLE</v>
      </c>
      <c r="I2932" s="134"/>
      <c r="J2932" s="124">
        <v>42782.400000000001</v>
      </c>
      <c r="K2932" s="124">
        <v>42782.415277777778</v>
      </c>
      <c r="L2932" s="130">
        <f t="shared" si="145"/>
        <v>1.5277777776645962E-2</v>
      </c>
      <c r="M2932" s="131" t="s">
        <v>1</v>
      </c>
      <c r="N2932" s="138" t="s">
        <v>1585</v>
      </c>
    </row>
    <row r="2933" spans="1:14" ht="27" customHeight="1" x14ac:dyDescent="0.35">
      <c r="A2933" s="157">
        <v>20288</v>
      </c>
      <c r="B2933" s="158">
        <v>2288</v>
      </c>
      <c r="C2933" s="125" t="s">
        <v>16</v>
      </c>
      <c r="D2933" s="159">
        <v>42782.409722222219</v>
      </c>
      <c r="E2933" s="158" t="s">
        <v>0</v>
      </c>
      <c r="F2933" s="102">
        <v>42782.270833333336</v>
      </c>
      <c r="G2933" s="173">
        <f t="shared" si="143"/>
        <v>0.13888888888322981</v>
      </c>
      <c r="H2933" s="174" t="str">
        <f t="shared" si="144"/>
        <v>ACCEPTABLE</v>
      </c>
      <c r="I2933" s="134"/>
      <c r="J2933" s="124">
        <v>42782.426388888889</v>
      </c>
      <c r="K2933" s="124">
        <v>42782.436805555553</v>
      </c>
      <c r="L2933" s="130">
        <f t="shared" si="145"/>
        <v>1.0416666664241347E-2</v>
      </c>
      <c r="M2933" s="131"/>
      <c r="N2933" s="138" t="s">
        <v>1586</v>
      </c>
    </row>
    <row r="2934" spans="1:14" ht="27" customHeight="1" x14ac:dyDescent="0.35">
      <c r="A2934" s="157">
        <v>20288</v>
      </c>
      <c r="B2934" s="158">
        <v>2289</v>
      </c>
      <c r="C2934" s="125" t="s">
        <v>471</v>
      </c>
      <c r="D2934" s="159">
        <v>42782.4375</v>
      </c>
      <c r="E2934" s="158" t="s">
        <v>1</v>
      </c>
      <c r="F2934" s="102">
        <v>42782.270833333336</v>
      </c>
      <c r="G2934" s="173">
        <f t="shared" si="143"/>
        <v>0.16666666666424135</v>
      </c>
      <c r="H2934" s="174" t="str">
        <f t="shared" si="144"/>
        <v>ACCEPTABLE</v>
      </c>
      <c r="I2934" s="134"/>
      <c r="J2934" s="124"/>
      <c r="K2934" s="124"/>
      <c r="L2934" s="130" t="str">
        <f t="shared" si="145"/>
        <v>Incomplete Data</v>
      </c>
      <c r="M2934" s="131"/>
      <c r="N2934" s="138"/>
    </row>
    <row r="2935" spans="1:14" ht="27" customHeight="1" x14ac:dyDescent="0.35">
      <c r="A2935" s="157">
        <v>20289</v>
      </c>
      <c r="B2935" s="158">
        <v>2290</v>
      </c>
      <c r="C2935" s="125" t="s">
        <v>1531</v>
      </c>
      <c r="D2935" s="159">
        <v>42783.569444444445</v>
      </c>
      <c r="E2935" s="158" t="s">
        <v>0</v>
      </c>
      <c r="F2935" s="102">
        <v>42783.253472222219</v>
      </c>
      <c r="G2935" s="173">
        <f t="shared" si="143"/>
        <v>0.31597222222626442</v>
      </c>
      <c r="H2935" s="174" t="str">
        <f t="shared" si="144"/>
        <v>ACCEPTABLE</v>
      </c>
      <c r="I2935" s="134"/>
      <c r="J2935" s="124">
        <v>42783.571527777778</v>
      </c>
      <c r="K2935" s="124">
        <v>42783.584722222222</v>
      </c>
      <c r="L2935" s="130">
        <f t="shared" si="145"/>
        <v>1.3194444443797693E-2</v>
      </c>
      <c r="M2935" s="131" t="s">
        <v>0</v>
      </c>
      <c r="N2935" s="138" t="s">
        <v>1587</v>
      </c>
    </row>
    <row r="2936" spans="1:14" ht="27" customHeight="1" x14ac:dyDescent="0.35">
      <c r="A2936" s="157">
        <v>20289</v>
      </c>
      <c r="B2936" s="158">
        <v>2291</v>
      </c>
      <c r="C2936" s="125" t="s">
        <v>1531</v>
      </c>
      <c r="D2936" s="159">
        <v>42783.597222222219</v>
      </c>
      <c r="E2936" s="158" t="s">
        <v>1</v>
      </c>
      <c r="F2936" s="102">
        <v>42783.253472222219</v>
      </c>
      <c r="G2936" s="173">
        <f t="shared" ref="G2936:G2999" si="146">IF(D2936="","",D2936-F2936)</f>
        <v>0.34375</v>
      </c>
      <c r="H2936" s="174" t="str">
        <f t="shared" ref="H2936:H2999" si="147">IF(D2936-F2936&lt;0,"TOO LATE",IF(G2936="","",IF(OR(DAY(D2936-F2936)&gt;1,AND(HOUR(D2936-F2936)&gt;HOUR("0:59"),(SIGN(D2936-F2936)=1))),"ACCEPTABLE","TOO LATE")))</f>
        <v>ACCEPTABLE</v>
      </c>
      <c r="I2936" s="134"/>
      <c r="J2936" s="124">
        <v>42783.598611111112</v>
      </c>
      <c r="K2936" s="124">
        <v>42783.613888888889</v>
      </c>
      <c r="L2936" s="130">
        <f t="shared" si="145"/>
        <v>1.5277777776645962E-2</v>
      </c>
      <c r="M2936" s="131" t="s">
        <v>1</v>
      </c>
      <c r="N2936" s="138" t="s">
        <v>1587</v>
      </c>
    </row>
    <row r="2937" spans="1:14" ht="27" customHeight="1" x14ac:dyDescent="0.35">
      <c r="A2937" s="157">
        <v>20291</v>
      </c>
      <c r="B2937" s="158">
        <v>2292</v>
      </c>
      <c r="C2937" s="125" t="s">
        <v>471</v>
      </c>
      <c r="D2937" s="159">
        <v>42786.277777777781</v>
      </c>
      <c r="E2937" s="158" t="s">
        <v>0</v>
      </c>
      <c r="F2937" s="102">
        <v>42785.74722222222</v>
      </c>
      <c r="G2937" s="173">
        <f t="shared" si="146"/>
        <v>0.53055555556056788</v>
      </c>
      <c r="H2937" s="174" t="str">
        <f t="shared" si="147"/>
        <v>ACCEPTABLE</v>
      </c>
      <c r="I2937" s="134"/>
      <c r="J2937" s="124">
        <v>42786.279861111114</v>
      </c>
      <c r="K2937" s="124">
        <v>42786.291666666664</v>
      </c>
      <c r="L2937" s="130">
        <f t="shared" si="145"/>
        <v>1.1805555550381541E-2</v>
      </c>
      <c r="M2937" s="131" t="s">
        <v>0</v>
      </c>
      <c r="N2937" s="138" t="s">
        <v>665</v>
      </c>
    </row>
    <row r="2938" spans="1:14" ht="27" customHeight="1" x14ac:dyDescent="0.35">
      <c r="A2938" s="157">
        <v>20291</v>
      </c>
      <c r="B2938" s="158">
        <v>2293</v>
      </c>
      <c r="C2938" s="125" t="s">
        <v>16</v>
      </c>
      <c r="D2938" s="159">
        <v>42786.3125</v>
      </c>
      <c r="E2938" s="158" t="s">
        <v>1</v>
      </c>
      <c r="F2938" s="102">
        <v>42785.74722222222</v>
      </c>
      <c r="G2938" s="173">
        <f t="shared" si="146"/>
        <v>0.56527777777955635</v>
      </c>
      <c r="H2938" s="174" t="str">
        <f t="shared" si="147"/>
        <v>ACCEPTABLE</v>
      </c>
      <c r="I2938" s="134"/>
      <c r="J2938" s="124">
        <v>42786.318055555559</v>
      </c>
      <c r="K2938" s="124">
        <v>42786.324305555558</v>
      </c>
      <c r="L2938" s="130">
        <f t="shared" si="145"/>
        <v>6.2499999985448085E-3</v>
      </c>
      <c r="M2938" s="131" t="s">
        <v>1</v>
      </c>
      <c r="N2938" s="138" t="s">
        <v>637</v>
      </c>
    </row>
    <row r="2939" spans="1:14" ht="27" customHeight="1" x14ac:dyDescent="0.35">
      <c r="A2939" s="157"/>
      <c r="B2939" s="158"/>
      <c r="C2939" s="125"/>
      <c r="D2939" s="159"/>
      <c r="E2939" s="158"/>
      <c r="F2939" s="102"/>
      <c r="G2939" s="173" t="str">
        <f t="shared" si="146"/>
        <v/>
      </c>
      <c r="H2939" s="174" t="str">
        <f t="shared" si="147"/>
        <v/>
      </c>
      <c r="I2939" s="134"/>
      <c r="J2939" s="124">
        <v>42786.229166666664</v>
      </c>
      <c r="K2939" s="124">
        <v>42786.240277777775</v>
      </c>
      <c r="L2939" s="130">
        <f t="shared" si="145"/>
        <v>1.1111111110949423E-2</v>
      </c>
      <c r="M2939" s="131" t="s">
        <v>0</v>
      </c>
      <c r="N2939" s="138" t="s">
        <v>645</v>
      </c>
    </row>
    <row r="2940" spans="1:14" ht="27" customHeight="1" x14ac:dyDescent="0.35">
      <c r="A2940" s="157">
        <v>20291</v>
      </c>
      <c r="B2940" s="158">
        <v>2294</v>
      </c>
      <c r="C2940" s="125" t="s">
        <v>16</v>
      </c>
      <c r="D2940" s="159">
        <v>42787.236111111109</v>
      </c>
      <c r="E2940" s="158" t="s">
        <v>0</v>
      </c>
      <c r="F2940" s="102">
        <v>42786.727777777778</v>
      </c>
      <c r="G2940" s="173">
        <f t="shared" si="146"/>
        <v>0.50833333333139308</v>
      </c>
      <c r="H2940" s="174" t="str">
        <f t="shared" si="147"/>
        <v>ACCEPTABLE</v>
      </c>
      <c r="I2940" s="134"/>
      <c r="J2940" s="124">
        <v>42786.248611111114</v>
      </c>
      <c r="K2940" s="124">
        <v>42786.251388888886</v>
      </c>
      <c r="L2940" s="130">
        <f t="shared" si="145"/>
        <v>2.7777777722803876E-3</v>
      </c>
      <c r="M2940" s="131" t="s">
        <v>1</v>
      </c>
      <c r="N2940" s="138" t="s">
        <v>91</v>
      </c>
    </row>
    <row r="2941" spans="1:14" ht="27" customHeight="1" x14ac:dyDescent="0.35">
      <c r="A2941" s="157">
        <v>20291</v>
      </c>
      <c r="B2941" s="158">
        <v>2295</v>
      </c>
      <c r="C2941" s="125" t="s">
        <v>471</v>
      </c>
      <c r="D2941" s="159">
        <v>42787.263888888891</v>
      </c>
      <c r="E2941" s="158" t="s">
        <v>1</v>
      </c>
      <c r="F2941" s="102">
        <v>42786.727777777778</v>
      </c>
      <c r="G2941" s="173">
        <f t="shared" si="146"/>
        <v>0.53611111111240461</v>
      </c>
      <c r="H2941" s="174" t="str">
        <f t="shared" si="147"/>
        <v>ACCEPTABLE</v>
      </c>
      <c r="I2941" s="134"/>
      <c r="J2941" s="124">
        <v>42787.263888888891</v>
      </c>
      <c r="K2941" s="124">
        <v>42787.27847222222</v>
      </c>
      <c r="L2941" s="130">
        <f t="shared" si="145"/>
        <v>1.4583333329937886E-2</v>
      </c>
      <c r="M2941" s="131" t="s">
        <v>1</v>
      </c>
      <c r="N2941" s="138" t="s">
        <v>1248</v>
      </c>
    </row>
    <row r="2942" spans="1:14" ht="27" customHeight="1" x14ac:dyDescent="0.35">
      <c r="A2942" s="157">
        <v>20292</v>
      </c>
      <c r="B2942" s="158">
        <v>2296</v>
      </c>
      <c r="C2942" s="125" t="s">
        <v>471</v>
      </c>
      <c r="D2942" s="159">
        <v>42787.645833333336</v>
      </c>
      <c r="E2942" s="158" t="s">
        <v>0</v>
      </c>
      <c r="F2942" s="102">
        <v>42787.495138888888</v>
      </c>
      <c r="G2942" s="173">
        <f t="shared" si="146"/>
        <v>0.15069444444816327</v>
      </c>
      <c r="H2942" s="174" t="str">
        <f t="shared" si="147"/>
        <v>ACCEPTABLE</v>
      </c>
      <c r="I2942" s="134"/>
      <c r="J2942" s="124">
        <v>42787.64166666667</v>
      </c>
      <c r="K2942" s="124">
        <v>42787.655555555553</v>
      </c>
      <c r="L2942" s="130">
        <f t="shared" si="145"/>
        <v>1.3888888883229811E-2</v>
      </c>
      <c r="M2942" s="131" t="s">
        <v>0</v>
      </c>
      <c r="N2942" s="138" t="s">
        <v>1588</v>
      </c>
    </row>
    <row r="2943" spans="1:14" ht="27" customHeight="1" x14ac:dyDescent="0.35">
      <c r="A2943" s="157">
        <v>20292</v>
      </c>
      <c r="B2943" s="158">
        <v>2297</v>
      </c>
      <c r="C2943" s="125" t="s">
        <v>16</v>
      </c>
      <c r="D2943" s="159">
        <v>42787.680555555555</v>
      </c>
      <c r="E2943" s="158" t="s">
        <v>1</v>
      </c>
      <c r="F2943" s="102">
        <v>42787.495138888888</v>
      </c>
      <c r="G2943" s="173">
        <f t="shared" si="146"/>
        <v>0.18541666666715173</v>
      </c>
      <c r="H2943" s="174" t="str">
        <f t="shared" si="147"/>
        <v>ACCEPTABLE</v>
      </c>
      <c r="I2943" s="134"/>
      <c r="J2943" s="124">
        <v>42787.674305555556</v>
      </c>
      <c r="K2943" s="124">
        <v>42787.681250000001</v>
      </c>
      <c r="L2943" s="130">
        <f t="shared" si="145"/>
        <v>6.9444444452528842E-3</v>
      </c>
      <c r="M2943" s="131" t="s">
        <v>1</v>
      </c>
      <c r="N2943" s="138" t="s">
        <v>688</v>
      </c>
    </row>
    <row r="2944" spans="1:14" ht="27" customHeight="1" x14ac:dyDescent="0.35">
      <c r="A2944" s="157">
        <v>20292</v>
      </c>
      <c r="B2944" s="158">
        <v>2298</v>
      </c>
      <c r="C2944" s="125" t="s">
        <v>16</v>
      </c>
      <c r="D2944" s="159">
        <v>42788.256944444445</v>
      </c>
      <c r="E2944" s="158" t="s">
        <v>0</v>
      </c>
      <c r="F2944" s="102">
        <v>42787.765972222223</v>
      </c>
      <c r="G2944" s="173">
        <f t="shared" si="146"/>
        <v>0.49097222222189885</v>
      </c>
      <c r="H2944" s="174" t="str">
        <f t="shared" si="147"/>
        <v>ACCEPTABLE</v>
      </c>
      <c r="I2944" s="134"/>
      <c r="J2944" s="124">
        <v>42788.256249999999</v>
      </c>
      <c r="K2944" s="124">
        <v>42788.262499999997</v>
      </c>
      <c r="L2944" s="130">
        <f t="shared" si="145"/>
        <v>6.2499999985448085E-3</v>
      </c>
      <c r="M2944" s="131" t="s">
        <v>0</v>
      </c>
      <c r="N2944" s="138" t="s">
        <v>1589</v>
      </c>
    </row>
    <row r="2945" spans="1:14" ht="27" customHeight="1" x14ac:dyDescent="0.35">
      <c r="A2945" s="157">
        <v>20292</v>
      </c>
      <c r="B2945" s="158">
        <v>2299</v>
      </c>
      <c r="C2945" s="125" t="s">
        <v>471</v>
      </c>
      <c r="D2945" s="159">
        <v>42788.284722222219</v>
      </c>
      <c r="E2945" s="158" t="s">
        <v>1</v>
      </c>
      <c r="F2945" s="102">
        <v>42787.765972222223</v>
      </c>
      <c r="G2945" s="173">
        <f t="shared" si="146"/>
        <v>0.51874999999563443</v>
      </c>
      <c r="H2945" s="174" t="str">
        <f t="shared" si="147"/>
        <v>ACCEPTABLE</v>
      </c>
      <c r="I2945" s="134"/>
      <c r="J2945" s="124">
        <v>42788.291666666664</v>
      </c>
      <c r="K2945" s="124">
        <v>42788.3125</v>
      </c>
      <c r="L2945" s="130">
        <f t="shared" si="145"/>
        <v>2.0833333335758653E-2</v>
      </c>
      <c r="M2945" s="131" t="s">
        <v>1</v>
      </c>
      <c r="N2945" s="138" t="s">
        <v>1590</v>
      </c>
    </row>
    <row r="2946" spans="1:14" ht="27" customHeight="1" x14ac:dyDescent="0.35">
      <c r="A2946" s="157">
        <v>20293</v>
      </c>
      <c r="B2946" s="158">
        <v>2300</v>
      </c>
      <c r="C2946" s="125" t="s">
        <v>1531</v>
      </c>
      <c r="D2946" s="159">
        <v>42788.694444444445</v>
      </c>
      <c r="E2946" s="158" t="s">
        <v>0</v>
      </c>
      <c r="F2946" s="102">
        <v>42788.54583333333</v>
      </c>
      <c r="G2946" s="173">
        <f t="shared" si="146"/>
        <v>0.148611111115315</v>
      </c>
      <c r="H2946" s="174" t="str">
        <f t="shared" si="147"/>
        <v>ACCEPTABLE</v>
      </c>
      <c r="I2946" s="134"/>
      <c r="J2946" s="124">
        <v>42788.694444444445</v>
      </c>
      <c r="K2946" s="124">
        <v>42788.708333333336</v>
      </c>
      <c r="L2946" s="130">
        <f t="shared" si="145"/>
        <v>1.3888888890505768E-2</v>
      </c>
      <c r="M2946" s="131" t="s">
        <v>0</v>
      </c>
      <c r="N2946" s="138" t="s">
        <v>1591</v>
      </c>
    </row>
    <row r="2947" spans="1:14" ht="27" customHeight="1" x14ac:dyDescent="0.35">
      <c r="A2947" s="157">
        <v>20293</v>
      </c>
      <c r="B2947" s="158">
        <v>2301</v>
      </c>
      <c r="C2947" s="125" t="s">
        <v>4</v>
      </c>
      <c r="D2947" s="159">
        <v>42788.729166666664</v>
      </c>
      <c r="E2947" s="158" t="s">
        <v>1</v>
      </c>
      <c r="F2947" s="102">
        <v>42788.54583333333</v>
      </c>
      <c r="G2947" s="173">
        <f t="shared" si="146"/>
        <v>0.18333333333430346</v>
      </c>
      <c r="H2947" s="174" t="str">
        <f t="shared" si="147"/>
        <v>ACCEPTABLE</v>
      </c>
      <c r="I2947" s="134"/>
      <c r="J2947" s="124">
        <v>42788.732638888891</v>
      </c>
      <c r="K2947" s="124">
        <v>42788.743055555555</v>
      </c>
      <c r="L2947" s="130">
        <f t="shared" si="145"/>
        <v>1.0416666664241347E-2</v>
      </c>
      <c r="M2947" s="131" t="s">
        <v>1</v>
      </c>
      <c r="N2947" s="138" t="s">
        <v>1509</v>
      </c>
    </row>
    <row r="2948" spans="1:14" ht="27" customHeight="1" x14ac:dyDescent="0.35">
      <c r="A2948" s="157">
        <v>20293</v>
      </c>
      <c r="B2948" s="158">
        <v>2302</v>
      </c>
      <c r="C2948" s="125" t="s">
        <v>4</v>
      </c>
      <c r="D2948" s="159">
        <v>42789.131944444445</v>
      </c>
      <c r="E2948" s="158" t="s">
        <v>0</v>
      </c>
      <c r="F2948" s="102">
        <v>42788.78402777778</v>
      </c>
      <c r="G2948" s="173">
        <f t="shared" si="146"/>
        <v>0.34791666666569654</v>
      </c>
      <c r="H2948" s="174" t="str">
        <f t="shared" si="147"/>
        <v>ACCEPTABLE</v>
      </c>
      <c r="I2948" s="134"/>
      <c r="J2948" s="124">
        <v>42789.131944444445</v>
      </c>
      <c r="K2948" s="124">
        <v>42789.142361111109</v>
      </c>
      <c r="L2948" s="130">
        <f t="shared" si="145"/>
        <v>1.0416666664241347E-2</v>
      </c>
      <c r="M2948" s="131" t="s">
        <v>0</v>
      </c>
      <c r="N2948" s="138" t="s">
        <v>623</v>
      </c>
    </row>
    <row r="2949" spans="1:14" ht="27" customHeight="1" x14ac:dyDescent="0.35">
      <c r="A2949" s="157">
        <v>20293</v>
      </c>
      <c r="B2949" s="158">
        <v>2303</v>
      </c>
      <c r="C2949" s="125" t="s">
        <v>1531</v>
      </c>
      <c r="D2949" s="159">
        <v>42789.159722222219</v>
      </c>
      <c r="E2949" s="158" t="s">
        <v>1</v>
      </c>
      <c r="F2949" s="102">
        <v>42788.78402777778</v>
      </c>
      <c r="G2949" s="173">
        <f t="shared" si="146"/>
        <v>0.37569444443943212</v>
      </c>
      <c r="H2949" s="174" t="str">
        <f t="shared" si="147"/>
        <v>ACCEPTABLE</v>
      </c>
      <c r="I2949" s="134"/>
      <c r="J2949" s="124">
        <v>42789.166666666664</v>
      </c>
      <c r="K2949" s="124">
        <v>42789.180555555555</v>
      </c>
      <c r="L2949" s="130">
        <f t="shared" ref="L2949:L3012" si="148">IF(OR(K2949="",J2949=""), "Incomplete Data", K2949-J2949)</f>
        <v>1.3888888890505768E-2</v>
      </c>
      <c r="M2949" s="131" t="s">
        <v>1</v>
      </c>
      <c r="N2949" s="138" t="s">
        <v>1592</v>
      </c>
    </row>
    <row r="2950" spans="1:14" ht="27" customHeight="1" x14ac:dyDescent="0.35">
      <c r="A2950" s="157">
        <v>20294</v>
      </c>
      <c r="B2950" s="158">
        <v>2304</v>
      </c>
      <c r="C2950" s="125" t="s">
        <v>471</v>
      </c>
      <c r="D2950" s="159">
        <v>42789.340277777781</v>
      </c>
      <c r="E2950" s="158" t="s">
        <v>0</v>
      </c>
      <c r="F2950" s="102">
        <v>42789.237500000003</v>
      </c>
      <c r="G2950" s="173">
        <f t="shared" si="146"/>
        <v>0.10277777777810115</v>
      </c>
      <c r="H2950" s="174" t="str">
        <f t="shared" si="147"/>
        <v>ACCEPTABLE</v>
      </c>
      <c r="I2950" s="134"/>
      <c r="J2950" s="124">
        <v>42789.341666666667</v>
      </c>
      <c r="K2950" s="124">
        <v>42789.36041666667</v>
      </c>
      <c r="L2950" s="130">
        <f t="shared" si="148"/>
        <v>1.8750000002910383E-2</v>
      </c>
      <c r="M2950" s="131" t="s">
        <v>0</v>
      </c>
      <c r="N2950" s="138" t="s">
        <v>1593</v>
      </c>
    </row>
    <row r="2951" spans="1:14" ht="27" customHeight="1" x14ac:dyDescent="0.35">
      <c r="A2951" s="157">
        <v>20294</v>
      </c>
      <c r="B2951" s="158">
        <v>2305</v>
      </c>
      <c r="C2951" s="125" t="s">
        <v>16</v>
      </c>
      <c r="D2951" s="159">
        <v>42789.375</v>
      </c>
      <c r="E2951" s="158" t="s">
        <v>1</v>
      </c>
      <c r="F2951" s="102">
        <v>42789.237500000003</v>
      </c>
      <c r="G2951" s="173">
        <f t="shared" si="146"/>
        <v>0.13749999999708962</v>
      </c>
      <c r="H2951" s="174" t="str">
        <f t="shared" si="147"/>
        <v>ACCEPTABLE</v>
      </c>
      <c r="I2951" s="134"/>
      <c r="J2951" s="124">
        <v>42789.369444444441</v>
      </c>
      <c r="K2951" s="124">
        <v>42789.37777777778</v>
      </c>
      <c r="L2951" s="130">
        <f t="shared" si="148"/>
        <v>8.3333333386690356E-3</v>
      </c>
      <c r="M2951" s="131" t="s">
        <v>0</v>
      </c>
      <c r="N2951" s="138" t="s">
        <v>91</v>
      </c>
    </row>
    <row r="2952" spans="1:14" ht="27" customHeight="1" x14ac:dyDescent="0.35">
      <c r="A2952" s="157">
        <v>20295</v>
      </c>
      <c r="B2952" s="158">
        <v>2306</v>
      </c>
      <c r="C2952" s="125" t="s">
        <v>1531</v>
      </c>
      <c r="D2952" s="159">
        <v>42789.395833333336</v>
      </c>
      <c r="E2952" s="158" t="s">
        <v>0</v>
      </c>
      <c r="F2952" s="102">
        <v>42789.237500000003</v>
      </c>
      <c r="G2952" s="173">
        <f t="shared" si="146"/>
        <v>0.15833333333284827</v>
      </c>
      <c r="H2952" s="174" t="str">
        <f t="shared" si="147"/>
        <v>ACCEPTABLE</v>
      </c>
      <c r="I2952" s="134"/>
      <c r="J2952" s="124">
        <v>42789.388888888891</v>
      </c>
      <c r="K2952" s="124">
        <v>42789.399305555555</v>
      </c>
      <c r="L2952" s="130">
        <f t="shared" si="148"/>
        <v>1.0416666664241347E-2</v>
      </c>
      <c r="M2952" s="131" t="s">
        <v>1</v>
      </c>
      <c r="N2952" s="138" t="s">
        <v>1594</v>
      </c>
    </row>
    <row r="2953" spans="1:14" ht="27" customHeight="1" x14ac:dyDescent="0.35">
      <c r="A2953" s="157">
        <v>20295</v>
      </c>
      <c r="B2953" s="158">
        <v>2307</v>
      </c>
      <c r="C2953" s="125" t="s">
        <v>4</v>
      </c>
      <c r="D2953" s="182">
        <v>42789.458333333336</v>
      </c>
      <c r="E2953" s="158" t="s">
        <v>1</v>
      </c>
      <c r="F2953" s="102">
        <v>42789.237500000003</v>
      </c>
      <c r="G2953" s="173">
        <f t="shared" si="146"/>
        <v>0.22083333333284827</v>
      </c>
      <c r="H2953" s="174" t="str">
        <f t="shared" si="147"/>
        <v>ACCEPTABLE</v>
      </c>
      <c r="I2953" s="134"/>
      <c r="J2953" s="124">
        <v>42789.42083333333</v>
      </c>
      <c r="K2953" s="124">
        <v>42789.432638888888</v>
      </c>
      <c r="L2953" s="130">
        <f t="shared" si="148"/>
        <v>1.1805555557657499E-2</v>
      </c>
      <c r="M2953" s="131" t="s">
        <v>0</v>
      </c>
      <c r="N2953" s="138" t="s">
        <v>1595</v>
      </c>
    </row>
    <row r="2954" spans="1:14" ht="27" customHeight="1" x14ac:dyDescent="0.35">
      <c r="A2954" s="157"/>
      <c r="B2954" s="158"/>
      <c r="C2954" s="125"/>
      <c r="D2954" s="182"/>
      <c r="E2954" s="158"/>
      <c r="F2954" s="102"/>
      <c r="G2954" s="173" t="str">
        <f t="shared" si="146"/>
        <v/>
      </c>
      <c r="H2954" s="174" t="str">
        <f t="shared" si="147"/>
        <v/>
      </c>
      <c r="I2954" s="134"/>
      <c r="J2954" s="124">
        <v>42789.457638888889</v>
      </c>
      <c r="K2954" s="124"/>
      <c r="L2954" s="130" t="str">
        <f t="shared" si="148"/>
        <v>Incomplete Data</v>
      </c>
      <c r="M2954" s="131" t="s">
        <v>1</v>
      </c>
      <c r="N2954" s="138" t="s">
        <v>18</v>
      </c>
    </row>
    <row r="2955" spans="1:14" ht="27" customHeight="1" x14ac:dyDescent="0.35">
      <c r="A2955" s="157"/>
      <c r="B2955" s="158"/>
      <c r="C2955" s="125"/>
      <c r="D2955" s="182"/>
      <c r="E2955" s="158"/>
      <c r="F2955" s="102"/>
      <c r="G2955" s="173" t="str">
        <f t="shared" si="146"/>
        <v/>
      </c>
      <c r="H2955" s="174" t="str">
        <f t="shared" si="147"/>
        <v/>
      </c>
      <c r="I2955" s="134"/>
      <c r="J2955" s="124">
        <v>42789.621527777781</v>
      </c>
      <c r="K2955" s="124">
        <v>42789.631944444445</v>
      </c>
      <c r="L2955" s="130">
        <f t="shared" si="148"/>
        <v>1.0416666664241347E-2</v>
      </c>
      <c r="M2955" s="131" t="s">
        <v>1</v>
      </c>
      <c r="N2955" s="138" t="s">
        <v>91</v>
      </c>
    </row>
    <row r="2956" spans="1:14" ht="27" customHeight="1" x14ac:dyDescent="0.35">
      <c r="A2956" s="157"/>
      <c r="B2956" s="158"/>
      <c r="C2956" s="125"/>
      <c r="D2956" s="182"/>
      <c r="E2956" s="158"/>
      <c r="F2956" s="102"/>
      <c r="G2956" s="173" t="str">
        <f t="shared" si="146"/>
        <v/>
      </c>
      <c r="H2956" s="174" t="str">
        <f t="shared" si="147"/>
        <v/>
      </c>
      <c r="I2956" s="134"/>
      <c r="J2956" s="124">
        <v>42789.649305555555</v>
      </c>
      <c r="K2956" s="124">
        <v>42789.658333333333</v>
      </c>
      <c r="L2956" s="130">
        <f t="shared" si="148"/>
        <v>9.0277777781011537E-3</v>
      </c>
      <c r="M2956" s="131" t="s">
        <v>0</v>
      </c>
      <c r="N2956" s="138" t="s">
        <v>91</v>
      </c>
    </row>
    <row r="2957" spans="1:14" ht="27" customHeight="1" x14ac:dyDescent="0.35">
      <c r="A2957" s="157"/>
      <c r="B2957" s="158"/>
      <c r="C2957" s="125"/>
      <c r="D2957" s="182"/>
      <c r="E2957" s="158"/>
      <c r="F2957" s="102"/>
      <c r="G2957" s="173" t="str">
        <f t="shared" si="146"/>
        <v/>
      </c>
      <c r="H2957" s="174" t="str">
        <f t="shared" si="147"/>
        <v/>
      </c>
      <c r="I2957" s="134"/>
      <c r="J2957" s="124">
        <v>42789.694444444445</v>
      </c>
      <c r="K2957" s="124">
        <v>42789.702777777777</v>
      </c>
      <c r="L2957" s="130">
        <f t="shared" si="148"/>
        <v>8.333333331393078E-3</v>
      </c>
      <c r="M2957" s="131" t="s">
        <v>1</v>
      </c>
      <c r="N2957" s="138" t="s">
        <v>91</v>
      </c>
    </row>
    <row r="2958" spans="1:14" ht="27" customHeight="1" x14ac:dyDescent="0.35">
      <c r="A2958" s="157">
        <v>20295</v>
      </c>
      <c r="B2958" s="158">
        <v>2308</v>
      </c>
      <c r="C2958" s="125" t="s">
        <v>4</v>
      </c>
      <c r="D2958" s="159">
        <v>42791.197916666664</v>
      </c>
      <c r="E2958" s="158" t="s">
        <v>0</v>
      </c>
      <c r="F2958" s="102">
        <v>42790.73333333333</v>
      </c>
      <c r="G2958" s="173">
        <f t="shared" si="146"/>
        <v>0.46458333333430346</v>
      </c>
      <c r="H2958" s="174" t="str">
        <f t="shared" si="147"/>
        <v>ACCEPTABLE</v>
      </c>
      <c r="I2958" s="134"/>
      <c r="J2958" s="124">
        <v>42791.177083333336</v>
      </c>
      <c r="K2958" s="124">
        <v>42791.1875</v>
      </c>
      <c r="L2958" s="130">
        <f t="shared" si="148"/>
        <v>1.0416666664241347E-2</v>
      </c>
      <c r="M2958" s="131" t="s">
        <v>0</v>
      </c>
      <c r="N2958" s="138" t="s">
        <v>1509</v>
      </c>
    </row>
    <row r="2959" spans="1:14" ht="27" customHeight="1" x14ac:dyDescent="0.35">
      <c r="A2959" s="157">
        <v>20295</v>
      </c>
      <c r="B2959" s="158">
        <v>2309</v>
      </c>
      <c r="C2959" s="125" t="s">
        <v>1531</v>
      </c>
      <c r="D2959" s="159">
        <v>42791.225694444445</v>
      </c>
      <c r="E2959" s="158" t="s">
        <v>1</v>
      </c>
      <c r="F2959" s="102">
        <v>42790.73333333333</v>
      </c>
      <c r="G2959" s="173">
        <f t="shared" si="146"/>
        <v>0.492361111115315</v>
      </c>
      <c r="H2959" s="174" t="str">
        <f t="shared" si="147"/>
        <v>ACCEPTABLE</v>
      </c>
      <c r="I2959" s="134"/>
      <c r="J2959" s="124">
        <v>42791.239583333336</v>
      </c>
      <c r="K2959" s="124">
        <v>42791.246527777781</v>
      </c>
      <c r="L2959" s="130">
        <f t="shared" si="148"/>
        <v>6.9444444452528842E-3</v>
      </c>
      <c r="M2959" s="131" t="s">
        <v>1</v>
      </c>
      <c r="N2959" s="138" t="s">
        <v>1596</v>
      </c>
    </row>
    <row r="2960" spans="1:14" ht="27" customHeight="1" x14ac:dyDescent="0.35">
      <c r="A2960" s="157">
        <v>20294</v>
      </c>
      <c r="B2960" s="158">
        <v>2310</v>
      </c>
      <c r="C2960" s="125" t="s">
        <v>16</v>
      </c>
      <c r="D2960" s="159">
        <v>42791.208333333336</v>
      </c>
      <c r="E2960" s="158" t="s">
        <v>0</v>
      </c>
      <c r="F2960" s="102">
        <v>42790.73333333333</v>
      </c>
      <c r="G2960" s="173">
        <f t="shared" si="146"/>
        <v>0.47500000000582077</v>
      </c>
      <c r="H2960" s="174" t="str">
        <f t="shared" si="147"/>
        <v>ACCEPTABLE</v>
      </c>
      <c r="I2960" s="134"/>
      <c r="J2960" s="124">
        <v>42791.249305555553</v>
      </c>
      <c r="K2960" s="124">
        <v>42791.256249999999</v>
      </c>
      <c r="L2960" s="130">
        <f t="shared" si="148"/>
        <v>6.9444444452528842E-3</v>
      </c>
      <c r="M2960" s="131" t="s">
        <v>0</v>
      </c>
      <c r="N2960" s="138" t="s">
        <v>1597</v>
      </c>
    </row>
    <row r="2961" spans="1:14" ht="27" customHeight="1" x14ac:dyDescent="0.35">
      <c r="A2961" s="157">
        <v>20294</v>
      </c>
      <c r="B2961" s="158">
        <v>2311</v>
      </c>
      <c r="C2961" s="125" t="s">
        <v>471</v>
      </c>
      <c r="D2961" s="182">
        <v>42791.277777777781</v>
      </c>
      <c r="E2961" s="158" t="s">
        <v>1</v>
      </c>
      <c r="F2961" s="102">
        <v>42791.250694444447</v>
      </c>
      <c r="G2961" s="173">
        <f t="shared" si="146"/>
        <v>2.7083333334303461E-2</v>
      </c>
      <c r="H2961" s="174" t="str">
        <f t="shared" si="147"/>
        <v>TOO LATE</v>
      </c>
      <c r="I2961" s="134"/>
      <c r="J2961" s="124">
        <v>42791.277777777781</v>
      </c>
      <c r="K2961" s="124">
        <v>42791.290972222225</v>
      </c>
      <c r="L2961" s="130">
        <f t="shared" si="148"/>
        <v>1.3194444443797693E-2</v>
      </c>
      <c r="M2961" s="131" t="s">
        <v>1</v>
      </c>
      <c r="N2961" s="138" t="s">
        <v>1598</v>
      </c>
    </row>
    <row r="2962" spans="1:14" ht="27" customHeight="1" x14ac:dyDescent="0.35">
      <c r="A2962" s="157">
        <v>20296</v>
      </c>
      <c r="B2962" s="158">
        <v>2312</v>
      </c>
      <c r="C2962" s="125" t="s">
        <v>471</v>
      </c>
      <c r="D2962" s="159">
        <v>42791.319444444445</v>
      </c>
      <c r="E2962" s="158" t="s">
        <v>0</v>
      </c>
      <c r="F2962" s="102">
        <v>42791.250694444447</v>
      </c>
      <c r="G2962" s="173">
        <f t="shared" si="146"/>
        <v>6.8749999998544808E-2</v>
      </c>
      <c r="H2962" s="174" t="str">
        <f t="shared" si="147"/>
        <v>ACCEPTABLE</v>
      </c>
      <c r="I2962" s="134"/>
      <c r="J2962" s="124">
        <v>42791.32916666667</v>
      </c>
      <c r="K2962" s="124">
        <v>42791.339583333334</v>
      </c>
      <c r="L2962" s="130">
        <f t="shared" si="148"/>
        <v>1.0416666664241347E-2</v>
      </c>
      <c r="M2962" s="131" t="s">
        <v>0</v>
      </c>
      <c r="N2962" s="138" t="s">
        <v>1599</v>
      </c>
    </row>
    <row r="2963" spans="1:14" ht="27" customHeight="1" x14ac:dyDescent="0.35">
      <c r="A2963" s="157">
        <v>20296</v>
      </c>
      <c r="B2963" s="158">
        <v>2313</v>
      </c>
      <c r="C2963" s="125" t="s">
        <v>16</v>
      </c>
      <c r="D2963" s="159">
        <v>42791.354166666664</v>
      </c>
      <c r="E2963" s="158" t="s">
        <v>1</v>
      </c>
      <c r="F2963" s="102">
        <v>42791.250694444447</v>
      </c>
      <c r="G2963" s="173">
        <f t="shared" si="146"/>
        <v>0.10347222221753327</v>
      </c>
      <c r="H2963" s="174" t="str">
        <f t="shared" si="147"/>
        <v>ACCEPTABLE</v>
      </c>
      <c r="I2963" s="134"/>
      <c r="J2963" s="124">
        <v>42791.359722222223</v>
      </c>
      <c r="K2963" s="124">
        <v>42791.365972222222</v>
      </c>
      <c r="L2963" s="130">
        <f t="shared" si="148"/>
        <v>6.2499999985448085E-3</v>
      </c>
      <c r="M2963" s="131" t="s">
        <v>1</v>
      </c>
      <c r="N2963" s="138" t="s">
        <v>1600</v>
      </c>
    </row>
    <row r="2964" spans="1:14" ht="27" customHeight="1" x14ac:dyDescent="0.35">
      <c r="A2964" s="157">
        <v>20297</v>
      </c>
      <c r="B2964" s="158">
        <v>2314</v>
      </c>
      <c r="C2964" s="125" t="s">
        <v>1531</v>
      </c>
      <c r="D2964" s="182">
        <v>42792.194444444445</v>
      </c>
      <c r="E2964" s="158" t="s">
        <v>0</v>
      </c>
      <c r="F2964" s="102">
        <v>42791.780555555553</v>
      </c>
      <c r="G2964" s="173">
        <f t="shared" si="146"/>
        <v>0.41388888889196096</v>
      </c>
      <c r="H2964" s="174" t="str">
        <f t="shared" si="147"/>
        <v>ACCEPTABLE</v>
      </c>
      <c r="I2964" s="134"/>
      <c r="J2964" s="124">
        <v>42792.197222222225</v>
      </c>
      <c r="K2964" s="124">
        <v>42792.206944444442</v>
      </c>
      <c r="L2964" s="130">
        <f t="shared" si="148"/>
        <v>9.7222222175332718E-3</v>
      </c>
      <c r="M2964" s="131" t="s">
        <v>0</v>
      </c>
      <c r="N2964" s="138" t="s">
        <v>1202</v>
      </c>
    </row>
    <row r="2965" spans="1:14" ht="27" customHeight="1" x14ac:dyDescent="0.35">
      <c r="A2965" s="157">
        <v>20296</v>
      </c>
      <c r="B2965" s="158">
        <v>2315</v>
      </c>
      <c r="C2965" s="125" t="s">
        <v>4</v>
      </c>
      <c r="D2965" s="159">
        <v>42792.215277777781</v>
      </c>
      <c r="E2965" s="158" t="s">
        <v>0</v>
      </c>
      <c r="F2965" s="102">
        <v>42791.780555555553</v>
      </c>
      <c r="G2965" s="173">
        <f t="shared" si="146"/>
        <v>0.43472222222771961</v>
      </c>
      <c r="H2965" s="174" t="str">
        <f t="shared" si="147"/>
        <v>ACCEPTABLE</v>
      </c>
      <c r="I2965" s="134"/>
      <c r="J2965" s="124">
        <v>42792.209027777775</v>
      </c>
      <c r="K2965" s="124">
        <v>42792.217361111114</v>
      </c>
      <c r="L2965" s="130">
        <f t="shared" si="148"/>
        <v>8.3333333386690356E-3</v>
      </c>
      <c r="M2965" s="131" t="s">
        <v>0</v>
      </c>
      <c r="N2965" s="138" t="s">
        <v>18</v>
      </c>
    </row>
    <row r="2966" spans="1:14" ht="27" customHeight="1" x14ac:dyDescent="0.35">
      <c r="A2966" s="157">
        <v>20296</v>
      </c>
      <c r="B2966" s="158">
        <v>2316</v>
      </c>
      <c r="C2966" s="125" t="s">
        <v>19</v>
      </c>
      <c r="D2966" s="159">
        <v>42792.270833333336</v>
      </c>
      <c r="E2966" s="158" t="s">
        <v>1</v>
      </c>
      <c r="F2966" s="102">
        <v>42791.780555555553</v>
      </c>
      <c r="G2966" s="173">
        <f t="shared" si="146"/>
        <v>0.49027777778246673</v>
      </c>
      <c r="H2966" s="174" t="str">
        <f t="shared" si="147"/>
        <v>ACCEPTABLE</v>
      </c>
      <c r="I2966" s="134"/>
      <c r="J2966" s="124">
        <v>42792.269444444442</v>
      </c>
      <c r="K2966" s="124">
        <v>42792.275694444441</v>
      </c>
      <c r="L2966" s="130">
        <f t="shared" si="148"/>
        <v>6.2499999985448085E-3</v>
      </c>
      <c r="M2966" s="131" t="s">
        <v>1</v>
      </c>
      <c r="N2966" s="138" t="s">
        <v>765</v>
      </c>
    </row>
    <row r="2967" spans="1:14" ht="27" customHeight="1" x14ac:dyDescent="0.35">
      <c r="A2967" s="157">
        <v>20297</v>
      </c>
      <c r="B2967" s="158">
        <v>2317</v>
      </c>
      <c r="C2967" s="125" t="s">
        <v>4</v>
      </c>
      <c r="D2967" s="159">
        <v>42792.520833333336</v>
      </c>
      <c r="E2967" s="158" t="s">
        <v>1</v>
      </c>
      <c r="F2967" s="102">
        <v>42792.352083333331</v>
      </c>
      <c r="G2967" s="173">
        <f t="shared" si="146"/>
        <v>0.16875000000436557</v>
      </c>
      <c r="H2967" s="174" t="str">
        <f t="shared" si="147"/>
        <v>ACCEPTABLE</v>
      </c>
      <c r="I2967" s="134"/>
      <c r="J2967" s="124">
        <v>42792.507638888892</v>
      </c>
      <c r="K2967" s="124">
        <v>42792.515972222223</v>
      </c>
      <c r="L2967" s="130">
        <f t="shared" si="148"/>
        <v>8.333333331393078E-3</v>
      </c>
      <c r="M2967" s="131" t="s">
        <v>1</v>
      </c>
      <c r="N2967" s="138" t="s">
        <v>1288</v>
      </c>
    </row>
    <row r="2968" spans="1:14" ht="27" customHeight="1" x14ac:dyDescent="0.35">
      <c r="A2968" s="157">
        <v>20299</v>
      </c>
      <c r="B2968" s="158">
        <v>2318</v>
      </c>
      <c r="C2968" s="125" t="s">
        <v>16</v>
      </c>
      <c r="D2968" s="159">
        <v>42792.559027777781</v>
      </c>
      <c r="E2968" s="158" t="s">
        <v>0</v>
      </c>
      <c r="F2968" s="102">
        <v>42792.352083333331</v>
      </c>
      <c r="G2968" s="173">
        <f t="shared" si="146"/>
        <v>0.20694444444961846</v>
      </c>
      <c r="H2968" s="174" t="str">
        <f t="shared" si="147"/>
        <v>ACCEPTABLE</v>
      </c>
      <c r="I2968" s="134"/>
      <c r="J2968" s="124">
        <v>42792.5625</v>
      </c>
      <c r="K2968" s="124">
        <v>42792.570138888892</v>
      </c>
      <c r="L2968" s="130">
        <f t="shared" si="148"/>
        <v>7.6388888919609599E-3</v>
      </c>
      <c r="M2968" s="131" t="s">
        <v>0</v>
      </c>
      <c r="N2968" s="138" t="s">
        <v>709</v>
      </c>
    </row>
    <row r="2969" spans="1:14" ht="27" customHeight="1" x14ac:dyDescent="0.35">
      <c r="A2969" s="157">
        <v>20299</v>
      </c>
      <c r="B2969" s="158">
        <v>2319</v>
      </c>
      <c r="C2969" s="125" t="s">
        <v>471</v>
      </c>
      <c r="D2969" s="159">
        <v>42792.583333333336</v>
      </c>
      <c r="E2969" s="158" t="s">
        <v>1</v>
      </c>
      <c r="F2969" s="102">
        <v>42792.352083333331</v>
      </c>
      <c r="G2969" s="173">
        <f t="shared" si="146"/>
        <v>0.23125000000436557</v>
      </c>
      <c r="H2969" s="174" t="str">
        <f t="shared" si="147"/>
        <v>ACCEPTABLE</v>
      </c>
      <c r="I2969" s="134"/>
      <c r="J2969" s="124">
        <v>42792.579861111109</v>
      </c>
      <c r="K2969" s="124">
        <v>42792.595138888886</v>
      </c>
      <c r="L2969" s="130">
        <f t="shared" si="148"/>
        <v>1.5277777776645962E-2</v>
      </c>
      <c r="M2969" s="131" t="s">
        <v>1</v>
      </c>
      <c r="N2969" s="138" t="s">
        <v>1601</v>
      </c>
    </row>
    <row r="2970" spans="1:14" ht="27" customHeight="1" x14ac:dyDescent="0.35">
      <c r="A2970" s="157">
        <v>20298</v>
      </c>
      <c r="B2970" s="158">
        <v>2320</v>
      </c>
      <c r="C2970" s="125" t="s">
        <v>1531</v>
      </c>
      <c r="D2970" s="159">
        <v>42792.618055555555</v>
      </c>
      <c r="E2970" s="158" t="s">
        <v>0</v>
      </c>
      <c r="F2970" s="102">
        <v>42792.352083333331</v>
      </c>
      <c r="G2970" s="173">
        <f t="shared" si="146"/>
        <v>0.26597222222335404</v>
      </c>
      <c r="H2970" s="174" t="str">
        <f t="shared" si="147"/>
        <v>ACCEPTABLE</v>
      </c>
      <c r="I2970" s="134"/>
      <c r="J2970" s="124">
        <v>42792.613194444442</v>
      </c>
      <c r="K2970" s="124">
        <v>42792.628472222219</v>
      </c>
      <c r="L2970" s="130">
        <f t="shared" si="148"/>
        <v>1.5277777776645962E-2</v>
      </c>
      <c r="M2970" s="131" t="s">
        <v>0</v>
      </c>
      <c r="N2970" s="138" t="s">
        <v>1602</v>
      </c>
    </row>
    <row r="2971" spans="1:14" ht="27" customHeight="1" x14ac:dyDescent="0.35">
      <c r="A2971" s="157">
        <v>20298</v>
      </c>
      <c r="B2971" s="158">
        <v>2321</v>
      </c>
      <c r="C2971" s="125" t="s">
        <v>1531</v>
      </c>
      <c r="D2971" s="159">
        <v>42792.645833333336</v>
      </c>
      <c r="E2971" s="158" t="s">
        <v>1</v>
      </c>
      <c r="F2971" s="102">
        <v>42792.352083333331</v>
      </c>
      <c r="G2971" s="173">
        <f t="shared" si="146"/>
        <v>0.29375000000436557</v>
      </c>
      <c r="H2971" s="174" t="str">
        <f t="shared" si="147"/>
        <v>ACCEPTABLE</v>
      </c>
      <c r="I2971" s="134"/>
      <c r="J2971" s="124">
        <v>42792.634722222225</v>
      </c>
      <c r="K2971" s="124">
        <v>42792.645833333336</v>
      </c>
      <c r="L2971" s="130">
        <f t="shared" si="148"/>
        <v>1.1111111110949423E-2</v>
      </c>
      <c r="M2971" s="131" t="s">
        <v>1</v>
      </c>
      <c r="N2971" s="138" t="s">
        <v>1603</v>
      </c>
    </row>
    <row r="2972" spans="1:14" ht="27" customHeight="1" x14ac:dyDescent="0.35">
      <c r="A2972" s="157">
        <v>20297</v>
      </c>
      <c r="B2972" s="158">
        <v>2322</v>
      </c>
      <c r="C2972" s="125" t="s">
        <v>4</v>
      </c>
      <c r="D2972" s="159">
        <v>42792.729166666664</v>
      </c>
      <c r="E2972" s="158" t="s">
        <v>0</v>
      </c>
      <c r="F2972" s="102">
        <v>42792.65347222222</v>
      </c>
      <c r="G2972" s="173">
        <f t="shared" si="146"/>
        <v>7.5694444443797693E-2</v>
      </c>
      <c r="H2972" s="174" t="str">
        <f t="shared" si="147"/>
        <v>ACCEPTABLE</v>
      </c>
      <c r="I2972" s="134"/>
      <c r="J2972" s="124">
        <v>42792.734722222223</v>
      </c>
      <c r="K2972" s="124">
        <v>42792.741666666669</v>
      </c>
      <c r="L2972" s="130">
        <f t="shared" si="148"/>
        <v>6.9444444452528842E-3</v>
      </c>
      <c r="M2972" s="131" t="s">
        <v>0</v>
      </c>
      <c r="N2972" s="138" t="s">
        <v>1288</v>
      </c>
    </row>
    <row r="2973" spans="1:14" ht="27" customHeight="1" x14ac:dyDescent="0.35">
      <c r="A2973" s="157">
        <v>20297</v>
      </c>
      <c r="B2973" s="158">
        <v>2323</v>
      </c>
      <c r="C2973" s="125" t="s">
        <v>4</v>
      </c>
      <c r="D2973" s="159">
        <v>42793.090277777781</v>
      </c>
      <c r="E2973" s="158" t="s">
        <v>0</v>
      </c>
      <c r="F2973" s="102">
        <v>42792.893750000003</v>
      </c>
      <c r="G2973" s="173">
        <f t="shared" si="146"/>
        <v>0.19652777777810115</v>
      </c>
      <c r="H2973" s="174" t="str">
        <f t="shared" si="147"/>
        <v>ACCEPTABLE</v>
      </c>
      <c r="I2973" s="134"/>
      <c r="J2973" s="124">
        <v>42793.080555555556</v>
      </c>
      <c r="K2973" s="124">
        <v>42793.087500000001</v>
      </c>
      <c r="L2973" s="130">
        <f t="shared" si="148"/>
        <v>6.9444444452528842E-3</v>
      </c>
      <c r="M2973" s="131" t="s">
        <v>0</v>
      </c>
      <c r="N2973" s="138" t="s">
        <v>1509</v>
      </c>
    </row>
    <row r="2974" spans="1:14" ht="27" customHeight="1" x14ac:dyDescent="0.35">
      <c r="A2974" s="157">
        <v>20297</v>
      </c>
      <c r="B2974" s="158">
        <v>2324</v>
      </c>
      <c r="C2974" s="125" t="s">
        <v>1531</v>
      </c>
      <c r="D2974" s="159">
        <v>42793.118055555555</v>
      </c>
      <c r="E2974" s="158" t="s">
        <v>1</v>
      </c>
      <c r="F2974" s="102">
        <v>42792.893750000003</v>
      </c>
      <c r="G2974" s="173">
        <f t="shared" si="146"/>
        <v>0.22430555555183673</v>
      </c>
      <c r="H2974" s="174" t="str">
        <f t="shared" si="147"/>
        <v>ACCEPTABLE</v>
      </c>
      <c r="I2974" s="134"/>
      <c r="J2974" s="124">
        <v>42793.114583333336</v>
      </c>
      <c r="K2974" s="124">
        <v>42793.125694444447</v>
      </c>
      <c r="L2974" s="130">
        <f t="shared" si="148"/>
        <v>1.1111111110949423E-2</v>
      </c>
      <c r="M2974" s="131" t="s">
        <v>1</v>
      </c>
      <c r="N2974" s="138" t="s">
        <v>1604</v>
      </c>
    </row>
    <row r="2975" spans="1:14" ht="27" customHeight="1" x14ac:dyDescent="0.35">
      <c r="A2975" s="157">
        <v>20300</v>
      </c>
      <c r="B2975" s="158">
        <v>2325</v>
      </c>
      <c r="C2975" s="125" t="s">
        <v>1531</v>
      </c>
      <c r="D2975" s="159">
        <v>42793.243055555555</v>
      </c>
      <c r="E2975" s="158" t="s">
        <v>0</v>
      </c>
      <c r="F2975" s="102">
        <v>42792.893750000003</v>
      </c>
      <c r="G2975" s="173">
        <f t="shared" si="146"/>
        <v>0.34930555555183673</v>
      </c>
      <c r="H2975" s="174" t="str">
        <f t="shared" si="147"/>
        <v>ACCEPTABLE</v>
      </c>
      <c r="I2975" s="134"/>
      <c r="J2975" s="124">
        <v>42793.222222222219</v>
      </c>
      <c r="K2975" s="124">
        <v>42793.231944444444</v>
      </c>
      <c r="L2975" s="130">
        <f t="shared" si="148"/>
        <v>9.7222222248092294E-3</v>
      </c>
      <c r="M2975" s="131" t="s">
        <v>1</v>
      </c>
      <c r="N2975" s="138" t="s">
        <v>1605</v>
      </c>
    </row>
    <row r="2976" spans="1:14" ht="27" customHeight="1" x14ac:dyDescent="0.35">
      <c r="A2976" s="157">
        <v>20300</v>
      </c>
      <c r="B2976" s="158">
        <v>2326</v>
      </c>
      <c r="C2976" s="125" t="s">
        <v>1531</v>
      </c>
      <c r="D2976" s="159">
        <v>42793.270833333336</v>
      </c>
      <c r="E2976" s="158" t="s">
        <v>1</v>
      </c>
      <c r="F2976" s="102">
        <v>42792.893750000003</v>
      </c>
      <c r="G2976" s="173">
        <f t="shared" si="146"/>
        <v>0.37708333333284827</v>
      </c>
      <c r="H2976" s="174" t="str">
        <f t="shared" si="147"/>
        <v>ACCEPTABLE</v>
      </c>
      <c r="I2976" s="134"/>
      <c r="J2976" s="124">
        <v>42793.245833333334</v>
      </c>
      <c r="K2976" s="124"/>
      <c r="L2976" s="130" t="str">
        <f t="shared" si="148"/>
        <v>Incomplete Data</v>
      </c>
      <c r="M2976" s="131" t="s">
        <v>1</v>
      </c>
      <c r="N2976" s="138" t="s">
        <v>1606</v>
      </c>
    </row>
    <row r="2977" spans="1:14" ht="27" customHeight="1" x14ac:dyDescent="0.35">
      <c r="A2977" s="157">
        <v>20301</v>
      </c>
      <c r="B2977" s="158">
        <v>2327</v>
      </c>
      <c r="C2977" s="125" t="s">
        <v>1531</v>
      </c>
      <c r="D2977" s="159">
        <v>42795.680555555555</v>
      </c>
      <c r="E2977" s="158" t="s">
        <v>0</v>
      </c>
      <c r="F2977" s="102">
        <v>42795.473611111112</v>
      </c>
      <c r="G2977" s="173">
        <f t="shared" si="146"/>
        <v>0.2069444444423425</v>
      </c>
      <c r="H2977" s="174" t="str">
        <f t="shared" si="147"/>
        <v>ACCEPTABLE</v>
      </c>
      <c r="I2977" s="134"/>
      <c r="J2977" s="124">
        <v>42795.680555555555</v>
      </c>
      <c r="K2977" s="124">
        <v>42795.694444444445</v>
      </c>
      <c r="L2977" s="130">
        <f t="shared" si="148"/>
        <v>1.3888888890505768E-2</v>
      </c>
      <c r="M2977" s="131" t="s">
        <v>0</v>
      </c>
      <c r="N2977" s="138" t="s">
        <v>678</v>
      </c>
    </row>
    <row r="2978" spans="1:14" ht="27" customHeight="1" x14ac:dyDescent="0.35">
      <c r="A2978" s="157">
        <v>20301</v>
      </c>
      <c r="B2978" s="158">
        <v>2328</v>
      </c>
      <c r="C2978" s="125" t="s">
        <v>4</v>
      </c>
      <c r="D2978" s="159">
        <v>42795.708333333336</v>
      </c>
      <c r="E2978" s="158" t="s">
        <v>1</v>
      </c>
      <c r="F2978" s="102">
        <v>42795.473611111112</v>
      </c>
      <c r="G2978" s="173">
        <f t="shared" si="146"/>
        <v>0.23472222222335404</v>
      </c>
      <c r="H2978" s="174" t="str">
        <f t="shared" si="147"/>
        <v>ACCEPTABLE</v>
      </c>
      <c r="I2978" s="134"/>
      <c r="J2978" s="124">
        <v>42795.725694444445</v>
      </c>
      <c r="K2978" s="124">
        <v>42795.736111111109</v>
      </c>
      <c r="L2978" s="130">
        <f t="shared" si="148"/>
        <v>1.0416666664241347E-2</v>
      </c>
      <c r="M2978" s="131" t="s">
        <v>1</v>
      </c>
      <c r="N2978" s="138" t="s">
        <v>587</v>
      </c>
    </row>
    <row r="2979" spans="1:14" ht="27" customHeight="1" x14ac:dyDescent="0.35">
      <c r="A2979" s="157"/>
      <c r="B2979" s="158"/>
      <c r="C2979" s="125"/>
      <c r="D2979" s="159"/>
      <c r="E2979" s="158"/>
      <c r="F2979" s="102"/>
      <c r="G2979" s="173" t="str">
        <f t="shared" si="146"/>
        <v/>
      </c>
      <c r="H2979" s="174" t="str">
        <f t="shared" si="147"/>
        <v/>
      </c>
      <c r="I2979" s="134"/>
      <c r="J2979" s="124">
        <v>42796.363888888889</v>
      </c>
      <c r="K2979" s="124">
        <v>42796.375</v>
      </c>
      <c r="L2979" s="130">
        <f t="shared" si="148"/>
        <v>1.1111111110949423E-2</v>
      </c>
      <c r="M2979" s="131" t="s">
        <v>1</v>
      </c>
      <c r="N2979" s="138" t="s">
        <v>201</v>
      </c>
    </row>
    <row r="2980" spans="1:14" ht="27" customHeight="1" x14ac:dyDescent="0.35">
      <c r="A2980" s="157">
        <v>20301</v>
      </c>
      <c r="B2980" s="158">
        <v>2329</v>
      </c>
      <c r="C2980" s="125" t="s">
        <v>4</v>
      </c>
      <c r="D2980" s="159">
        <v>42796.5</v>
      </c>
      <c r="E2980" s="158" t="s">
        <v>0</v>
      </c>
      <c r="F2980" s="102">
        <v>42796.479166666664</v>
      </c>
      <c r="G2980" s="173">
        <f t="shared" si="146"/>
        <v>2.0833333335758653E-2</v>
      </c>
      <c r="H2980" s="174" t="str">
        <f t="shared" si="147"/>
        <v>TOO LATE</v>
      </c>
      <c r="I2980" s="134"/>
      <c r="J2980" s="124">
        <v>42796.50277777778</v>
      </c>
      <c r="K2980" s="124"/>
      <c r="L2980" s="130" t="str">
        <f t="shared" si="148"/>
        <v>Incomplete Data</v>
      </c>
      <c r="M2980" s="131" t="s">
        <v>0</v>
      </c>
      <c r="N2980" s="138" t="s">
        <v>201</v>
      </c>
    </row>
    <row r="2981" spans="1:14" ht="27" customHeight="1" x14ac:dyDescent="0.35">
      <c r="A2981" s="157">
        <v>20301</v>
      </c>
      <c r="B2981" s="158">
        <v>2330</v>
      </c>
      <c r="C2981" s="125" t="s">
        <v>4</v>
      </c>
      <c r="D2981" s="159">
        <v>42796.715277777781</v>
      </c>
      <c r="E2981" s="158" t="s">
        <v>0</v>
      </c>
      <c r="F2981" s="102">
        <v>42796.479166666664</v>
      </c>
      <c r="G2981" s="173">
        <f t="shared" si="146"/>
        <v>0.23611111111677019</v>
      </c>
      <c r="H2981" s="174" t="str">
        <f t="shared" si="147"/>
        <v>ACCEPTABLE</v>
      </c>
      <c r="I2981" s="134"/>
      <c r="J2981" s="124">
        <v>42796.743055555555</v>
      </c>
      <c r="K2981" s="124">
        <v>42796.753472222219</v>
      </c>
      <c r="L2981" s="130">
        <f t="shared" si="148"/>
        <v>1.0416666664241347E-2</v>
      </c>
      <c r="M2981" s="131" t="s">
        <v>0</v>
      </c>
      <c r="N2981" s="138" t="s">
        <v>1509</v>
      </c>
    </row>
    <row r="2982" spans="1:14" ht="27" customHeight="1" x14ac:dyDescent="0.35">
      <c r="A2982" s="157">
        <v>20301</v>
      </c>
      <c r="B2982" s="158">
        <v>2331</v>
      </c>
      <c r="C2982" s="125" t="s">
        <v>1531</v>
      </c>
      <c r="D2982" s="159">
        <v>42796.784722222219</v>
      </c>
      <c r="E2982" s="158" t="s">
        <v>1</v>
      </c>
      <c r="F2982" s="102">
        <v>42796.740972222222</v>
      </c>
      <c r="G2982" s="173">
        <f t="shared" si="146"/>
        <v>4.3749999997089617E-2</v>
      </c>
      <c r="H2982" s="174" t="str">
        <f t="shared" si="147"/>
        <v>ACCEPTABLE</v>
      </c>
      <c r="I2982" s="134"/>
      <c r="J2982" s="124">
        <v>42796.784722222219</v>
      </c>
      <c r="K2982" s="124"/>
      <c r="L2982" s="130" t="str">
        <f t="shared" si="148"/>
        <v>Incomplete Data</v>
      </c>
      <c r="M2982" s="131" t="s">
        <v>1</v>
      </c>
      <c r="N2982" s="138" t="s">
        <v>595</v>
      </c>
    </row>
    <row r="2983" spans="1:14" ht="27" customHeight="1" x14ac:dyDescent="0.35">
      <c r="A2983" s="157">
        <v>20302</v>
      </c>
      <c r="B2983" s="158">
        <v>2332</v>
      </c>
      <c r="C2983" s="125" t="s">
        <v>1531</v>
      </c>
      <c r="D2983" s="159">
        <v>42796.847222222219</v>
      </c>
      <c r="E2983" s="158" t="s">
        <v>0</v>
      </c>
      <c r="F2983" s="102">
        <v>42796.740972222222</v>
      </c>
      <c r="G2983" s="173">
        <f t="shared" si="146"/>
        <v>0.10624999999708962</v>
      </c>
      <c r="H2983" s="174" t="str">
        <f t="shared" si="147"/>
        <v>ACCEPTABLE</v>
      </c>
      <c r="I2983" s="134"/>
      <c r="J2983" s="124">
        <v>42796.84375</v>
      </c>
      <c r="K2983" s="124">
        <v>42796.855555555558</v>
      </c>
      <c r="L2983" s="130">
        <f t="shared" si="148"/>
        <v>1.1805555557657499E-2</v>
      </c>
      <c r="M2983" s="131" t="s">
        <v>0</v>
      </c>
      <c r="N2983" s="138" t="s">
        <v>671</v>
      </c>
    </row>
    <row r="2984" spans="1:14" ht="27" customHeight="1" x14ac:dyDescent="0.35">
      <c r="A2984" s="157">
        <v>20302</v>
      </c>
      <c r="B2984" s="158">
        <v>2333</v>
      </c>
      <c r="C2984" s="125" t="s">
        <v>4</v>
      </c>
      <c r="D2984" s="159">
        <v>42796.881944444445</v>
      </c>
      <c r="E2984" s="158" t="s">
        <v>1</v>
      </c>
      <c r="F2984" s="102">
        <v>42796.740972222222</v>
      </c>
      <c r="G2984" s="173">
        <f t="shared" si="146"/>
        <v>0.14097222222335404</v>
      </c>
      <c r="H2984" s="174" t="str">
        <f t="shared" si="147"/>
        <v>ACCEPTABLE</v>
      </c>
      <c r="I2984" s="134"/>
      <c r="J2984" s="124">
        <v>42796.881944444445</v>
      </c>
      <c r="K2984" s="124">
        <v>42796.888888888891</v>
      </c>
      <c r="L2984" s="130">
        <f t="shared" si="148"/>
        <v>6.9444444452528842E-3</v>
      </c>
      <c r="M2984" s="131" t="s">
        <v>1</v>
      </c>
      <c r="N2984" s="138" t="s">
        <v>201</v>
      </c>
    </row>
    <row r="2985" spans="1:14" ht="27" customHeight="1" x14ac:dyDescent="0.35">
      <c r="A2985" s="157">
        <v>20303</v>
      </c>
      <c r="B2985" s="158">
        <v>2334</v>
      </c>
      <c r="C2985" s="125" t="s">
        <v>1531</v>
      </c>
      <c r="D2985" s="159">
        <v>42797.284722222219</v>
      </c>
      <c r="E2985" s="158" t="s">
        <v>0</v>
      </c>
      <c r="F2985" s="102">
        <v>42797.218055555553</v>
      </c>
      <c r="G2985" s="173">
        <f t="shared" si="146"/>
        <v>6.6666666665696539E-2</v>
      </c>
      <c r="H2985" s="174" t="str">
        <f t="shared" si="147"/>
        <v>ACCEPTABLE</v>
      </c>
      <c r="I2985" s="134"/>
      <c r="J2985" s="124">
        <v>42797.286111111112</v>
      </c>
      <c r="K2985" s="124">
        <v>42797.295138888891</v>
      </c>
      <c r="L2985" s="130">
        <f t="shared" si="148"/>
        <v>9.0277777781011537E-3</v>
      </c>
      <c r="M2985" s="131" t="s">
        <v>0</v>
      </c>
      <c r="N2985" s="138" t="s">
        <v>1607</v>
      </c>
    </row>
    <row r="2986" spans="1:14" ht="27" customHeight="1" x14ac:dyDescent="0.35">
      <c r="A2986" s="157">
        <v>20303</v>
      </c>
      <c r="B2986" s="158">
        <v>2335</v>
      </c>
      <c r="C2986" s="125" t="s">
        <v>4</v>
      </c>
      <c r="D2986" s="159">
        <v>42797.319444444445</v>
      </c>
      <c r="E2986" s="158" t="s">
        <v>1</v>
      </c>
      <c r="F2986" s="102">
        <v>42797.218055555553</v>
      </c>
      <c r="G2986" s="173">
        <f t="shared" si="146"/>
        <v>0.10138888889196096</v>
      </c>
      <c r="H2986" s="174" t="str">
        <f t="shared" si="147"/>
        <v>ACCEPTABLE</v>
      </c>
      <c r="I2986" s="134"/>
      <c r="J2986" s="124">
        <v>42797.326388888891</v>
      </c>
      <c r="K2986" s="124">
        <v>42797.333333333336</v>
      </c>
      <c r="L2986" s="130">
        <f t="shared" si="148"/>
        <v>6.9444444452528842E-3</v>
      </c>
      <c r="M2986" s="131" t="s">
        <v>1</v>
      </c>
      <c r="N2986" s="138" t="s">
        <v>18</v>
      </c>
    </row>
    <row r="2987" spans="1:14" ht="27" customHeight="1" x14ac:dyDescent="0.35">
      <c r="A2987" s="157">
        <v>20302</v>
      </c>
      <c r="B2987" s="158">
        <v>2336</v>
      </c>
      <c r="C2987" s="125" t="s">
        <v>4</v>
      </c>
      <c r="D2987" s="159">
        <v>42797.590277777781</v>
      </c>
      <c r="E2987" s="158" t="s">
        <v>0</v>
      </c>
      <c r="F2987" s="102">
        <v>42797.518055555556</v>
      </c>
      <c r="G2987" s="173">
        <f t="shared" si="146"/>
        <v>7.2222222224809229E-2</v>
      </c>
      <c r="H2987" s="174" t="str">
        <f t="shared" si="147"/>
        <v>ACCEPTABLE</v>
      </c>
      <c r="I2987" s="134"/>
      <c r="J2987" s="124">
        <v>42797.566666666666</v>
      </c>
      <c r="K2987" s="124">
        <v>42797.573611111111</v>
      </c>
      <c r="L2987" s="130">
        <f t="shared" si="148"/>
        <v>6.9444444452528842E-3</v>
      </c>
      <c r="M2987" s="131" t="s">
        <v>0</v>
      </c>
      <c r="N2987" s="138" t="s">
        <v>18</v>
      </c>
    </row>
    <row r="2988" spans="1:14" ht="27" customHeight="1" x14ac:dyDescent="0.35">
      <c r="A2988" s="157">
        <v>20302</v>
      </c>
      <c r="B2988" s="158">
        <v>2337</v>
      </c>
      <c r="C2988" s="125" t="s">
        <v>1531</v>
      </c>
      <c r="D2988" s="159">
        <v>42797.618055555555</v>
      </c>
      <c r="E2988" s="158" t="s">
        <v>1</v>
      </c>
      <c r="F2988" s="102">
        <v>42797.518055555556</v>
      </c>
      <c r="G2988" s="173">
        <f t="shared" si="146"/>
        <v>9.9999999998544808E-2</v>
      </c>
      <c r="H2988" s="174" t="str">
        <f t="shared" si="147"/>
        <v>ACCEPTABLE</v>
      </c>
      <c r="I2988" s="134"/>
      <c r="J2988" s="124">
        <v>42797.613194444442</v>
      </c>
      <c r="K2988" s="124">
        <v>42797.625694444447</v>
      </c>
      <c r="L2988" s="130">
        <f t="shared" si="148"/>
        <v>1.2500000004365575E-2</v>
      </c>
      <c r="M2988" s="131" t="s">
        <v>1</v>
      </c>
      <c r="N2988" s="138" t="s">
        <v>1608</v>
      </c>
    </row>
    <row r="2989" spans="1:14" ht="27" customHeight="1" x14ac:dyDescent="0.35">
      <c r="A2989" s="157">
        <v>20304</v>
      </c>
      <c r="B2989" s="158">
        <v>2338</v>
      </c>
      <c r="C2989" s="125" t="s">
        <v>471</v>
      </c>
      <c r="D2989" s="159">
        <v>42797.652777777781</v>
      </c>
      <c r="E2989" s="158" t="s">
        <v>0</v>
      </c>
      <c r="F2989" s="102">
        <v>42797.218055555553</v>
      </c>
      <c r="G2989" s="173">
        <f t="shared" si="146"/>
        <v>0.43472222222771961</v>
      </c>
      <c r="H2989" s="174" t="str">
        <f t="shared" si="147"/>
        <v>ACCEPTABLE</v>
      </c>
      <c r="I2989" s="134"/>
      <c r="J2989" s="124">
        <v>42797.654861111114</v>
      </c>
      <c r="K2989" s="124">
        <v>42797.670138888891</v>
      </c>
      <c r="L2989" s="130">
        <f t="shared" si="148"/>
        <v>1.5277777776645962E-2</v>
      </c>
      <c r="M2989" s="131" t="s">
        <v>0</v>
      </c>
      <c r="N2989" s="138" t="s">
        <v>1008</v>
      </c>
    </row>
    <row r="2990" spans="1:14" ht="27" customHeight="1" x14ac:dyDescent="0.35">
      <c r="A2990" s="157">
        <v>20304</v>
      </c>
      <c r="B2990" s="158">
        <v>2339</v>
      </c>
      <c r="C2990" s="125" t="s">
        <v>16</v>
      </c>
      <c r="D2990" s="159">
        <v>42797.6875</v>
      </c>
      <c r="E2990" s="158" t="s">
        <v>1</v>
      </c>
      <c r="F2990" s="102">
        <v>42797.218055555553</v>
      </c>
      <c r="G2990" s="173">
        <f t="shared" si="146"/>
        <v>0.46944444444670808</v>
      </c>
      <c r="H2990" s="174" t="str">
        <f t="shared" si="147"/>
        <v>ACCEPTABLE</v>
      </c>
      <c r="I2990" s="134"/>
      <c r="J2990" s="124">
        <v>42797.691666666666</v>
      </c>
      <c r="K2990" s="124">
        <v>42797.701388888891</v>
      </c>
      <c r="L2990" s="130">
        <f t="shared" si="148"/>
        <v>9.7222222248092294E-3</v>
      </c>
      <c r="M2990" s="131" t="s">
        <v>1</v>
      </c>
      <c r="N2990" s="138" t="s">
        <v>610</v>
      </c>
    </row>
    <row r="2991" spans="1:14" ht="27" customHeight="1" x14ac:dyDescent="0.35">
      <c r="A2991" s="157">
        <v>20304</v>
      </c>
      <c r="B2991" s="158">
        <v>2340</v>
      </c>
      <c r="C2991" s="125" t="s">
        <v>16</v>
      </c>
      <c r="D2991" s="159">
        <v>42798.298611111109</v>
      </c>
      <c r="E2991" s="158" t="s">
        <v>0</v>
      </c>
      <c r="F2991" s="102">
        <v>42798.230555555558</v>
      </c>
      <c r="G2991" s="173">
        <f t="shared" si="146"/>
        <v>6.8055555551836733E-2</v>
      </c>
      <c r="H2991" s="174" t="str">
        <f t="shared" si="147"/>
        <v>ACCEPTABLE</v>
      </c>
      <c r="I2991" s="134"/>
      <c r="J2991" s="124">
        <v>42798.308333333334</v>
      </c>
      <c r="K2991" s="124">
        <v>42798.320138888892</v>
      </c>
      <c r="L2991" s="130">
        <f t="shared" si="148"/>
        <v>1.1805555557657499E-2</v>
      </c>
      <c r="M2991" s="131" t="s">
        <v>0</v>
      </c>
      <c r="N2991" s="138" t="s">
        <v>709</v>
      </c>
    </row>
    <row r="2992" spans="1:14" ht="27" customHeight="1" x14ac:dyDescent="0.35">
      <c r="A2992" s="157">
        <v>20304</v>
      </c>
      <c r="B2992" s="158">
        <v>2341</v>
      </c>
      <c r="C2992" s="125" t="s">
        <v>471</v>
      </c>
      <c r="D2992" s="159">
        <v>42798.326388888891</v>
      </c>
      <c r="E2992" s="158" t="s">
        <v>1</v>
      </c>
      <c r="F2992" s="102">
        <v>42798.230555555558</v>
      </c>
      <c r="G2992" s="173">
        <f t="shared" si="146"/>
        <v>9.5833333332848269E-2</v>
      </c>
      <c r="H2992" s="174" t="str">
        <f t="shared" si="147"/>
        <v>ACCEPTABLE</v>
      </c>
      <c r="I2992" s="134"/>
      <c r="J2992" s="124">
        <v>42798.336805555555</v>
      </c>
      <c r="K2992" s="124">
        <v>42798.348611111112</v>
      </c>
      <c r="L2992" s="130">
        <f t="shared" si="148"/>
        <v>1.1805555557657499E-2</v>
      </c>
      <c r="M2992" s="131" t="s">
        <v>1</v>
      </c>
      <c r="N2992" s="138" t="s">
        <v>1609</v>
      </c>
    </row>
    <row r="2993" spans="1:14" ht="27" customHeight="1" x14ac:dyDescent="0.35">
      <c r="A2993" s="157">
        <v>20305</v>
      </c>
      <c r="B2993" s="158">
        <v>2342</v>
      </c>
      <c r="C2993" s="125" t="s">
        <v>471</v>
      </c>
      <c r="D2993" s="159">
        <v>42798.569444444445</v>
      </c>
      <c r="E2993" s="158" t="s">
        <v>0</v>
      </c>
      <c r="F2993" s="102">
        <v>42798.230555555558</v>
      </c>
      <c r="G2993" s="173">
        <f t="shared" si="146"/>
        <v>0.33888888888759539</v>
      </c>
      <c r="H2993" s="174" t="str">
        <f t="shared" si="147"/>
        <v>ACCEPTABLE</v>
      </c>
      <c r="I2993" s="134"/>
      <c r="J2993" s="124">
        <v>42798.56527777778</v>
      </c>
      <c r="K2993" s="124">
        <v>42798.580555555556</v>
      </c>
      <c r="L2993" s="130">
        <f t="shared" si="148"/>
        <v>1.5277777776645962E-2</v>
      </c>
      <c r="M2993" s="131" t="s">
        <v>0</v>
      </c>
      <c r="N2993" s="138" t="s">
        <v>1610</v>
      </c>
    </row>
    <row r="2994" spans="1:14" ht="27" customHeight="1" x14ac:dyDescent="0.35">
      <c r="A2994" s="157">
        <v>20305</v>
      </c>
      <c r="B2994" s="158">
        <v>2343</v>
      </c>
      <c r="C2994" s="125" t="s">
        <v>16</v>
      </c>
      <c r="D2994" s="159">
        <v>42798.597222222219</v>
      </c>
      <c r="E2994" s="158" t="s">
        <v>1</v>
      </c>
      <c r="F2994" s="102">
        <v>42798.230555555558</v>
      </c>
      <c r="G2994" s="173">
        <f t="shared" si="146"/>
        <v>0.36666666666133096</v>
      </c>
      <c r="H2994" s="174" t="str">
        <f t="shared" si="147"/>
        <v>ACCEPTABLE</v>
      </c>
      <c r="I2994" s="134"/>
      <c r="J2994" s="124">
        <v>42798.598611111112</v>
      </c>
      <c r="K2994" s="124">
        <v>42798.604166666664</v>
      </c>
      <c r="L2994" s="130">
        <f t="shared" si="148"/>
        <v>5.5555555518367328E-3</v>
      </c>
      <c r="M2994" s="131" t="s">
        <v>1</v>
      </c>
      <c r="N2994" s="138" t="s">
        <v>623</v>
      </c>
    </row>
    <row r="2995" spans="1:14" ht="27" customHeight="1" x14ac:dyDescent="0.35">
      <c r="A2995" s="157">
        <v>20303</v>
      </c>
      <c r="B2995" s="158">
        <v>2344</v>
      </c>
      <c r="C2995" s="125" t="s">
        <v>1531</v>
      </c>
      <c r="D2995" s="159">
        <v>42798.638888888891</v>
      </c>
      <c r="E2995" s="158" t="s">
        <v>1</v>
      </c>
      <c r="F2995" s="102">
        <v>42798.513194444444</v>
      </c>
      <c r="G2995" s="173">
        <f t="shared" si="146"/>
        <v>0.12569444444670808</v>
      </c>
      <c r="H2995" s="174" t="str">
        <f t="shared" si="147"/>
        <v>ACCEPTABLE</v>
      </c>
      <c r="I2995" s="134"/>
      <c r="J2995" s="124"/>
      <c r="K2995" s="124">
        <v>42798.655555555553</v>
      </c>
      <c r="L2995" s="130" t="str">
        <f t="shared" si="148"/>
        <v>Incomplete Data</v>
      </c>
      <c r="M2995" s="131" t="s">
        <v>1</v>
      </c>
      <c r="N2995" s="138" t="s">
        <v>1349</v>
      </c>
    </row>
    <row r="2996" spans="1:14" ht="27" customHeight="1" x14ac:dyDescent="0.35">
      <c r="A2996" s="157">
        <v>20306</v>
      </c>
      <c r="B2996" s="158">
        <v>2345</v>
      </c>
      <c r="C2996" s="125" t="s">
        <v>471</v>
      </c>
      <c r="D2996" s="159">
        <v>42799.277777777781</v>
      </c>
      <c r="E2996" s="158" t="s">
        <v>0</v>
      </c>
      <c r="F2996" s="102">
        <v>42798.929166666669</v>
      </c>
      <c r="G2996" s="173">
        <f t="shared" si="146"/>
        <v>0.34861111111240461</v>
      </c>
      <c r="H2996" s="174" t="str">
        <f t="shared" si="147"/>
        <v>ACCEPTABLE</v>
      </c>
      <c r="I2996" s="134"/>
      <c r="J2996" s="124">
        <v>42799.260416666664</v>
      </c>
      <c r="K2996" s="124">
        <v>42799.270833333336</v>
      </c>
      <c r="L2996" s="130">
        <f t="shared" si="148"/>
        <v>1.0416666671517305E-2</v>
      </c>
      <c r="M2996" s="131" t="s">
        <v>0</v>
      </c>
      <c r="N2996" s="138" t="s">
        <v>1611</v>
      </c>
    </row>
    <row r="2997" spans="1:14" ht="27" customHeight="1" x14ac:dyDescent="0.35">
      <c r="A2997" s="157">
        <v>20306</v>
      </c>
      <c r="B2997" s="158">
        <v>2346</v>
      </c>
      <c r="C2997" s="125" t="s">
        <v>16</v>
      </c>
      <c r="D2997" s="159">
        <v>42799.3125</v>
      </c>
      <c r="E2997" s="158" t="s">
        <v>1</v>
      </c>
      <c r="F2997" s="102">
        <v>42798.929166666669</v>
      </c>
      <c r="G2997" s="173">
        <f t="shared" si="146"/>
        <v>0.38333333333139308</v>
      </c>
      <c r="H2997" s="174" t="str">
        <f t="shared" si="147"/>
        <v>ACCEPTABLE</v>
      </c>
      <c r="I2997" s="134"/>
      <c r="J2997" s="124">
        <v>42799.305555555555</v>
      </c>
      <c r="K2997" s="124">
        <v>42799.313194444447</v>
      </c>
      <c r="L2997" s="130">
        <f t="shared" si="148"/>
        <v>7.6388888919609599E-3</v>
      </c>
      <c r="M2997" s="131" t="s">
        <v>1</v>
      </c>
      <c r="N2997" s="138" t="s">
        <v>765</v>
      </c>
    </row>
    <row r="2998" spans="1:14" ht="27" customHeight="1" x14ac:dyDescent="0.35">
      <c r="A2998" s="157">
        <v>20305</v>
      </c>
      <c r="B2998" s="158">
        <v>2347</v>
      </c>
      <c r="C2998" s="125" t="s">
        <v>19</v>
      </c>
      <c r="D2998" s="159">
        <v>42799.673611111109</v>
      </c>
      <c r="E2998" s="158" t="s">
        <v>0</v>
      </c>
      <c r="F2998" s="102">
        <v>42799.447916666664</v>
      </c>
      <c r="G2998" s="173">
        <f t="shared" si="146"/>
        <v>0.22569444444525288</v>
      </c>
      <c r="H2998" s="174" t="str">
        <f t="shared" si="147"/>
        <v>ACCEPTABLE</v>
      </c>
      <c r="I2998" s="134"/>
      <c r="J2998" s="124">
        <v>42799.672222222223</v>
      </c>
      <c r="K2998" s="124">
        <v>42799.681944444441</v>
      </c>
      <c r="L2998" s="130">
        <f t="shared" si="148"/>
        <v>9.7222222175332718E-3</v>
      </c>
      <c r="M2998" s="131" t="s">
        <v>0</v>
      </c>
      <c r="N2998" s="138" t="s">
        <v>592</v>
      </c>
    </row>
    <row r="2999" spans="1:14" ht="27" customHeight="1" x14ac:dyDescent="0.35">
      <c r="A2999" s="157">
        <v>20305</v>
      </c>
      <c r="B2999" s="158">
        <v>2348</v>
      </c>
      <c r="C2999" s="125" t="s">
        <v>700</v>
      </c>
      <c r="D2999" s="159">
        <v>42799.701388888891</v>
      </c>
      <c r="E2999" s="158" t="s">
        <v>1</v>
      </c>
      <c r="F2999" s="102">
        <v>42799.447916666664</v>
      </c>
      <c r="G2999" s="173">
        <f t="shared" si="146"/>
        <v>0.25347222222626442</v>
      </c>
      <c r="H2999" s="174" t="str">
        <f t="shared" si="147"/>
        <v>ACCEPTABLE</v>
      </c>
      <c r="I2999" s="134"/>
      <c r="J2999" s="124">
        <v>42799.709722222222</v>
      </c>
      <c r="K2999" s="124">
        <v>42799.723611111112</v>
      </c>
      <c r="L2999" s="130">
        <f t="shared" si="148"/>
        <v>1.3888888890505768E-2</v>
      </c>
      <c r="M2999" s="131" t="s">
        <v>1</v>
      </c>
      <c r="N2999" s="138" t="s">
        <v>1542</v>
      </c>
    </row>
    <row r="3000" spans="1:14" ht="27" customHeight="1" x14ac:dyDescent="0.35">
      <c r="A3000" s="157">
        <v>20307</v>
      </c>
      <c r="B3000" s="158">
        <v>2349</v>
      </c>
      <c r="C3000" s="125" t="s">
        <v>3</v>
      </c>
      <c r="D3000" s="159">
        <v>42799.774305555555</v>
      </c>
      <c r="E3000" s="158" t="s">
        <v>0</v>
      </c>
      <c r="F3000" s="102">
        <v>42799.447916666664</v>
      </c>
      <c r="G3000" s="173">
        <f t="shared" ref="G3000:G3044" si="149">IF(D3000="","",D3000-F3000)</f>
        <v>0.32638888889050577</v>
      </c>
      <c r="H3000" s="174" t="str">
        <f t="shared" ref="H3000:H3044" si="150">IF(D3000-F3000&lt;0,"TOO LATE",IF(G3000="","",IF(OR(DAY(D3000-F3000)&gt;1,AND(HOUR(D3000-F3000)&gt;HOUR("0:59"),(SIGN(D3000-F3000)=1))),"ACCEPTABLE","TOO LATE")))</f>
        <v>ACCEPTABLE</v>
      </c>
      <c r="I3000" s="134"/>
      <c r="J3000" s="124">
        <v>42799.775000000001</v>
      </c>
      <c r="K3000" s="124">
        <v>42799.787499999999</v>
      </c>
      <c r="L3000" s="130">
        <f t="shared" si="148"/>
        <v>1.2499999997089617E-2</v>
      </c>
      <c r="M3000" s="131" t="s">
        <v>0</v>
      </c>
      <c r="N3000" s="138" t="s">
        <v>1612</v>
      </c>
    </row>
    <row r="3001" spans="1:14" ht="27" customHeight="1" x14ac:dyDescent="0.35">
      <c r="A3001" s="157">
        <v>20307</v>
      </c>
      <c r="B3001" s="158">
        <v>2350</v>
      </c>
      <c r="C3001" s="125" t="s">
        <v>4</v>
      </c>
      <c r="D3001" s="159">
        <v>42799.809027777781</v>
      </c>
      <c r="E3001" s="158" t="s">
        <v>1</v>
      </c>
      <c r="F3001" s="102">
        <v>42799.447916666664</v>
      </c>
      <c r="G3001" s="173">
        <f t="shared" si="149"/>
        <v>0.36111111111677019</v>
      </c>
      <c r="H3001" s="174" t="str">
        <f t="shared" si="150"/>
        <v>ACCEPTABLE</v>
      </c>
      <c r="I3001" s="134"/>
      <c r="J3001" s="124">
        <v>42799.8125</v>
      </c>
      <c r="K3001" s="124">
        <v>42799.822222222225</v>
      </c>
      <c r="L3001" s="130">
        <f t="shared" si="148"/>
        <v>9.7222222248092294E-3</v>
      </c>
      <c r="M3001" s="131" t="s">
        <v>1</v>
      </c>
      <c r="N3001" s="138" t="s">
        <v>587</v>
      </c>
    </row>
    <row r="3002" spans="1:14" ht="27" customHeight="1" x14ac:dyDescent="0.35">
      <c r="A3002" s="157">
        <v>20307</v>
      </c>
      <c r="B3002" s="158">
        <v>2351</v>
      </c>
      <c r="C3002" s="125" t="s">
        <v>4</v>
      </c>
      <c r="D3002" s="159">
        <v>42800.527777777781</v>
      </c>
      <c r="E3002" s="158" t="s">
        <v>0</v>
      </c>
      <c r="F3002" s="102">
        <v>42800.45416666667</v>
      </c>
      <c r="G3002" s="173">
        <f t="shared" si="149"/>
        <v>7.3611111110949423E-2</v>
      </c>
      <c r="H3002" s="174" t="str">
        <f t="shared" si="150"/>
        <v>ACCEPTABLE</v>
      </c>
      <c r="I3002" s="134"/>
      <c r="J3002" s="124">
        <v>42800.520833333336</v>
      </c>
      <c r="K3002" s="124">
        <v>42800.530555555553</v>
      </c>
      <c r="L3002" s="130">
        <f t="shared" si="148"/>
        <v>9.7222222175332718E-3</v>
      </c>
      <c r="M3002" s="131" t="s">
        <v>0</v>
      </c>
      <c r="N3002" s="138" t="s">
        <v>587</v>
      </c>
    </row>
    <row r="3003" spans="1:14" ht="27" customHeight="1" x14ac:dyDescent="0.35">
      <c r="A3003" s="157">
        <v>20307</v>
      </c>
      <c r="B3003" s="158">
        <v>2352</v>
      </c>
      <c r="C3003" s="125" t="s">
        <v>3</v>
      </c>
      <c r="D3003" s="159">
        <v>42800.555555555555</v>
      </c>
      <c r="E3003" s="158" t="s">
        <v>1</v>
      </c>
      <c r="F3003" s="102">
        <v>42800.45416666667</v>
      </c>
      <c r="G3003" s="173">
        <f t="shared" si="149"/>
        <v>0.101388888884685</v>
      </c>
      <c r="H3003" s="174" t="str">
        <f t="shared" si="150"/>
        <v>ACCEPTABLE</v>
      </c>
      <c r="I3003" s="134"/>
      <c r="J3003" s="124">
        <v>42800.541666666664</v>
      </c>
      <c r="K3003" s="124">
        <v>42800.555555555555</v>
      </c>
      <c r="L3003" s="130">
        <f t="shared" si="148"/>
        <v>1.3888888890505768E-2</v>
      </c>
      <c r="M3003" s="131" t="s">
        <v>1</v>
      </c>
      <c r="N3003" s="138" t="s">
        <v>1612</v>
      </c>
    </row>
    <row r="3004" spans="1:14" ht="27" customHeight="1" x14ac:dyDescent="0.35">
      <c r="A3004" s="157">
        <v>20306</v>
      </c>
      <c r="B3004" s="158">
        <v>2353</v>
      </c>
      <c r="C3004" s="125" t="s">
        <v>16</v>
      </c>
      <c r="D3004" s="159">
        <v>42801.236111111109</v>
      </c>
      <c r="E3004" s="158" t="s">
        <v>0</v>
      </c>
      <c r="F3004" s="102">
        <v>42800.740277777775</v>
      </c>
      <c r="G3004" s="173">
        <f t="shared" si="149"/>
        <v>0.49583333333430346</v>
      </c>
      <c r="H3004" s="174" t="str">
        <f t="shared" si="150"/>
        <v>ACCEPTABLE</v>
      </c>
      <c r="I3004" s="134"/>
      <c r="J3004" s="124">
        <v>42801.238888888889</v>
      </c>
      <c r="K3004" s="124">
        <v>42801.246527777781</v>
      </c>
      <c r="L3004" s="130">
        <f t="shared" si="148"/>
        <v>7.6388888919609599E-3</v>
      </c>
      <c r="M3004" s="131" t="s">
        <v>0</v>
      </c>
      <c r="N3004" s="138" t="s">
        <v>1028</v>
      </c>
    </row>
    <row r="3005" spans="1:14" ht="27" customHeight="1" x14ac:dyDescent="0.35">
      <c r="A3005" s="157"/>
      <c r="B3005" s="158"/>
      <c r="C3005" s="125"/>
      <c r="D3005" s="159"/>
      <c r="E3005" s="158"/>
      <c r="F3005" s="102"/>
      <c r="G3005" s="173" t="str">
        <f t="shared" si="149"/>
        <v/>
      </c>
      <c r="H3005" s="174" t="str">
        <f t="shared" si="150"/>
        <v/>
      </c>
      <c r="I3005" s="134"/>
      <c r="J3005" s="124">
        <v>42801.26666666667</v>
      </c>
      <c r="K3005" s="124">
        <v>42801.268055555556</v>
      </c>
      <c r="L3005" s="130">
        <f t="shared" si="148"/>
        <v>1.3888888861401938E-3</v>
      </c>
      <c r="M3005" s="131" t="s">
        <v>1</v>
      </c>
      <c r="N3005" s="138" t="s">
        <v>91</v>
      </c>
    </row>
    <row r="3006" spans="1:14" ht="27" customHeight="1" x14ac:dyDescent="0.35">
      <c r="A3006" s="157">
        <v>20306</v>
      </c>
      <c r="B3006" s="158">
        <v>2354</v>
      </c>
      <c r="C3006" s="125" t="s">
        <v>471</v>
      </c>
      <c r="D3006" s="159">
        <v>42801.263888888891</v>
      </c>
      <c r="E3006" s="158" t="s">
        <v>1</v>
      </c>
      <c r="F3006" s="102">
        <v>42800.740277777775</v>
      </c>
      <c r="G3006" s="173">
        <f t="shared" si="149"/>
        <v>0.523611111115315</v>
      </c>
      <c r="H3006" s="174" t="str">
        <f t="shared" si="150"/>
        <v>ACCEPTABLE</v>
      </c>
      <c r="I3006" s="134"/>
      <c r="J3006" s="124">
        <v>42801.277083333334</v>
      </c>
      <c r="K3006" s="124">
        <v>42801.286805555559</v>
      </c>
      <c r="L3006" s="130">
        <f t="shared" si="148"/>
        <v>9.7222222248092294E-3</v>
      </c>
      <c r="M3006" s="131" t="s">
        <v>1</v>
      </c>
      <c r="N3006" s="138" t="s">
        <v>1613</v>
      </c>
    </row>
    <row r="3007" spans="1:14" ht="27" customHeight="1" x14ac:dyDescent="0.35">
      <c r="A3007" s="157">
        <v>20308</v>
      </c>
      <c r="B3007" s="158">
        <v>2355</v>
      </c>
      <c r="C3007" s="125" t="s">
        <v>471</v>
      </c>
      <c r="D3007" s="159">
        <v>42801.322916666664</v>
      </c>
      <c r="E3007" s="158" t="s">
        <v>0</v>
      </c>
      <c r="F3007" s="102">
        <v>42800.740277777775</v>
      </c>
      <c r="G3007" s="173">
        <f t="shared" si="149"/>
        <v>0.58263888888905058</v>
      </c>
      <c r="H3007" s="174" t="str">
        <f t="shared" si="150"/>
        <v>ACCEPTABLE</v>
      </c>
      <c r="I3007" s="134"/>
      <c r="J3007" s="124">
        <v>42801.322916666664</v>
      </c>
      <c r="K3007" s="124">
        <v>42801.334722222222</v>
      </c>
      <c r="L3007" s="130">
        <f t="shared" si="148"/>
        <v>1.1805555557657499E-2</v>
      </c>
      <c r="M3007" s="131" t="s">
        <v>0</v>
      </c>
      <c r="N3007" s="138" t="s">
        <v>1614</v>
      </c>
    </row>
    <row r="3008" spans="1:14" ht="27" customHeight="1" x14ac:dyDescent="0.35">
      <c r="A3008" s="157">
        <v>20308</v>
      </c>
      <c r="B3008" s="158">
        <v>2356</v>
      </c>
      <c r="C3008" s="125" t="s">
        <v>16</v>
      </c>
      <c r="D3008" s="159">
        <v>42801.357638888891</v>
      </c>
      <c r="E3008" s="158" t="s">
        <v>1</v>
      </c>
      <c r="F3008" s="102">
        <v>42800.740277777775</v>
      </c>
      <c r="G3008" s="173">
        <f t="shared" si="149"/>
        <v>0.617361111115315</v>
      </c>
      <c r="H3008" s="174" t="str">
        <f t="shared" si="150"/>
        <v>ACCEPTABLE</v>
      </c>
      <c r="I3008" s="134"/>
      <c r="J3008" s="124">
        <v>42801.354166666664</v>
      </c>
      <c r="K3008" s="124">
        <v>42801.361111111109</v>
      </c>
      <c r="L3008" s="130">
        <f t="shared" si="148"/>
        <v>6.9444444452528842E-3</v>
      </c>
      <c r="M3008" s="131" t="s">
        <v>1</v>
      </c>
      <c r="N3008" s="138" t="s">
        <v>1615</v>
      </c>
    </row>
    <row r="3009" spans="1:14" ht="27" customHeight="1" x14ac:dyDescent="0.35">
      <c r="A3009" s="157">
        <v>20308</v>
      </c>
      <c r="B3009" s="158">
        <v>2357</v>
      </c>
      <c r="C3009" s="125" t="s">
        <v>16</v>
      </c>
      <c r="D3009" s="159">
        <v>42802.256944444445</v>
      </c>
      <c r="E3009" s="158" t="s">
        <v>0</v>
      </c>
      <c r="F3009" s="102">
        <v>42801.722222222219</v>
      </c>
      <c r="G3009" s="173">
        <f t="shared" si="149"/>
        <v>0.53472222222626442</v>
      </c>
      <c r="H3009" s="174" t="str">
        <f t="shared" si="150"/>
        <v>ACCEPTABLE</v>
      </c>
      <c r="I3009" s="134"/>
      <c r="J3009" s="124">
        <v>42802.256249999999</v>
      </c>
      <c r="K3009" s="124">
        <v>42802.262499999997</v>
      </c>
      <c r="L3009" s="130">
        <f t="shared" si="148"/>
        <v>6.2499999985448085E-3</v>
      </c>
      <c r="M3009" s="131" t="s">
        <v>0</v>
      </c>
      <c r="N3009" s="138" t="s">
        <v>1028</v>
      </c>
    </row>
    <row r="3010" spans="1:14" ht="27" customHeight="1" x14ac:dyDescent="0.35">
      <c r="A3010" s="157"/>
      <c r="B3010" s="158"/>
      <c r="C3010" s="125"/>
      <c r="D3010" s="159"/>
      <c r="E3010" s="158"/>
      <c r="F3010" s="102"/>
      <c r="G3010" s="173" t="str">
        <f t="shared" si="149"/>
        <v/>
      </c>
      <c r="H3010" s="174" t="str">
        <f t="shared" si="150"/>
        <v/>
      </c>
      <c r="I3010" s="134"/>
      <c r="J3010" s="124">
        <v>42802.277777777781</v>
      </c>
      <c r="K3010" s="124">
        <v>42802.28125</v>
      </c>
      <c r="L3010" s="130">
        <f t="shared" si="148"/>
        <v>3.4722222189884633E-3</v>
      </c>
      <c r="M3010" s="131" t="s">
        <v>1</v>
      </c>
      <c r="N3010" s="138" t="s">
        <v>91</v>
      </c>
    </row>
    <row r="3011" spans="1:14" ht="27" customHeight="1" x14ac:dyDescent="0.35">
      <c r="A3011" s="157">
        <v>20308</v>
      </c>
      <c r="B3011" s="158">
        <v>2358</v>
      </c>
      <c r="C3011" s="125" t="s">
        <v>471</v>
      </c>
      <c r="D3011" s="159">
        <v>42802.284722222219</v>
      </c>
      <c r="E3011" s="158" t="s">
        <v>1</v>
      </c>
      <c r="F3011" s="102">
        <v>42801.722222222219</v>
      </c>
      <c r="G3011" s="173">
        <f t="shared" si="149"/>
        <v>0.5625</v>
      </c>
      <c r="H3011" s="174" t="str">
        <f t="shared" si="150"/>
        <v>ACCEPTABLE</v>
      </c>
      <c r="I3011" s="134"/>
      <c r="J3011" s="124">
        <v>42802.284722222219</v>
      </c>
      <c r="K3011" s="124">
        <v>42802.298611111109</v>
      </c>
      <c r="L3011" s="130">
        <f t="shared" si="148"/>
        <v>1.3888888890505768E-2</v>
      </c>
      <c r="M3011" s="131" t="s">
        <v>1</v>
      </c>
      <c r="N3011" s="138" t="s">
        <v>1616</v>
      </c>
    </row>
    <row r="3012" spans="1:14" ht="27" customHeight="1" x14ac:dyDescent="0.35">
      <c r="A3012" s="157"/>
      <c r="B3012" s="158"/>
      <c r="C3012" s="125"/>
      <c r="D3012" s="159"/>
      <c r="E3012" s="158"/>
      <c r="F3012" s="102"/>
      <c r="G3012" s="173" t="str">
        <f t="shared" si="149"/>
        <v/>
      </c>
      <c r="H3012" s="174" t="str">
        <f t="shared" si="150"/>
        <v/>
      </c>
      <c r="I3012" s="134"/>
      <c r="J3012" s="124">
        <v>42802.544444444444</v>
      </c>
      <c r="K3012" s="124">
        <v>42802.54791666667</v>
      </c>
      <c r="L3012" s="130">
        <f t="shared" si="148"/>
        <v>3.4722222262644209E-3</v>
      </c>
      <c r="M3012" s="131"/>
      <c r="N3012" s="138" t="s">
        <v>78</v>
      </c>
    </row>
    <row r="3013" spans="1:14" ht="27" customHeight="1" x14ac:dyDescent="0.35">
      <c r="A3013" s="157"/>
      <c r="B3013" s="158"/>
      <c r="C3013" s="125"/>
      <c r="D3013" s="159"/>
      <c r="E3013" s="158"/>
      <c r="F3013" s="102"/>
      <c r="G3013" s="173" t="str">
        <f t="shared" si="149"/>
        <v/>
      </c>
      <c r="H3013" s="174" t="str">
        <f t="shared" si="150"/>
        <v/>
      </c>
      <c r="I3013" s="134"/>
      <c r="J3013" s="124">
        <v>42803.518750000003</v>
      </c>
      <c r="K3013" s="124">
        <v>42803.522222222222</v>
      </c>
      <c r="L3013" s="130">
        <f t="shared" ref="L3013:L3076" si="151">IF(OR(K3013="",J3013=""), "Incomplete Data", K3013-J3013)</f>
        <v>3.4722222189884633E-3</v>
      </c>
      <c r="M3013" s="131"/>
      <c r="N3013" s="138" t="s">
        <v>78</v>
      </c>
    </row>
    <row r="3014" spans="1:14" ht="27" customHeight="1" x14ac:dyDescent="0.35">
      <c r="A3014" s="157"/>
      <c r="B3014" s="158"/>
      <c r="C3014" s="125"/>
      <c r="D3014" s="159"/>
      <c r="E3014" s="158"/>
      <c r="F3014" s="102"/>
      <c r="G3014" s="173" t="str">
        <f t="shared" si="149"/>
        <v/>
      </c>
      <c r="H3014" s="174" t="str">
        <f t="shared" si="150"/>
        <v/>
      </c>
      <c r="I3014" s="134"/>
      <c r="J3014" s="124">
        <v>42803.881944444445</v>
      </c>
      <c r="K3014" s="124">
        <v>42803.887499999997</v>
      </c>
      <c r="L3014" s="130">
        <f t="shared" si="151"/>
        <v>5.5555555518367328E-3</v>
      </c>
      <c r="M3014" s="131" t="s">
        <v>0</v>
      </c>
      <c r="N3014" s="138" t="s">
        <v>1617</v>
      </c>
    </row>
    <row r="3015" spans="1:14" ht="27" customHeight="1" x14ac:dyDescent="0.35">
      <c r="A3015" s="157"/>
      <c r="B3015" s="158"/>
      <c r="C3015" s="125"/>
      <c r="D3015" s="159"/>
      <c r="E3015" s="158"/>
      <c r="F3015" s="102"/>
      <c r="G3015" s="173" t="str">
        <f t="shared" si="149"/>
        <v/>
      </c>
      <c r="H3015" s="174" t="str">
        <f t="shared" si="150"/>
        <v/>
      </c>
      <c r="I3015" s="134"/>
      <c r="J3015" s="124">
        <v>42803.899305555555</v>
      </c>
      <c r="K3015" s="124">
        <v>42803.90625</v>
      </c>
      <c r="L3015" s="130">
        <f t="shared" si="151"/>
        <v>6.9444444452528842E-3</v>
      </c>
      <c r="M3015" s="131" t="s">
        <v>1</v>
      </c>
      <c r="N3015" s="138" t="s">
        <v>1617</v>
      </c>
    </row>
    <row r="3016" spans="1:14" ht="27" customHeight="1" x14ac:dyDescent="0.35">
      <c r="A3016" s="157">
        <v>20309</v>
      </c>
      <c r="B3016" s="158">
        <v>2359</v>
      </c>
      <c r="C3016" s="125" t="s">
        <v>1531</v>
      </c>
      <c r="D3016" s="159">
        <v>42804.055555555555</v>
      </c>
      <c r="E3016" s="158" t="s">
        <v>0</v>
      </c>
      <c r="F3016" s="102">
        <v>42804</v>
      </c>
      <c r="G3016" s="173">
        <f t="shared" si="149"/>
        <v>5.5555555554747116E-2</v>
      </c>
      <c r="H3016" s="174" t="str">
        <f t="shared" si="150"/>
        <v>ACCEPTABLE</v>
      </c>
      <c r="I3016" s="134"/>
      <c r="J3016" s="124">
        <v>42804.065972222219</v>
      </c>
      <c r="K3016" s="124">
        <v>42804.077777777777</v>
      </c>
      <c r="L3016" s="130">
        <f t="shared" si="151"/>
        <v>1.1805555557657499E-2</v>
      </c>
      <c r="M3016" s="131" t="s">
        <v>0</v>
      </c>
      <c r="N3016" s="138" t="s">
        <v>1618</v>
      </c>
    </row>
    <row r="3017" spans="1:14" ht="27" customHeight="1" x14ac:dyDescent="0.35">
      <c r="A3017" s="157">
        <v>20309</v>
      </c>
      <c r="B3017" s="158">
        <v>2360</v>
      </c>
      <c r="C3017" s="125" t="s">
        <v>4</v>
      </c>
      <c r="D3017" s="159">
        <v>42804.090277777781</v>
      </c>
      <c r="E3017" s="158" t="s">
        <v>1</v>
      </c>
      <c r="F3017" s="102">
        <v>42804</v>
      </c>
      <c r="G3017" s="173">
        <f t="shared" si="149"/>
        <v>9.0277777781011537E-2</v>
      </c>
      <c r="H3017" s="174" t="str">
        <f t="shared" si="150"/>
        <v>ACCEPTABLE</v>
      </c>
      <c r="I3017" s="134"/>
      <c r="J3017" s="124">
        <v>42804.100694444445</v>
      </c>
      <c r="K3017" s="124">
        <v>42804.111111111109</v>
      </c>
      <c r="L3017" s="130">
        <f t="shared" si="151"/>
        <v>1.0416666664241347E-2</v>
      </c>
      <c r="M3017" s="131" t="s">
        <v>1</v>
      </c>
      <c r="N3017" s="138" t="s">
        <v>1619</v>
      </c>
    </row>
    <row r="3018" spans="1:14" ht="27" customHeight="1" x14ac:dyDescent="0.35">
      <c r="A3018" s="157">
        <v>20310</v>
      </c>
      <c r="B3018" s="158">
        <v>2361</v>
      </c>
      <c r="C3018" s="125" t="s">
        <v>471</v>
      </c>
      <c r="D3018" s="159">
        <v>42804.298611111109</v>
      </c>
      <c r="E3018" s="158" t="s">
        <v>0</v>
      </c>
      <c r="F3018" s="102">
        <v>42803.773611111108</v>
      </c>
      <c r="G3018" s="173">
        <f t="shared" si="149"/>
        <v>0.52500000000145519</v>
      </c>
      <c r="H3018" s="174" t="str">
        <f t="shared" si="150"/>
        <v>ACCEPTABLE</v>
      </c>
      <c r="I3018" s="134"/>
      <c r="J3018" s="124">
        <v>42804.295138888891</v>
      </c>
      <c r="K3018" s="124">
        <v>42804.307638888888</v>
      </c>
      <c r="L3018" s="130">
        <f t="shared" si="151"/>
        <v>1.2499999997089617E-2</v>
      </c>
      <c r="M3018" s="131" t="s">
        <v>0</v>
      </c>
      <c r="N3018" s="138" t="s">
        <v>1620</v>
      </c>
    </row>
    <row r="3019" spans="1:14" ht="27" customHeight="1" x14ac:dyDescent="0.35">
      <c r="A3019" s="157">
        <v>20310</v>
      </c>
      <c r="B3019" s="158">
        <v>2362</v>
      </c>
      <c r="C3019" s="125" t="s">
        <v>16</v>
      </c>
      <c r="D3019" s="159">
        <v>42804.333333333336</v>
      </c>
      <c r="E3019" s="158" t="s">
        <v>1</v>
      </c>
      <c r="F3019" s="102">
        <v>42803.773611111108</v>
      </c>
      <c r="G3019" s="173">
        <f t="shared" si="149"/>
        <v>0.55972222222771961</v>
      </c>
      <c r="H3019" s="174" t="str">
        <f t="shared" si="150"/>
        <v>ACCEPTABLE</v>
      </c>
      <c r="I3019" s="134"/>
      <c r="J3019" s="124">
        <v>42804.333333333336</v>
      </c>
      <c r="K3019" s="124">
        <v>42804.34375</v>
      </c>
      <c r="L3019" s="130">
        <f t="shared" si="151"/>
        <v>1.0416666664241347E-2</v>
      </c>
      <c r="M3019" s="131" t="s">
        <v>1</v>
      </c>
      <c r="N3019" s="138" t="s">
        <v>1621</v>
      </c>
    </row>
    <row r="3020" spans="1:14" ht="27" customHeight="1" x14ac:dyDescent="0.35">
      <c r="A3020" s="157">
        <v>20309</v>
      </c>
      <c r="B3020" s="158">
        <v>2363</v>
      </c>
      <c r="C3020" s="125" t="s">
        <v>4</v>
      </c>
      <c r="D3020" s="159">
        <v>42804.996527777781</v>
      </c>
      <c r="E3020" s="158" t="s">
        <v>0</v>
      </c>
      <c r="F3020" s="102">
        <v>42804.761805555558</v>
      </c>
      <c r="G3020" s="173">
        <f t="shared" si="149"/>
        <v>0.23472222222335404</v>
      </c>
      <c r="H3020" s="174" t="str">
        <f t="shared" si="150"/>
        <v>ACCEPTABLE</v>
      </c>
      <c r="I3020" s="134"/>
      <c r="J3020" s="124">
        <v>42804.981944444444</v>
      </c>
      <c r="K3020" s="124">
        <v>42804.993055555555</v>
      </c>
      <c r="L3020" s="130">
        <f t="shared" si="151"/>
        <v>1.1111111110949423E-2</v>
      </c>
      <c r="M3020" s="131" t="s">
        <v>0</v>
      </c>
      <c r="N3020" s="138" t="s">
        <v>587</v>
      </c>
    </row>
    <row r="3021" spans="1:14" ht="27" customHeight="1" x14ac:dyDescent="0.35">
      <c r="A3021" s="157">
        <v>20309</v>
      </c>
      <c r="B3021" s="158">
        <v>2364</v>
      </c>
      <c r="C3021" s="125" t="s">
        <v>1531</v>
      </c>
      <c r="D3021" s="159">
        <v>42805.024305555555</v>
      </c>
      <c r="E3021" s="158" t="s">
        <v>1</v>
      </c>
      <c r="F3021" s="102">
        <v>42804.761805555558</v>
      </c>
      <c r="G3021" s="173">
        <f t="shared" si="149"/>
        <v>0.26249999999708962</v>
      </c>
      <c r="H3021" s="174" t="str">
        <f t="shared" si="150"/>
        <v>ACCEPTABLE</v>
      </c>
      <c r="I3021" s="134"/>
      <c r="J3021" s="124">
        <v>42805.017361111109</v>
      </c>
      <c r="K3021" s="124">
        <v>42805.030555555553</v>
      </c>
      <c r="L3021" s="130">
        <f t="shared" si="151"/>
        <v>1.3194444443797693E-2</v>
      </c>
      <c r="M3021" s="131" t="s">
        <v>1</v>
      </c>
      <c r="N3021" s="138" t="s">
        <v>1622</v>
      </c>
    </row>
    <row r="3022" spans="1:14" ht="27" customHeight="1" x14ac:dyDescent="0.35">
      <c r="A3022" s="157">
        <v>20310</v>
      </c>
      <c r="B3022" s="158">
        <v>2365</v>
      </c>
      <c r="C3022" s="125" t="s">
        <v>16</v>
      </c>
      <c r="D3022" s="159">
        <v>42805.277777777781</v>
      </c>
      <c r="E3022" s="158" t="s">
        <v>0</v>
      </c>
      <c r="F3022" s="102">
        <v>42804.761805555558</v>
      </c>
      <c r="G3022" s="173">
        <f t="shared" si="149"/>
        <v>0.51597222222335404</v>
      </c>
      <c r="H3022" s="174" t="str">
        <f t="shared" si="150"/>
        <v>ACCEPTABLE</v>
      </c>
      <c r="I3022" s="134"/>
      <c r="J3022" s="124">
        <v>42805.274305555555</v>
      </c>
      <c r="K3022" s="124">
        <v>42805.261805555558</v>
      </c>
      <c r="L3022" s="130">
        <f t="shared" si="151"/>
        <v>-1.2499999997089617E-2</v>
      </c>
      <c r="M3022" s="131" t="s">
        <v>0</v>
      </c>
      <c r="N3022" s="138" t="s">
        <v>610</v>
      </c>
    </row>
    <row r="3023" spans="1:14" ht="27" customHeight="1" x14ac:dyDescent="0.35">
      <c r="A3023" s="157">
        <v>20310</v>
      </c>
      <c r="B3023" s="158">
        <v>2366</v>
      </c>
      <c r="C3023" s="125" t="s">
        <v>471</v>
      </c>
      <c r="D3023" s="159">
        <v>42805.305555555555</v>
      </c>
      <c r="E3023" s="158" t="s">
        <v>1</v>
      </c>
      <c r="F3023" s="102">
        <v>42804.761805555558</v>
      </c>
      <c r="G3023" s="173">
        <f t="shared" si="149"/>
        <v>0.54374999999708962</v>
      </c>
      <c r="H3023" s="174" t="str">
        <f t="shared" si="150"/>
        <v>ACCEPTABLE</v>
      </c>
      <c r="I3023" s="134"/>
      <c r="J3023" s="124">
        <v>42805.302083333336</v>
      </c>
      <c r="K3023" s="124">
        <v>42805.31527777778</v>
      </c>
      <c r="L3023" s="130">
        <f t="shared" si="151"/>
        <v>1.3194444443797693E-2</v>
      </c>
      <c r="M3023" s="131" t="s">
        <v>1</v>
      </c>
      <c r="N3023" s="138" t="s">
        <v>665</v>
      </c>
    </row>
    <row r="3024" spans="1:14" ht="27" customHeight="1" x14ac:dyDescent="0.35">
      <c r="A3024" s="157">
        <v>20311</v>
      </c>
      <c r="B3024" s="158">
        <v>2367</v>
      </c>
      <c r="C3024" s="125" t="s">
        <v>1531</v>
      </c>
      <c r="D3024" s="159">
        <v>42805.361111111109</v>
      </c>
      <c r="E3024" s="158" t="s">
        <v>0</v>
      </c>
      <c r="F3024" s="102">
        <v>42805.220833333333</v>
      </c>
      <c r="G3024" s="173">
        <f t="shared" si="149"/>
        <v>0.14027777777664596</v>
      </c>
      <c r="H3024" s="174" t="str">
        <f t="shared" si="150"/>
        <v>ACCEPTABLE</v>
      </c>
      <c r="I3024" s="134"/>
      <c r="J3024" s="124">
        <v>42805.340277777781</v>
      </c>
      <c r="K3024" s="124">
        <v>42805.352083333331</v>
      </c>
      <c r="L3024" s="130">
        <f t="shared" si="151"/>
        <v>1.1805555550381541E-2</v>
      </c>
      <c r="M3024" s="131" t="s">
        <v>0</v>
      </c>
      <c r="N3024" s="138" t="s">
        <v>670</v>
      </c>
    </row>
    <row r="3025" spans="1:14" ht="27" customHeight="1" x14ac:dyDescent="0.35">
      <c r="A3025" s="157">
        <v>20312</v>
      </c>
      <c r="B3025" s="158">
        <v>2368</v>
      </c>
      <c r="C3025" s="125" t="s">
        <v>1531</v>
      </c>
      <c r="D3025" s="159">
        <v>42805.381944444445</v>
      </c>
      <c r="E3025" s="158" t="s">
        <v>1044</v>
      </c>
      <c r="F3025" s="102">
        <v>42805.220833333333</v>
      </c>
      <c r="G3025" s="173">
        <f t="shared" si="149"/>
        <v>0.16111111111240461</v>
      </c>
      <c r="H3025" s="174" t="str">
        <f t="shared" si="150"/>
        <v>ACCEPTABLE</v>
      </c>
      <c r="I3025" s="146" t="s">
        <v>1623</v>
      </c>
      <c r="J3025" s="124">
        <v>42805.370138888888</v>
      </c>
      <c r="K3025" s="124">
        <v>42805.378472222219</v>
      </c>
      <c r="L3025" s="130">
        <f t="shared" si="151"/>
        <v>8.333333331393078E-3</v>
      </c>
      <c r="M3025" s="131" t="s">
        <v>1</v>
      </c>
      <c r="N3025" s="138" t="s">
        <v>18</v>
      </c>
    </row>
    <row r="3026" spans="1:14" ht="27" customHeight="1" x14ac:dyDescent="0.35">
      <c r="A3026" s="157">
        <v>20312</v>
      </c>
      <c r="B3026" s="158">
        <v>2369</v>
      </c>
      <c r="C3026" s="125" t="s">
        <v>1531</v>
      </c>
      <c r="D3026" s="159">
        <v>42805.416666666664</v>
      </c>
      <c r="E3026" s="158" t="s">
        <v>1</v>
      </c>
      <c r="F3026" s="102">
        <v>42805.220833333333</v>
      </c>
      <c r="G3026" s="173">
        <f t="shared" si="149"/>
        <v>0.19583333333139308</v>
      </c>
      <c r="H3026" s="174" t="str">
        <f t="shared" si="150"/>
        <v>ACCEPTABLE</v>
      </c>
      <c r="I3026" s="134"/>
      <c r="J3026" s="124">
        <v>42806.456250000003</v>
      </c>
      <c r="K3026" s="124">
        <v>42806.469444444447</v>
      </c>
      <c r="L3026" s="130">
        <f t="shared" si="151"/>
        <v>1.3194444443797693E-2</v>
      </c>
      <c r="M3026" s="131" t="s">
        <v>0</v>
      </c>
      <c r="N3026" s="138" t="s">
        <v>1624</v>
      </c>
    </row>
    <row r="3027" spans="1:14" ht="27" customHeight="1" x14ac:dyDescent="0.35">
      <c r="A3027" s="157">
        <v>20312</v>
      </c>
      <c r="B3027" s="158">
        <v>2370</v>
      </c>
      <c r="C3027" s="125" t="s">
        <v>1625</v>
      </c>
      <c r="D3027" s="159">
        <v>42806.46875</v>
      </c>
      <c r="E3027" s="158" t="s">
        <v>0</v>
      </c>
      <c r="F3027" s="102">
        <v>42806.402083333334</v>
      </c>
      <c r="G3027" s="173">
        <f t="shared" si="149"/>
        <v>6.6666666665696539E-2</v>
      </c>
      <c r="H3027" s="174" t="str">
        <f t="shared" si="150"/>
        <v>ACCEPTABLE</v>
      </c>
      <c r="I3027" s="134"/>
      <c r="J3027" s="124">
        <v>42806.479166666664</v>
      </c>
      <c r="K3027" s="124">
        <v>42806.491666666669</v>
      </c>
      <c r="L3027" s="130">
        <f t="shared" si="151"/>
        <v>1.2500000004365575E-2</v>
      </c>
      <c r="M3027" s="131" t="s">
        <v>1</v>
      </c>
      <c r="N3027" s="138" t="s">
        <v>1624</v>
      </c>
    </row>
    <row r="3028" spans="1:14" ht="27" customHeight="1" x14ac:dyDescent="0.35">
      <c r="A3028" s="157">
        <v>20312</v>
      </c>
      <c r="B3028" s="158">
        <v>2371</v>
      </c>
      <c r="C3028" s="125" t="s">
        <v>1531</v>
      </c>
      <c r="D3028" s="159">
        <v>42806.496527777781</v>
      </c>
      <c r="E3028" s="158" t="s">
        <v>1</v>
      </c>
      <c r="F3028" s="102">
        <v>42806.402083333334</v>
      </c>
      <c r="G3028" s="173">
        <f t="shared" si="149"/>
        <v>9.4444444446708076E-2</v>
      </c>
      <c r="H3028" s="174" t="str">
        <f t="shared" si="150"/>
        <v>ACCEPTABLE</v>
      </c>
      <c r="I3028" s="134"/>
      <c r="J3028" s="124">
        <v>42806.49722222222</v>
      </c>
      <c r="K3028" s="124">
        <v>42806.502083333333</v>
      </c>
      <c r="L3028" s="130">
        <f t="shared" si="151"/>
        <v>4.8611111124046147E-3</v>
      </c>
      <c r="M3028" s="131" t="s">
        <v>0</v>
      </c>
      <c r="N3028" s="138" t="s">
        <v>9</v>
      </c>
    </row>
    <row r="3029" spans="1:14" ht="27" customHeight="1" x14ac:dyDescent="0.35">
      <c r="A3029" s="157">
        <v>20311</v>
      </c>
      <c r="B3029" s="158">
        <v>2372</v>
      </c>
      <c r="C3029" s="125" t="s">
        <v>1531</v>
      </c>
      <c r="D3029" s="159">
        <v>42806.513888888891</v>
      </c>
      <c r="E3029" s="158" t="s">
        <v>1</v>
      </c>
      <c r="F3029" s="102">
        <v>42806.402083333334</v>
      </c>
      <c r="G3029" s="173">
        <f t="shared" si="149"/>
        <v>0.11180555555620231</v>
      </c>
      <c r="H3029" s="174" t="str">
        <f t="shared" si="150"/>
        <v>ACCEPTABLE</v>
      </c>
      <c r="I3029" s="134"/>
      <c r="J3029" s="124">
        <v>42806.520138888889</v>
      </c>
      <c r="K3029" s="124">
        <v>42806.530555555553</v>
      </c>
      <c r="L3029" s="130">
        <f t="shared" si="151"/>
        <v>1.0416666664241347E-2</v>
      </c>
      <c r="M3029" s="131" t="s">
        <v>1</v>
      </c>
      <c r="N3029" s="138" t="s">
        <v>1626</v>
      </c>
    </row>
    <row r="3030" spans="1:14" ht="27" customHeight="1" x14ac:dyDescent="0.35">
      <c r="A3030" s="157">
        <v>20313</v>
      </c>
      <c r="B3030" s="158">
        <v>2373</v>
      </c>
      <c r="C3030" s="125" t="s">
        <v>1531</v>
      </c>
      <c r="D3030" s="159">
        <v>42809.138888888891</v>
      </c>
      <c r="E3030" s="158" t="s">
        <v>0</v>
      </c>
      <c r="F3030" s="102">
        <v>42808.767361111109</v>
      </c>
      <c r="G3030" s="173">
        <f t="shared" si="149"/>
        <v>0.37152777778101154</v>
      </c>
      <c r="H3030" s="174" t="str">
        <f t="shared" si="150"/>
        <v>ACCEPTABLE</v>
      </c>
      <c r="I3030" s="146" t="s">
        <v>1627</v>
      </c>
      <c r="J3030" s="124">
        <v>42806.128472222219</v>
      </c>
      <c r="K3030" s="124">
        <v>42806.140277777777</v>
      </c>
      <c r="L3030" s="130">
        <f t="shared" si="151"/>
        <v>1.1805555557657499E-2</v>
      </c>
      <c r="M3030" s="131" t="s">
        <v>0</v>
      </c>
      <c r="N3030" s="138" t="s">
        <v>1628</v>
      </c>
    </row>
    <row r="3031" spans="1:14" ht="27" customHeight="1" x14ac:dyDescent="0.35">
      <c r="A3031" s="157">
        <v>20313</v>
      </c>
      <c r="B3031" s="158">
        <v>2374</v>
      </c>
      <c r="C3031" s="125" t="s">
        <v>4</v>
      </c>
      <c r="D3031" s="159">
        <v>42809.173611111109</v>
      </c>
      <c r="E3031" s="158" t="s">
        <v>1</v>
      </c>
      <c r="F3031" s="102">
        <v>42808.767361111109</v>
      </c>
      <c r="G3031" s="173">
        <f t="shared" si="149"/>
        <v>0.40625</v>
      </c>
      <c r="H3031" s="174" t="str">
        <f t="shared" si="150"/>
        <v>ACCEPTABLE</v>
      </c>
      <c r="I3031" s="146" t="s">
        <v>1627</v>
      </c>
      <c r="J3031" s="124">
        <v>42806.166666666664</v>
      </c>
      <c r="K3031" s="124">
        <v>42806.179861111108</v>
      </c>
      <c r="L3031" s="130">
        <f t="shared" si="151"/>
        <v>1.3194444443797693E-2</v>
      </c>
      <c r="M3031" s="131" t="s">
        <v>1</v>
      </c>
      <c r="N3031" s="138" t="s">
        <v>1509</v>
      </c>
    </row>
    <row r="3032" spans="1:14" ht="27" customHeight="1" x14ac:dyDescent="0.35">
      <c r="A3032" s="157">
        <v>20314</v>
      </c>
      <c r="B3032" s="158">
        <v>2375</v>
      </c>
      <c r="C3032" s="125" t="s">
        <v>471</v>
      </c>
      <c r="D3032" s="159">
        <v>42809.472222222219</v>
      </c>
      <c r="E3032" s="158" t="s">
        <v>0</v>
      </c>
      <c r="F3032" s="102">
        <v>42809.28402777778</v>
      </c>
      <c r="G3032" s="173">
        <f t="shared" si="149"/>
        <v>0.18819444443943212</v>
      </c>
      <c r="H3032" s="174" t="str">
        <f t="shared" si="150"/>
        <v>ACCEPTABLE</v>
      </c>
      <c r="I3032" s="146" t="s">
        <v>1627</v>
      </c>
      <c r="J3032" s="124">
        <v>42809.470833333333</v>
      </c>
      <c r="K3032" s="124">
        <v>42809.479861111111</v>
      </c>
      <c r="L3032" s="130">
        <f t="shared" si="151"/>
        <v>9.0277777781011537E-3</v>
      </c>
      <c r="M3032" s="131" t="s">
        <v>0</v>
      </c>
      <c r="N3032" s="138" t="s">
        <v>1629</v>
      </c>
    </row>
    <row r="3033" spans="1:14" ht="27" customHeight="1" x14ac:dyDescent="0.35">
      <c r="A3033" s="157">
        <v>20313</v>
      </c>
      <c r="B3033" s="158">
        <v>2376</v>
      </c>
      <c r="C3033" s="125" t="s">
        <v>1630</v>
      </c>
      <c r="D3033" s="159">
        <v>42809.506944444445</v>
      </c>
      <c r="E3033" s="158" t="s">
        <v>1</v>
      </c>
      <c r="F3033" s="102">
        <v>42809.464583333334</v>
      </c>
      <c r="G3033" s="173">
        <f t="shared" si="149"/>
        <v>4.2361111110949423E-2</v>
      </c>
      <c r="H3033" s="174" t="str">
        <f t="shared" si="150"/>
        <v>ACCEPTABLE</v>
      </c>
      <c r="I3033" s="146" t="s">
        <v>1627</v>
      </c>
      <c r="J3033" s="124">
        <v>42809.499305555553</v>
      </c>
      <c r="K3033" s="124">
        <v>42809.509722222225</v>
      </c>
      <c r="L3033" s="130">
        <f t="shared" si="151"/>
        <v>1.0416666671517305E-2</v>
      </c>
      <c r="M3033" s="123" t="s">
        <v>1</v>
      </c>
      <c r="N3033" s="131" t="s">
        <v>1631</v>
      </c>
    </row>
    <row r="3034" spans="1:14" ht="27" customHeight="1" x14ac:dyDescent="0.35">
      <c r="A3034" s="157">
        <v>20315</v>
      </c>
      <c r="B3034" s="158">
        <v>2377</v>
      </c>
      <c r="C3034" s="125" t="s">
        <v>471</v>
      </c>
      <c r="D3034" s="159">
        <v>42809.548611111109</v>
      </c>
      <c r="E3034" s="158" t="s">
        <v>0</v>
      </c>
      <c r="F3034" s="102">
        <v>42809.464583333334</v>
      </c>
      <c r="G3034" s="173">
        <f t="shared" si="149"/>
        <v>8.4027777775190771E-2</v>
      </c>
      <c r="H3034" s="174" t="str">
        <f t="shared" si="150"/>
        <v>ACCEPTABLE</v>
      </c>
      <c r="I3034" s="146" t="s">
        <v>1627</v>
      </c>
      <c r="J3034" s="124">
        <v>42809.543055555558</v>
      </c>
      <c r="K3034" s="124">
        <v>42809.556250000001</v>
      </c>
      <c r="L3034" s="130">
        <f t="shared" si="151"/>
        <v>1.3194444443797693E-2</v>
      </c>
      <c r="M3034" s="131" t="s">
        <v>0</v>
      </c>
      <c r="N3034" s="138" t="s">
        <v>1632</v>
      </c>
    </row>
    <row r="3035" spans="1:14" ht="27" customHeight="1" x14ac:dyDescent="0.35">
      <c r="A3035" s="157">
        <v>20315</v>
      </c>
      <c r="B3035" s="158">
        <v>2378</v>
      </c>
      <c r="C3035" s="125" t="s">
        <v>16</v>
      </c>
      <c r="D3035" s="159">
        <v>42809.583333333336</v>
      </c>
      <c r="E3035" s="158" t="s">
        <v>1</v>
      </c>
      <c r="F3035" s="102">
        <v>42809.464583333334</v>
      </c>
      <c r="G3035" s="173">
        <f t="shared" si="149"/>
        <v>0.11875000000145519</v>
      </c>
      <c r="H3035" s="174" t="str">
        <f t="shared" si="150"/>
        <v>ACCEPTABLE</v>
      </c>
      <c r="I3035" s="146" t="s">
        <v>1627</v>
      </c>
      <c r="J3035" s="124">
        <v>42809.569444444445</v>
      </c>
      <c r="K3035" s="124">
        <v>42809.579861111109</v>
      </c>
      <c r="L3035" s="130">
        <f t="shared" si="151"/>
        <v>1.0416666664241347E-2</v>
      </c>
      <c r="M3035" s="131" t="s">
        <v>1</v>
      </c>
      <c r="N3035" s="138" t="s">
        <v>1633</v>
      </c>
    </row>
    <row r="3036" spans="1:14" ht="27" customHeight="1" x14ac:dyDescent="0.35">
      <c r="A3036" s="157">
        <v>20316</v>
      </c>
      <c r="B3036" s="158">
        <v>2379</v>
      </c>
      <c r="C3036" s="125" t="s">
        <v>1531</v>
      </c>
      <c r="D3036" s="159">
        <v>42809.902777777781</v>
      </c>
      <c r="E3036" s="158" t="s">
        <v>0</v>
      </c>
      <c r="F3036" s="102">
        <v>42809.797222222223</v>
      </c>
      <c r="G3036" s="173">
        <f t="shared" si="149"/>
        <v>0.1055555555576575</v>
      </c>
      <c r="H3036" s="174" t="str">
        <f t="shared" si="150"/>
        <v>ACCEPTABLE</v>
      </c>
      <c r="I3036" s="146" t="s">
        <v>1627</v>
      </c>
      <c r="J3036" s="124">
        <v>42809.899305555555</v>
      </c>
      <c r="K3036" s="124">
        <v>42809.911805555559</v>
      </c>
      <c r="L3036" s="130">
        <f t="shared" si="151"/>
        <v>1.2500000004365575E-2</v>
      </c>
      <c r="M3036" s="131" t="s">
        <v>1</v>
      </c>
      <c r="N3036" s="138" t="s">
        <v>1634</v>
      </c>
    </row>
    <row r="3037" spans="1:14" ht="27" customHeight="1" x14ac:dyDescent="0.35">
      <c r="A3037" s="157">
        <v>20316</v>
      </c>
      <c r="B3037" s="158">
        <v>2380</v>
      </c>
      <c r="C3037" s="125" t="s">
        <v>4</v>
      </c>
      <c r="D3037" s="159">
        <v>42809.9375</v>
      </c>
      <c r="E3037" s="158" t="s">
        <v>1</v>
      </c>
      <c r="F3037" s="102">
        <v>42809.797222222223</v>
      </c>
      <c r="G3037" s="173">
        <f t="shared" si="149"/>
        <v>0.14027777777664596</v>
      </c>
      <c r="H3037" s="174" t="str">
        <f t="shared" si="150"/>
        <v>ACCEPTABLE</v>
      </c>
      <c r="I3037" s="146" t="s">
        <v>1627</v>
      </c>
      <c r="J3037" s="124">
        <v>42809.930555555555</v>
      </c>
      <c r="K3037" s="124">
        <v>42809.943055555559</v>
      </c>
      <c r="L3037" s="130">
        <f t="shared" si="151"/>
        <v>1.2500000004365575E-2</v>
      </c>
      <c r="M3037" s="131" t="s">
        <v>1</v>
      </c>
      <c r="N3037" s="138" t="s">
        <v>1509</v>
      </c>
    </row>
    <row r="3038" spans="1:14" ht="27" customHeight="1" x14ac:dyDescent="0.35">
      <c r="A3038" s="157">
        <v>20314</v>
      </c>
      <c r="B3038" s="158">
        <v>2381</v>
      </c>
      <c r="C3038" s="125" t="s">
        <v>16</v>
      </c>
      <c r="D3038" s="159">
        <v>42810.236111111109</v>
      </c>
      <c r="E3038" s="158" t="s">
        <v>0</v>
      </c>
      <c r="F3038" s="102">
        <v>42809.797222222223</v>
      </c>
      <c r="G3038" s="173">
        <f t="shared" si="149"/>
        <v>0.43888888888614019</v>
      </c>
      <c r="H3038" s="174" t="str">
        <f t="shared" si="150"/>
        <v>ACCEPTABLE</v>
      </c>
      <c r="I3038" s="134"/>
      <c r="J3038" s="124">
        <v>42810.236111111109</v>
      </c>
      <c r="K3038" s="124">
        <v>42810.245833333334</v>
      </c>
      <c r="L3038" s="130">
        <f t="shared" si="151"/>
        <v>9.7222222248092294E-3</v>
      </c>
      <c r="M3038" s="131" t="s">
        <v>0</v>
      </c>
      <c r="N3038" s="138" t="s">
        <v>1635</v>
      </c>
    </row>
    <row r="3039" spans="1:14" ht="27" customHeight="1" x14ac:dyDescent="0.35">
      <c r="A3039" s="157">
        <v>20314</v>
      </c>
      <c r="B3039" s="158">
        <v>2382</v>
      </c>
      <c r="C3039" s="125" t="s">
        <v>471</v>
      </c>
      <c r="D3039" s="159">
        <v>42810.263888888891</v>
      </c>
      <c r="E3039" s="158" t="s">
        <v>1</v>
      </c>
      <c r="F3039" s="102">
        <v>42809.797222222223</v>
      </c>
      <c r="G3039" s="173">
        <f t="shared" si="149"/>
        <v>0.46666666666715173</v>
      </c>
      <c r="H3039" s="174" t="str">
        <f t="shared" si="150"/>
        <v>ACCEPTABLE</v>
      </c>
      <c r="I3039" s="134"/>
      <c r="J3039" s="124">
        <v>42810.267361111109</v>
      </c>
      <c r="K3039" s="124">
        <v>42810.282638888886</v>
      </c>
      <c r="L3039" s="130">
        <f t="shared" si="151"/>
        <v>1.5277777776645962E-2</v>
      </c>
      <c r="M3039" s="131" t="s">
        <v>1</v>
      </c>
      <c r="N3039" s="138" t="s">
        <v>1636</v>
      </c>
    </row>
    <row r="3040" spans="1:14" ht="27" customHeight="1" x14ac:dyDescent="0.35">
      <c r="A3040" s="157">
        <v>20315</v>
      </c>
      <c r="B3040" s="158">
        <v>2383</v>
      </c>
      <c r="C3040" s="125" t="s">
        <v>16</v>
      </c>
      <c r="D3040" s="159">
        <v>42810.402777777781</v>
      </c>
      <c r="E3040" s="158" t="s">
        <v>0</v>
      </c>
      <c r="F3040" s="102">
        <v>42810.254861111112</v>
      </c>
      <c r="G3040" s="173">
        <f t="shared" si="149"/>
        <v>0.14791666666860692</v>
      </c>
      <c r="H3040" s="174" t="str">
        <f t="shared" si="150"/>
        <v>ACCEPTABLE</v>
      </c>
      <c r="I3040" s="134"/>
      <c r="J3040" s="124">
        <v>42810.405555555553</v>
      </c>
      <c r="K3040" s="124">
        <v>42810.412499999999</v>
      </c>
      <c r="L3040" s="130">
        <f t="shared" si="151"/>
        <v>6.9444444452528842E-3</v>
      </c>
      <c r="M3040" s="131" t="s">
        <v>0</v>
      </c>
      <c r="N3040" s="138" t="s">
        <v>1637</v>
      </c>
    </row>
    <row r="3041" spans="1:14" ht="27" customHeight="1" x14ac:dyDescent="0.35">
      <c r="A3041" s="157">
        <v>20315</v>
      </c>
      <c r="B3041" s="158">
        <v>2384</v>
      </c>
      <c r="C3041" s="125" t="s">
        <v>471</v>
      </c>
      <c r="D3041" s="182">
        <v>42810.451388888891</v>
      </c>
      <c r="E3041" s="158" t="s">
        <v>1</v>
      </c>
      <c r="F3041" s="102">
        <v>42810.254861111112</v>
      </c>
      <c r="G3041" s="173">
        <f t="shared" si="149"/>
        <v>0.19652777777810115</v>
      </c>
      <c r="H3041" s="174" t="str">
        <f t="shared" si="150"/>
        <v>ACCEPTABLE</v>
      </c>
      <c r="I3041" s="134"/>
      <c r="J3041" s="124">
        <v>42810.451388888891</v>
      </c>
      <c r="K3041" s="124">
        <v>42810.465277777781</v>
      </c>
      <c r="L3041" s="130">
        <f t="shared" si="151"/>
        <v>1.3888888890505768E-2</v>
      </c>
      <c r="M3041" s="131" t="s">
        <v>1</v>
      </c>
      <c r="N3041" s="138" t="s">
        <v>1638</v>
      </c>
    </row>
    <row r="3042" spans="1:14" ht="27" customHeight="1" x14ac:dyDescent="0.35">
      <c r="A3042" s="158">
        <v>20316</v>
      </c>
      <c r="B3042" s="158">
        <v>2385</v>
      </c>
      <c r="C3042" s="125" t="s">
        <v>4</v>
      </c>
      <c r="D3042" s="159">
        <v>42812.548611111109</v>
      </c>
      <c r="E3042" s="158" t="s">
        <v>256</v>
      </c>
      <c r="F3042" s="102">
        <v>42812.426388888889</v>
      </c>
      <c r="G3042" s="173">
        <f t="shared" si="149"/>
        <v>0.12222222222044365</v>
      </c>
      <c r="H3042" s="174" t="str">
        <f t="shared" si="150"/>
        <v>ACCEPTABLE</v>
      </c>
      <c r="I3042" s="134"/>
      <c r="J3042" s="124">
        <v>42812.534722222219</v>
      </c>
      <c r="K3042" s="124">
        <v>42812.541666666664</v>
      </c>
      <c r="L3042" s="130">
        <f t="shared" si="151"/>
        <v>6.9444444452528842E-3</v>
      </c>
      <c r="M3042" s="131" t="s">
        <v>0</v>
      </c>
      <c r="N3042" s="138" t="s">
        <v>18</v>
      </c>
    </row>
    <row r="3043" spans="1:14" ht="27" customHeight="1" x14ac:dyDescent="0.35">
      <c r="A3043" s="158">
        <v>20316</v>
      </c>
      <c r="B3043" s="158">
        <v>2386</v>
      </c>
      <c r="C3043" s="125" t="s">
        <v>1531</v>
      </c>
      <c r="D3043" s="159">
        <v>42812.576388888891</v>
      </c>
      <c r="E3043" s="158" t="s">
        <v>1</v>
      </c>
      <c r="F3043" s="102">
        <v>42812.426388888889</v>
      </c>
      <c r="G3043" s="173">
        <f t="shared" si="149"/>
        <v>0.15000000000145519</v>
      </c>
      <c r="H3043" s="174" t="str">
        <f t="shared" si="150"/>
        <v>ACCEPTABLE</v>
      </c>
      <c r="I3043" s="134"/>
      <c r="J3043" s="124">
        <v>42812.566666666666</v>
      </c>
      <c r="K3043" s="124">
        <v>42812.577777777777</v>
      </c>
      <c r="L3043" s="130">
        <f t="shared" si="151"/>
        <v>1.1111111110949423E-2</v>
      </c>
      <c r="M3043" s="131" t="s">
        <v>1</v>
      </c>
      <c r="N3043" s="138" t="s">
        <v>1639</v>
      </c>
    </row>
    <row r="3044" spans="1:14" ht="27" customHeight="1" x14ac:dyDescent="0.35">
      <c r="A3044" s="158">
        <v>20317</v>
      </c>
      <c r="B3044" s="158">
        <v>2387</v>
      </c>
      <c r="C3044" s="125" t="s">
        <v>1531</v>
      </c>
      <c r="D3044" s="159">
        <v>42812.607638888891</v>
      </c>
      <c r="E3044" s="158" t="s">
        <v>256</v>
      </c>
      <c r="F3044" s="102">
        <v>42812.426388888889</v>
      </c>
      <c r="G3044" s="173">
        <f t="shared" si="149"/>
        <v>0.18125000000145519</v>
      </c>
      <c r="H3044" s="174" t="str">
        <f t="shared" si="150"/>
        <v>ACCEPTABLE</v>
      </c>
      <c r="I3044" s="134"/>
      <c r="J3044" s="124">
        <v>42812.59652777778</v>
      </c>
      <c r="K3044" s="124">
        <v>42812.60833333333</v>
      </c>
      <c r="L3044" s="130">
        <f t="shared" si="151"/>
        <v>1.1805555550381541E-2</v>
      </c>
      <c r="M3044" s="131" t="s">
        <v>0</v>
      </c>
      <c r="N3044" s="138" t="s">
        <v>1640</v>
      </c>
    </row>
    <row r="3045" spans="1:14" ht="27" customHeight="1" x14ac:dyDescent="0.35">
      <c r="A3045" s="158"/>
      <c r="B3045" s="158"/>
      <c r="C3045" s="125"/>
      <c r="D3045" s="159"/>
      <c r="E3045" s="158"/>
      <c r="F3045" s="174"/>
      <c r="G3045" s="174"/>
      <c r="H3045" s="174"/>
      <c r="I3045" s="138"/>
      <c r="J3045" s="139">
        <v>42812.613194444442</v>
      </c>
      <c r="K3045" s="139">
        <v>42812.625694444447</v>
      </c>
      <c r="L3045" s="130">
        <f t="shared" si="151"/>
        <v>1.2500000004365575E-2</v>
      </c>
      <c r="M3045" s="131" t="s">
        <v>0</v>
      </c>
      <c r="N3045" s="138" t="s">
        <v>1608</v>
      </c>
    </row>
    <row r="3046" spans="1:14" ht="27" customHeight="1" x14ac:dyDescent="0.35">
      <c r="A3046" s="158">
        <v>20317</v>
      </c>
      <c r="B3046" s="158">
        <v>2388</v>
      </c>
      <c r="C3046" s="125" t="s">
        <v>4</v>
      </c>
      <c r="D3046" s="159">
        <v>42812.642361111109</v>
      </c>
      <c r="E3046" s="158" t="s">
        <v>1</v>
      </c>
      <c r="F3046" s="172">
        <v>42812.426388888889</v>
      </c>
      <c r="G3046" s="173">
        <f>IF(D3046="","",D3046-F3046)</f>
        <v>0.21597222222044365</v>
      </c>
      <c r="H3046" s="174" t="str">
        <f>IF(G3046="","",IF(OR(DAY(D3046-F3046)&gt;1,AND(HOUR(D3046-F3046)&gt;HOUR("0:59"),(SIGN(D3046-F3046)=1))),"ACCEPTABLE","TOO LATE"))</f>
        <v>ACCEPTABLE</v>
      </c>
      <c r="I3046" s="138"/>
      <c r="J3046" s="139">
        <v>42812.649305555555</v>
      </c>
      <c r="K3046" s="139">
        <v>42812.658333333333</v>
      </c>
      <c r="L3046" s="130">
        <f t="shared" si="151"/>
        <v>9.0277777781011537E-3</v>
      </c>
      <c r="M3046" s="131" t="s">
        <v>1</v>
      </c>
      <c r="N3046" s="138" t="s">
        <v>1717</v>
      </c>
    </row>
    <row r="3047" spans="1:14" ht="27" customHeight="1" x14ac:dyDescent="0.35">
      <c r="A3047" s="158"/>
      <c r="B3047" s="158"/>
      <c r="C3047" s="125"/>
      <c r="D3047" s="159"/>
      <c r="E3047" s="158"/>
      <c r="F3047" s="172"/>
      <c r="G3047" s="173"/>
      <c r="H3047" s="174"/>
      <c r="I3047" s="138"/>
      <c r="J3047" s="139">
        <v>42812.760416666664</v>
      </c>
      <c r="K3047" s="139">
        <v>42812.774305555555</v>
      </c>
      <c r="L3047" s="130">
        <f t="shared" si="151"/>
        <v>1.3888888890505768E-2</v>
      </c>
      <c r="M3047" s="131" t="s">
        <v>0</v>
      </c>
      <c r="N3047" s="138" t="s">
        <v>197</v>
      </c>
    </row>
    <row r="3048" spans="1:14" ht="27" customHeight="1" x14ac:dyDescent="0.35">
      <c r="A3048" s="158"/>
      <c r="B3048" s="158"/>
      <c r="C3048" s="125"/>
      <c r="D3048" s="159"/>
      <c r="E3048" s="158"/>
      <c r="F3048" s="174"/>
      <c r="G3048" s="174"/>
      <c r="H3048" s="174"/>
      <c r="I3048" s="138"/>
      <c r="J3048" s="139">
        <v>42813.066666666666</v>
      </c>
      <c r="K3048" s="139">
        <v>42813.072222222225</v>
      </c>
      <c r="L3048" s="130">
        <f t="shared" si="151"/>
        <v>5.5555555591126904E-3</v>
      </c>
      <c r="M3048" s="131" t="s">
        <v>0</v>
      </c>
      <c r="N3048" s="138" t="s">
        <v>9</v>
      </c>
    </row>
    <row r="3049" spans="1:14" ht="27" customHeight="1" x14ac:dyDescent="0.35">
      <c r="A3049" s="158"/>
      <c r="B3049" s="158"/>
      <c r="C3049" s="125"/>
      <c r="D3049" s="159"/>
      <c r="E3049" s="158"/>
      <c r="F3049" s="174"/>
      <c r="G3049" s="174"/>
      <c r="H3049" s="174"/>
      <c r="I3049" s="138"/>
      <c r="J3049" s="139">
        <v>42813.084722222222</v>
      </c>
      <c r="K3049" s="139">
        <v>42813.09652777778</v>
      </c>
      <c r="L3049" s="130">
        <f t="shared" si="151"/>
        <v>1.1805555557657499E-2</v>
      </c>
      <c r="M3049" s="131" t="s">
        <v>1</v>
      </c>
      <c r="N3049" s="138" t="s">
        <v>1718</v>
      </c>
    </row>
    <row r="3050" spans="1:14" ht="27" customHeight="1" x14ac:dyDescent="0.35">
      <c r="A3050" s="158">
        <v>20318</v>
      </c>
      <c r="B3050" s="158">
        <v>2389</v>
      </c>
      <c r="C3050" s="125" t="s">
        <v>1531</v>
      </c>
      <c r="D3050" s="159">
        <v>42813.333333333336</v>
      </c>
      <c r="E3050" s="158" t="s">
        <v>256</v>
      </c>
      <c r="F3050" s="172">
        <v>42813.222916666666</v>
      </c>
      <c r="G3050" s="173">
        <f t="shared" ref="G3050:G3063" si="152">IF(D3050="","",D3050-F3050)</f>
        <v>0.11041666667006211</v>
      </c>
      <c r="H3050" s="174" t="str">
        <f t="shared" ref="H3050:H3063" si="153">IF(G3050="","",IF(OR(DAY(D3050-F3050)&gt;1,AND(HOUR(D3050-F3050)&gt;HOUR("0:59"),(SIGN(D3050-F3050)=1))),"ACCEPTABLE","TOO LATE"))</f>
        <v>ACCEPTABLE</v>
      </c>
      <c r="I3050" s="138"/>
      <c r="J3050" s="139">
        <v>42813.329861111109</v>
      </c>
      <c r="K3050" s="139">
        <v>42813.341666666667</v>
      </c>
      <c r="L3050" s="130">
        <f t="shared" si="151"/>
        <v>1.1805555557657499E-2</v>
      </c>
      <c r="M3050" s="131" t="s">
        <v>0</v>
      </c>
      <c r="N3050" s="138" t="s">
        <v>1719</v>
      </c>
    </row>
    <row r="3051" spans="1:14" ht="27" customHeight="1" x14ac:dyDescent="0.35">
      <c r="A3051" s="158">
        <v>20318</v>
      </c>
      <c r="B3051" s="158">
        <v>2390</v>
      </c>
      <c r="C3051" s="125" t="s">
        <v>1531</v>
      </c>
      <c r="D3051" s="159">
        <v>42813.354166666664</v>
      </c>
      <c r="E3051" s="158" t="s">
        <v>1</v>
      </c>
      <c r="F3051" s="172">
        <v>42813.222916666666</v>
      </c>
      <c r="G3051" s="173">
        <f t="shared" si="152"/>
        <v>0.13124999999854481</v>
      </c>
      <c r="H3051" s="174" t="str">
        <f t="shared" si="153"/>
        <v>ACCEPTABLE</v>
      </c>
      <c r="I3051" s="138"/>
      <c r="J3051" s="139">
        <v>42813.352083333331</v>
      </c>
      <c r="K3051" s="139">
        <v>42813.363888888889</v>
      </c>
      <c r="L3051" s="130">
        <f t="shared" si="151"/>
        <v>1.1805555557657499E-2</v>
      </c>
      <c r="M3051" s="131" t="s">
        <v>1</v>
      </c>
      <c r="N3051" s="138" t="s">
        <v>1719</v>
      </c>
    </row>
    <row r="3052" spans="1:14" ht="27" customHeight="1" x14ac:dyDescent="0.35">
      <c r="A3052" s="158">
        <v>20317</v>
      </c>
      <c r="B3052" s="158">
        <v>2391</v>
      </c>
      <c r="C3052" s="125" t="s">
        <v>4</v>
      </c>
      <c r="D3052" s="159">
        <v>42813.611111111109</v>
      </c>
      <c r="E3052" s="158" t="s">
        <v>256</v>
      </c>
      <c r="F3052" s="172">
        <v>42813.55</v>
      </c>
      <c r="G3052" s="173">
        <f t="shared" si="152"/>
        <v>6.1111111106583849E-2</v>
      </c>
      <c r="H3052" s="174" t="str">
        <f t="shared" si="153"/>
        <v>ACCEPTABLE</v>
      </c>
      <c r="I3052" s="138"/>
      <c r="J3052" s="139">
        <v>42813.60833333333</v>
      </c>
      <c r="K3052" s="139">
        <v>42813.615972222222</v>
      </c>
      <c r="L3052" s="130">
        <f t="shared" si="151"/>
        <v>7.6388888919609599E-3</v>
      </c>
      <c r="M3052" s="131" t="s">
        <v>0</v>
      </c>
      <c r="N3052" s="138" t="s">
        <v>1720</v>
      </c>
    </row>
    <row r="3053" spans="1:14" ht="27" customHeight="1" x14ac:dyDescent="0.35">
      <c r="A3053" s="158">
        <v>20317</v>
      </c>
      <c r="B3053" s="158">
        <v>2392</v>
      </c>
      <c r="C3053" s="125" t="s">
        <v>1531</v>
      </c>
      <c r="D3053" s="159">
        <v>42813.638888888891</v>
      </c>
      <c r="E3053" s="158" t="s">
        <v>1</v>
      </c>
      <c r="F3053" s="172">
        <v>42813.55</v>
      </c>
      <c r="G3053" s="173">
        <f t="shared" si="152"/>
        <v>8.8888888887595385E-2</v>
      </c>
      <c r="H3053" s="174" t="str">
        <f t="shared" si="153"/>
        <v>ACCEPTABLE</v>
      </c>
      <c r="I3053" s="138"/>
      <c r="J3053" s="139">
        <v>42813.635416666664</v>
      </c>
      <c r="K3053" s="139">
        <v>42813.649305555555</v>
      </c>
      <c r="L3053" s="130">
        <f t="shared" si="151"/>
        <v>1.3888888890505768E-2</v>
      </c>
      <c r="M3053" s="131" t="s">
        <v>1</v>
      </c>
      <c r="N3053" s="138" t="s">
        <v>1721</v>
      </c>
    </row>
    <row r="3054" spans="1:14" ht="27" customHeight="1" x14ac:dyDescent="0.35">
      <c r="A3054" s="158">
        <v>20320</v>
      </c>
      <c r="B3054" s="158">
        <v>2393</v>
      </c>
      <c r="C3054" s="125" t="s">
        <v>471</v>
      </c>
      <c r="D3054" s="159">
        <v>42813.767361111109</v>
      </c>
      <c r="E3054" s="158" t="s">
        <v>256</v>
      </c>
      <c r="F3054" s="172">
        <v>42813.55</v>
      </c>
      <c r="G3054" s="173">
        <f t="shared" si="152"/>
        <v>0.21736111110658385</v>
      </c>
      <c r="H3054" s="174" t="str">
        <f t="shared" si="153"/>
        <v>ACCEPTABLE</v>
      </c>
      <c r="I3054" s="138"/>
      <c r="J3054" s="139">
        <v>42813.756249999999</v>
      </c>
      <c r="K3054" s="139">
        <v>42813.765972222223</v>
      </c>
      <c r="L3054" s="130">
        <f t="shared" si="151"/>
        <v>9.7222222248092294E-3</v>
      </c>
      <c r="M3054" s="131" t="s">
        <v>0</v>
      </c>
      <c r="N3054" s="138" t="s">
        <v>1722</v>
      </c>
    </row>
    <row r="3055" spans="1:14" ht="27" customHeight="1" x14ac:dyDescent="0.35">
      <c r="A3055" s="158">
        <v>20320</v>
      </c>
      <c r="B3055" s="158">
        <v>2394</v>
      </c>
      <c r="C3055" s="125" t="s">
        <v>16</v>
      </c>
      <c r="D3055" s="159">
        <v>42813.802083333336</v>
      </c>
      <c r="E3055" s="158" t="s">
        <v>1</v>
      </c>
      <c r="F3055" s="172">
        <v>42813.55</v>
      </c>
      <c r="G3055" s="173">
        <f t="shared" si="152"/>
        <v>0.25208333333284827</v>
      </c>
      <c r="H3055" s="174" t="str">
        <f t="shared" si="153"/>
        <v>ACCEPTABLE</v>
      </c>
      <c r="I3055" s="138"/>
      <c r="J3055" s="139">
        <v>42813.78402777778</v>
      </c>
      <c r="K3055" s="139">
        <v>42813.788888888892</v>
      </c>
      <c r="L3055" s="130">
        <f t="shared" si="151"/>
        <v>4.8611111124046147E-3</v>
      </c>
      <c r="M3055" s="131" t="s">
        <v>1</v>
      </c>
      <c r="N3055" s="138" t="s">
        <v>1723</v>
      </c>
    </row>
    <row r="3056" spans="1:14" ht="27" customHeight="1" x14ac:dyDescent="0.35">
      <c r="A3056" s="158">
        <v>20320</v>
      </c>
      <c r="B3056" s="158">
        <v>2395</v>
      </c>
      <c r="C3056" s="125" t="s">
        <v>16</v>
      </c>
      <c r="D3056" s="159">
        <v>42814.340277777781</v>
      </c>
      <c r="E3056" s="158" t="s">
        <v>256</v>
      </c>
      <c r="F3056" s="172">
        <v>42814.237500000003</v>
      </c>
      <c r="G3056" s="173">
        <f t="shared" si="152"/>
        <v>0.10277777777810115</v>
      </c>
      <c r="H3056" s="174" t="str">
        <f t="shared" si="153"/>
        <v>ACCEPTABLE</v>
      </c>
      <c r="I3056" s="138"/>
      <c r="J3056" s="139">
        <v>42814.331944444442</v>
      </c>
      <c r="K3056" s="139">
        <v>42814.340277777781</v>
      </c>
      <c r="L3056" s="130">
        <f t="shared" si="151"/>
        <v>8.3333333386690356E-3</v>
      </c>
      <c r="M3056" s="131" t="s">
        <v>0</v>
      </c>
      <c r="N3056" s="138" t="s">
        <v>1724</v>
      </c>
    </row>
    <row r="3057" spans="1:14" ht="27" customHeight="1" x14ac:dyDescent="0.35">
      <c r="A3057" s="158">
        <v>20320</v>
      </c>
      <c r="B3057" s="158">
        <v>2396</v>
      </c>
      <c r="C3057" s="125" t="s">
        <v>471</v>
      </c>
      <c r="D3057" s="159">
        <v>42814.368055555555</v>
      </c>
      <c r="E3057" s="158" t="s">
        <v>1</v>
      </c>
      <c r="F3057" s="172">
        <v>42814.237500000003</v>
      </c>
      <c r="G3057" s="173">
        <f t="shared" si="152"/>
        <v>0.13055555555183673</v>
      </c>
      <c r="H3057" s="174" t="str">
        <f t="shared" si="153"/>
        <v>ACCEPTABLE</v>
      </c>
      <c r="I3057" s="138"/>
      <c r="J3057" s="139">
        <v>42814.365972222222</v>
      </c>
      <c r="K3057" s="139">
        <v>42814.380555555559</v>
      </c>
      <c r="L3057" s="130">
        <f t="shared" si="151"/>
        <v>1.4583333337213844E-2</v>
      </c>
      <c r="M3057" s="131" t="s">
        <v>1</v>
      </c>
      <c r="N3057" s="138" t="s">
        <v>1725</v>
      </c>
    </row>
    <row r="3058" spans="1:14" ht="27" customHeight="1" x14ac:dyDescent="0.35">
      <c r="A3058" s="158">
        <v>20321</v>
      </c>
      <c r="B3058" s="158">
        <v>2397</v>
      </c>
      <c r="C3058" s="125" t="s">
        <v>3</v>
      </c>
      <c r="D3058" s="159">
        <v>42814.829861111109</v>
      </c>
      <c r="E3058" s="158" t="s">
        <v>256</v>
      </c>
      <c r="F3058" s="172">
        <v>42814.739583333336</v>
      </c>
      <c r="G3058" s="173">
        <f t="shared" si="152"/>
        <v>9.0277777773735579E-2</v>
      </c>
      <c r="H3058" s="174" t="str">
        <f t="shared" si="153"/>
        <v>ACCEPTABLE</v>
      </c>
      <c r="I3058" s="138"/>
      <c r="J3058" s="139">
        <v>42814.82708333333</v>
      </c>
      <c r="K3058" s="139">
        <v>42814.836805555555</v>
      </c>
      <c r="L3058" s="130">
        <f t="shared" si="151"/>
        <v>9.7222222248092294E-3</v>
      </c>
      <c r="M3058" s="131" t="s">
        <v>0</v>
      </c>
      <c r="N3058" s="138" t="s">
        <v>1726</v>
      </c>
    </row>
    <row r="3059" spans="1:14" ht="27" customHeight="1" x14ac:dyDescent="0.35">
      <c r="A3059" s="158">
        <v>20321</v>
      </c>
      <c r="B3059" s="158">
        <v>2398</v>
      </c>
      <c r="C3059" s="125" t="s">
        <v>4</v>
      </c>
      <c r="D3059" s="159">
        <v>42814.864583333336</v>
      </c>
      <c r="E3059" s="158" t="s">
        <v>1</v>
      </c>
      <c r="F3059" s="172">
        <v>42814.739583333336</v>
      </c>
      <c r="G3059" s="173">
        <f t="shared" si="152"/>
        <v>0.125</v>
      </c>
      <c r="H3059" s="174" t="str">
        <f t="shared" si="153"/>
        <v>ACCEPTABLE</v>
      </c>
      <c r="I3059" s="138"/>
      <c r="J3059" s="139">
        <v>42814.868055555555</v>
      </c>
      <c r="K3059" s="139">
        <v>42814.87777777778</v>
      </c>
      <c r="L3059" s="130">
        <f t="shared" si="151"/>
        <v>9.7222222248092294E-3</v>
      </c>
      <c r="M3059" s="131" t="s">
        <v>1</v>
      </c>
      <c r="N3059" s="138" t="s">
        <v>623</v>
      </c>
    </row>
    <row r="3060" spans="1:14" ht="27" customHeight="1" x14ac:dyDescent="0.35">
      <c r="A3060" s="158">
        <v>20321</v>
      </c>
      <c r="B3060" s="158">
        <v>2399</v>
      </c>
      <c r="C3060" s="125" t="s">
        <v>4</v>
      </c>
      <c r="D3060" s="159">
        <v>42815.475694444445</v>
      </c>
      <c r="E3060" s="158" t="s">
        <v>256</v>
      </c>
      <c r="F3060" s="172">
        <v>42815.405555555553</v>
      </c>
      <c r="G3060" s="173">
        <f t="shared" si="152"/>
        <v>7.013888889196096E-2</v>
      </c>
      <c r="H3060" s="174" t="str">
        <f t="shared" si="153"/>
        <v>ACCEPTABLE</v>
      </c>
      <c r="I3060" s="138"/>
      <c r="J3060" s="139">
        <v>42815.465277777781</v>
      </c>
      <c r="K3060" s="139">
        <v>42815.477083333331</v>
      </c>
      <c r="L3060" s="130">
        <f t="shared" si="151"/>
        <v>1.1805555550381541E-2</v>
      </c>
      <c r="M3060" s="131" t="s">
        <v>0</v>
      </c>
      <c r="N3060" s="138" t="s">
        <v>1509</v>
      </c>
    </row>
    <row r="3061" spans="1:14" ht="27" customHeight="1" x14ac:dyDescent="0.35">
      <c r="A3061" s="158">
        <v>20321</v>
      </c>
      <c r="B3061" s="158">
        <v>2400</v>
      </c>
      <c r="C3061" s="125" t="s">
        <v>3</v>
      </c>
      <c r="D3061" s="159">
        <v>42815.503472222219</v>
      </c>
      <c r="E3061" s="158" t="s">
        <v>1</v>
      </c>
      <c r="F3061" s="172">
        <v>42815.405555555553</v>
      </c>
      <c r="G3061" s="173">
        <f t="shared" si="152"/>
        <v>9.7916666665696539E-2</v>
      </c>
      <c r="H3061" s="174" t="str">
        <f t="shared" si="153"/>
        <v>ACCEPTABLE</v>
      </c>
      <c r="I3061" s="138"/>
      <c r="J3061" s="139">
        <v>42815.527777777781</v>
      </c>
      <c r="K3061" s="139">
        <v>42815.540277777778</v>
      </c>
      <c r="L3061" s="130">
        <f t="shared" si="151"/>
        <v>1.2499999997089617E-2</v>
      </c>
      <c r="M3061" s="131" t="s">
        <v>1</v>
      </c>
      <c r="N3061" s="138" t="s">
        <v>1727</v>
      </c>
    </row>
    <row r="3062" spans="1:14" ht="27" customHeight="1" x14ac:dyDescent="0.35">
      <c r="A3062" s="158">
        <v>20322</v>
      </c>
      <c r="B3062" s="158">
        <v>2401</v>
      </c>
      <c r="C3062" s="125" t="s">
        <v>3</v>
      </c>
      <c r="D3062" s="159">
        <v>42816.111111111109</v>
      </c>
      <c r="E3062" s="158" t="s">
        <v>256</v>
      </c>
      <c r="F3062" s="172">
        <v>42815.734027777777</v>
      </c>
      <c r="G3062" s="173">
        <f t="shared" si="152"/>
        <v>0.37708333333284827</v>
      </c>
      <c r="H3062" s="174" t="str">
        <f t="shared" si="153"/>
        <v>ACCEPTABLE</v>
      </c>
      <c r="I3062" s="138"/>
      <c r="J3062" s="139">
        <v>42816.111111111109</v>
      </c>
      <c r="K3062" s="139">
        <v>42816.127083333333</v>
      </c>
      <c r="L3062" s="130">
        <f t="shared" si="151"/>
        <v>1.5972222223354038E-2</v>
      </c>
      <c r="M3062" s="131" t="s">
        <v>0</v>
      </c>
      <c r="N3062" s="138" t="s">
        <v>1728</v>
      </c>
    </row>
    <row r="3063" spans="1:14" ht="27" customHeight="1" x14ac:dyDescent="0.35">
      <c r="A3063" s="158">
        <v>20322</v>
      </c>
      <c r="B3063" s="158">
        <v>2402</v>
      </c>
      <c r="C3063" s="125" t="s">
        <v>4</v>
      </c>
      <c r="D3063" s="159">
        <v>42816.145833333336</v>
      </c>
      <c r="E3063" s="158" t="s">
        <v>1</v>
      </c>
      <c r="F3063" s="172">
        <v>42815.734027777777</v>
      </c>
      <c r="G3063" s="173">
        <f t="shared" si="152"/>
        <v>0.41180555555911269</v>
      </c>
      <c r="H3063" s="174" t="str">
        <f t="shared" si="153"/>
        <v>ACCEPTABLE</v>
      </c>
      <c r="I3063" s="138"/>
      <c r="J3063" s="139">
        <v>42816.142361111109</v>
      </c>
      <c r="K3063" s="139">
        <v>42816.152777777781</v>
      </c>
      <c r="L3063" s="130">
        <f t="shared" si="151"/>
        <v>1.0416666671517305E-2</v>
      </c>
      <c r="M3063" s="131" t="s">
        <v>1</v>
      </c>
      <c r="N3063" s="138" t="s">
        <v>1509</v>
      </c>
    </row>
    <row r="3064" spans="1:14" ht="27" customHeight="1" x14ac:dyDescent="0.35">
      <c r="A3064" s="158"/>
      <c r="B3064" s="158"/>
      <c r="C3064" s="125"/>
      <c r="D3064" s="159"/>
      <c r="E3064" s="158"/>
      <c r="F3064" s="172"/>
      <c r="G3064" s="173"/>
      <c r="H3064" s="174"/>
      <c r="I3064" s="138"/>
      <c r="J3064" s="139">
        <v>42816.3125</v>
      </c>
      <c r="K3064" s="139">
        <v>42816.324999999997</v>
      </c>
      <c r="L3064" s="130">
        <f t="shared" si="151"/>
        <v>1.2499999997089617E-2</v>
      </c>
      <c r="M3064" s="131" t="s">
        <v>0</v>
      </c>
      <c r="N3064" s="138" t="s">
        <v>1729</v>
      </c>
    </row>
    <row r="3065" spans="1:14" ht="27" customHeight="1" x14ac:dyDescent="0.35">
      <c r="A3065" s="158"/>
      <c r="B3065" s="158"/>
      <c r="C3065" s="125"/>
      <c r="D3065" s="159"/>
      <c r="E3065" s="158"/>
      <c r="F3065" s="172"/>
      <c r="G3065" s="173"/>
      <c r="H3065" s="174"/>
      <c r="I3065" s="138"/>
      <c r="J3065" s="139">
        <v>42816.477777777778</v>
      </c>
      <c r="K3065" s="139">
        <v>42816.480555555558</v>
      </c>
      <c r="L3065" s="130">
        <f t="shared" si="151"/>
        <v>2.7777777795563452E-3</v>
      </c>
      <c r="M3065" s="131" t="s">
        <v>1</v>
      </c>
      <c r="N3065" s="138" t="s">
        <v>1730</v>
      </c>
    </row>
    <row r="3066" spans="1:14" ht="27" customHeight="1" x14ac:dyDescent="0.35">
      <c r="A3066" s="158"/>
      <c r="B3066" s="158"/>
      <c r="C3066" s="125"/>
      <c r="D3066" s="159"/>
      <c r="E3066" s="158"/>
      <c r="F3066" s="172"/>
      <c r="G3066" s="173"/>
      <c r="H3066" s="174"/>
      <c r="I3066" s="138"/>
      <c r="J3066" s="139">
        <v>42816.541666666664</v>
      </c>
      <c r="K3066" s="139">
        <v>42816.545138888891</v>
      </c>
      <c r="L3066" s="130">
        <f t="shared" si="151"/>
        <v>3.4722222262644209E-3</v>
      </c>
      <c r="M3066" s="131" t="s">
        <v>0</v>
      </c>
      <c r="N3066" s="138" t="s">
        <v>1731</v>
      </c>
    </row>
    <row r="3067" spans="1:14" ht="27" customHeight="1" x14ac:dyDescent="0.35">
      <c r="A3067" s="158">
        <v>20322</v>
      </c>
      <c r="B3067" s="158">
        <v>2403</v>
      </c>
      <c r="C3067" s="125" t="s">
        <v>4</v>
      </c>
      <c r="D3067" s="159">
        <v>42817.194444444445</v>
      </c>
      <c r="E3067" s="158" t="s">
        <v>256</v>
      </c>
      <c r="F3067" s="172">
        <v>42816.756944444445</v>
      </c>
      <c r="G3067" s="173">
        <f>IF(D3067="","",D3067-F3067)</f>
        <v>0.4375</v>
      </c>
      <c r="H3067" s="174" t="str">
        <f>IF(G3067="","",IF(OR(DAY(D3067-F3067)&gt;1,AND(HOUR(D3067-F3067)&gt;HOUR("0:59"),(SIGN(D3067-F3067)=1))),"ACCEPTABLE","TOO LATE"))</f>
        <v>ACCEPTABLE</v>
      </c>
      <c r="I3067" s="138"/>
      <c r="J3067" s="139"/>
      <c r="K3067" s="139"/>
      <c r="L3067" s="130" t="str">
        <f t="shared" si="151"/>
        <v>Incomplete Data</v>
      </c>
      <c r="M3067" s="131"/>
      <c r="N3067" s="138"/>
    </row>
    <row r="3068" spans="1:14" ht="27" customHeight="1" x14ac:dyDescent="0.35">
      <c r="A3068" s="158">
        <v>20322</v>
      </c>
      <c r="B3068" s="158">
        <v>2404</v>
      </c>
      <c r="C3068" s="125" t="s">
        <v>3</v>
      </c>
      <c r="D3068" s="159">
        <v>42817.222222222219</v>
      </c>
      <c r="E3068" s="158" t="s">
        <v>1</v>
      </c>
      <c r="F3068" s="172">
        <v>42816.756944444445</v>
      </c>
      <c r="G3068" s="173">
        <f>IF(D3068="","",D3068-F3068)</f>
        <v>0.46527777777373558</v>
      </c>
      <c r="H3068" s="174" t="str">
        <f>IF(G3068="","",IF(OR(DAY(D3068-F3068)&gt;1,AND(HOUR(D3068-F3068)&gt;HOUR("0:59"),(SIGN(D3068-F3068)=1))),"ACCEPTABLE","TOO LATE"))</f>
        <v>ACCEPTABLE</v>
      </c>
      <c r="I3068" s="138"/>
      <c r="J3068" s="139">
        <v>42817.236805555556</v>
      </c>
      <c r="K3068" s="139">
        <v>42817.246527777781</v>
      </c>
      <c r="L3068" s="130">
        <f t="shared" si="151"/>
        <v>9.7222222248092294E-3</v>
      </c>
      <c r="M3068" s="131" t="s">
        <v>0</v>
      </c>
      <c r="N3068" s="138" t="s">
        <v>1509</v>
      </c>
    </row>
    <row r="3069" spans="1:14" ht="27" customHeight="1" x14ac:dyDescent="0.35">
      <c r="A3069" s="158"/>
      <c r="B3069" s="158"/>
      <c r="C3069" s="125"/>
      <c r="D3069" s="159"/>
      <c r="E3069" s="158"/>
      <c r="F3069" s="172"/>
      <c r="G3069" s="173"/>
      <c r="H3069" s="174"/>
      <c r="I3069" s="138"/>
      <c r="J3069" s="139">
        <v>42817.271527777775</v>
      </c>
      <c r="K3069" s="139">
        <v>42817.289583333331</v>
      </c>
      <c r="L3069" s="130">
        <f t="shared" si="151"/>
        <v>1.8055555556202307E-2</v>
      </c>
      <c r="M3069" s="131" t="s">
        <v>1</v>
      </c>
      <c r="N3069" s="138" t="s">
        <v>1732</v>
      </c>
    </row>
    <row r="3070" spans="1:14" ht="27" customHeight="1" x14ac:dyDescent="0.35">
      <c r="A3070" s="158"/>
      <c r="B3070" s="158"/>
      <c r="C3070" s="125"/>
      <c r="D3070" s="159"/>
      <c r="E3070" s="158"/>
      <c r="F3070" s="172"/>
      <c r="G3070" s="173"/>
      <c r="H3070" s="174"/>
      <c r="I3070" s="138"/>
      <c r="J3070" s="139">
        <v>42817.760416666664</v>
      </c>
      <c r="K3070" s="139">
        <v>42817.774305555555</v>
      </c>
      <c r="L3070" s="130">
        <f t="shared" si="151"/>
        <v>1.3888888890505768E-2</v>
      </c>
      <c r="M3070" s="131" t="s">
        <v>0</v>
      </c>
      <c r="N3070" s="138" t="s">
        <v>1733</v>
      </c>
    </row>
    <row r="3071" spans="1:14" ht="27" customHeight="1" x14ac:dyDescent="0.35">
      <c r="A3071" s="158">
        <v>20323</v>
      </c>
      <c r="B3071" s="158">
        <v>2405</v>
      </c>
      <c r="C3071" s="125" t="s">
        <v>3</v>
      </c>
      <c r="D3071" s="159">
        <v>42817.798611111109</v>
      </c>
      <c r="E3071" s="158" t="s">
        <v>256</v>
      </c>
      <c r="F3071" s="172">
        <v>42817.710416666669</v>
      </c>
      <c r="G3071" s="173">
        <f t="shared" ref="G3071:G3137" si="154">IF(D3071="","",D3071-F3071)</f>
        <v>8.819444444088731E-2</v>
      </c>
      <c r="H3071" s="174" t="str">
        <f t="shared" ref="H3071:H3137" si="155">IF(G3071="","",IF(OR(DAY(D3071-F3071)&gt;1,AND(HOUR(D3071-F3071)&gt;HOUR("0:59"),(SIGN(D3071-F3071)=1))),"ACCEPTABLE","TOO LATE"))</f>
        <v>ACCEPTABLE</v>
      </c>
      <c r="I3071" s="138"/>
      <c r="J3071" s="139">
        <v>42817.791666666664</v>
      </c>
      <c r="K3071" s="139">
        <v>42817.803472222222</v>
      </c>
      <c r="L3071" s="130">
        <f t="shared" si="151"/>
        <v>1.1805555557657499E-2</v>
      </c>
      <c r="M3071" s="131" t="s">
        <v>1</v>
      </c>
      <c r="N3071" s="138" t="s">
        <v>1509</v>
      </c>
    </row>
    <row r="3072" spans="1:14" ht="27" customHeight="1" x14ac:dyDescent="0.35">
      <c r="A3072" s="158">
        <v>20324</v>
      </c>
      <c r="B3072" s="158">
        <v>2406</v>
      </c>
      <c r="C3072" s="125" t="s">
        <v>3</v>
      </c>
      <c r="D3072" s="182">
        <v>42817.836805555555</v>
      </c>
      <c r="E3072" s="158" t="s">
        <v>256</v>
      </c>
      <c r="F3072" s="172">
        <v>42817.710416666669</v>
      </c>
      <c r="G3072" s="173">
        <f t="shared" si="154"/>
        <v>0.12638888888614019</v>
      </c>
      <c r="H3072" s="174" t="str">
        <f t="shared" si="155"/>
        <v>ACCEPTABLE</v>
      </c>
      <c r="I3072" s="145" t="s">
        <v>1627</v>
      </c>
      <c r="J3072" s="139">
        <v>42817.8125</v>
      </c>
      <c r="K3072" s="139">
        <v>42817.824999999997</v>
      </c>
      <c r="L3072" s="130">
        <f t="shared" si="151"/>
        <v>1.2499999997089617E-2</v>
      </c>
      <c r="M3072" s="131" t="s">
        <v>0</v>
      </c>
      <c r="N3072" s="138" t="s">
        <v>1734</v>
      </c>
    </row>
    <row r="3073" spans="1:14" ht="27" customHeight="1" x14ac:dyDescent="0.35">
      <c r="A3073" s="158">
        <v>20324</v>
      </c>
      <c r="B3073" s="158">
        <v>2407</v>
      </c>
      <c r="C3073" s="125" t="s">
        <v>4</v>
      </c>
      <c r="D3073" s="159">
        <v>42817.875</v>
      </c>
      <c r="E3073" s="158" t="s">
        <v>1555</v>
      </c>
      <c r="F3073" s="172">
        <v>42817.710416666669</v>
      </c>
      <c r="G3073" s="173">
        <f t="shared" si="154"/>
        <v>0.16458333333139308</v>
      </c>
      <c r="H3073" s="174" t="str">
        <f t="shared" si="155"/>
        <v>ACCEPTABLE</v>
      </c>
      <c r="I3073" s="146" t="s">
        <v>1641</v>
      </c>
      <c r="J3073" s="139">
        <v>42817.84375</v>
      </c>
      <c r="K3073" s="139">
        <v>42817.852083333331</v>
      </c>
      <c r="L3073" s="130">
        <f t="shared" si="151"/>
        <v>8.333333331393078E-3</v>
      </c>
      <c r="M3073" s="131" t="s">
        <v>1</v>
      </c>
      <c r="N3073" s="138" t="s">
        <v>1509</v>
      </c>
    </row>
    <row r="3074" spans="1:14" ht="27" customHeight="1" x14ac:dyDescent="0.35">
      <c r="A3074" s="158"/>
      <c r="B3074" s="158"/>
      <c r="C3074" s="125"/>
      <c r="D3074" s="159"/>
      <c r="E3074" s="158"/>
      <c r="F3074" s="172"/>
      <c r="G3074" s="173"/>
      <c r="H3074" s="174"/>
      <c r="I3074" s="146"/>
      <c r="J3074" s="139">
        <v>42818.375</v>
      </c>
      <c r="K3074" s="139">
        <v>42818.381944444445</v>
      </c>
      <c r="L3074" s="130">
        <f t="shared" si="151"/>
        <v>6.9444444452528842E-3</v>
      </c>
      <c r="M3074" s="131" t="s">
        <v>0</v>
      </c>
      <c r="N3074" s="138" t="s">
        <v>18</v>
      </c>
    </row>
    <row r="3075" spans="1:14" ht="27" customHeight="1" x14ac:dyDescent="0.35">
      <c r="A3075" s="158">
        <v>20323</v>
      </c>
      <c r="B3075" s="158">
        <v>2408</v>
      </c>
      <c r="C3075" s="125" t="s">
        <v>4</v>
      </c>
      <c r="D3075" s="159">
        <v>42818.402777777781</v>
      </c>
      <c r="E3075" s="158" t="s">
        <v>256</v>
      </c>
      <c r="F3075" s="172">
        <v>42818.26458333333</v>
      </c>
      <c r="G3075" s="173">
        <f t="shared" si="154"/>
        <v>0.13819444445107365</v>
      </c>
      <c r="H3075" s="174" t="str">
        <f t="shared" si="155"/>
        <v>ACCEPTABLE</v>
      </c>
      <c r="I3075" s="145" t="s">
        <v>1642</v>
      </c>
      <c r="J3075" s="139">
        <v>42818.395833333336</v>
      </c>
      <c r="K3075" s="139">
        <v>42818.406944444447</v>
      </c>
      <c r="L3075" s="130">
        <f t="shared" si="151"/>
        <v>1.1111111110949423E-2</v>
      </c>
      <c r="M3075" s="131" t="s">
        <v>1</v>
      </c>
      <c r="N3075" s="138" t="s">
        <v>1735</v>
      </c>
    </row>
    <row r="3076" spans="1:14" ht="27" customHeight="1" x14ac:dyDescent="0.35">
      <c r="A3076" s="158">
        <v>20323</v>
      </c>
      <c r="B3076" s="158">
        <v>2409</v>
      </c>
      <c r="C3076" s="125" t="s">
        <v>3</v>
      </c>
      <c r="D3076" s="159">
        <v>42818.423611111109</v>
      </c>
      <c r="E3076" s="158" t="s">
        <v>1555</v>
      </c>
      <c r="F3076" s="172">
        <v>42818.372916666667</v>
      </c>
      <c r="G3076" s="173">
        <f t="shared" si="154"/>
        <v>5.0694444442342501E-2</v>
      </c>
      <c r="H3076" s="174" t="str">
        <f t="shared" si="155"/>
        <v>ACCEPTABLE</v>
      </c>
      <c r="I3076" s="146" t="s">
        <v>1643</v>
      </c>
      <c r="J3076" s="139">
        <v>42818.423611111109</v>
      </c>
      <c r="K3076" s="139">
        <v>42818.4375</v>
      </c>
      <c r="L3076" s="130">
        <f t="shared" si="151"/>
        <v>1.3888888890505768E-2</v>
      </c>
      <c r="M3076" s="131" t="s">
        <v>0</v>
      </c>
      <c r="N3076" s="138" t="s">
        <v>848</v>
      </c>
    </row>
    <row r="3077" spans="1:14" ht="27" customHeight="1" x14ac:dyDescent="0.35">
      <c r="A3077" s="158">
        <v>20324</v>
      </c>
      <c r="B3077" s="158">
        <v>2410</v>
      </c>
      <c r="C3077" s="125" t="s">
        <v>3</v>
      </c>
      <c r="D3077" s="159">
        <v>42818.451388888891</v>
      </c>
      <c r="E3077" s="158" t="s">
        <v>1</v>
      </c>
      <c r="F3077" s="172">
        <v>42818.372916666667</v>
      </c>
      <c r="G3077" s="173">
        <f t="shared" si="154"/>
        <v>7.8472222223354038E-2</v>
      </c>
      <c r="H3077" s="174" t="str">
        <f t="shared" si="155"/>
        <v>ACCEPTABLE</v>
      </c>
      <c r="I3077" s="146"/>
      <c r="J3077" s="139"/>
      <c r="K3077" s="139"/>
      <c r="L3077" s="130" t="str">
        <f t="shared" ref="L3077:L3140" si="156">IF(OR(K3077="",J3077=""), "Incomplete Data", K3077-J3077)</f>
        <v>Incomplete Data</v>
      </c>
      <c r="M3077" s="131"/>
      <c r="N3077" s="138"/>
    </row>
    <row r="3078" spans="1:14" ht="27" customHeight="1" x14ac:dyDescent="0.35">
      <c r="A3078" s="158">
        <v>20325</v>
      </c>
      <c r="B3078" s="158">
        <v>2411</v>
      </c>
      <c r="C3078" s="125" t="s">
        <v>471</v>
      </c>
      <c r="D3078" s="159">
        <v>42818.798611111109</v>
      </c>
      <c r="E3078" s="158" t="s">
        <v>256</v>
      </c>
      <c r="F3078" s="172">
        <v>42818.618055555555</v>
      </c>
      <c r="G3078" s="173">
        <f t="shared" si="154"/>
        <v>0.18055555555474712</v>
      </c>
      <c r="H3078" s="174" t="str">
        <f t="shared" si="155"/>
        <v>ACCEPTABLE</v>
      </c>
      <c r="I3078" s="138"/>
      <c r="J3078" s="139">
        <v>42818.790277777778</v>
      </c>
      <c r="K3078" s="139">
        <v>42818.802083333336</v>
      </c>
      <c r="L3078" s="130">
        <f t="shared" si="156"/>
        <v>1.1805555557657499E-2</v>
      </c>
      <c r="M3078" s="131" t="s">
        <v>1</v>
      </c>
      <c r="N3078" s="138" t="s">
        <v>1736</v>
      </c>
    </row>
    <row r="3079" spans="1:14" ht="27" customHeight="1" x14ac:dyDescent="0.35">
      <c r="A3079" s="158">
        <v>20325</v>
      </c>
      <c r="B3079" s="158">
        <v>2412</v>
      </c>
      <c r="C3079" s="125" t="s">
        <v>16</v>
      </c>
      <c r="D3079" s="159">
        <v>42818.833333333336</v>
      </c>
      <c r="E3079" s="158" t="s">
        <v>1</v>
      </c>
      <c r="F3079" s="172">
        <v>42818.618055555555</v>
      </c>
      <c r="G3079" s="173">
        <f t="shared" si="154"/>
        <v>0.21527777778101154</v>
      </c>
      <c r="H3079" s="174" t="str">
        <f t="shared" si="155"/>
        <v>ACCEPTABLE</v>
      </c>
      <c r="I3079" s="138"/>
      <c r="J3079" s="139">
        <v>42818.824999999997</v>
      </c>
      <c r="K3079" s="139">
        <v>42818.833333333336</v>
      </c>
      <c r="L3079" s="130">
        <f t="shared" si="156"/>
        <v>8.3333333386690356E-3</v>
      </c>
      <c r="M3079" s="131" t="s">
        <v>0</v>
      </c>
      <c r="N3079" s="138" t="s">
        <v>1533</v>
      </c>
    </row>
    <row r="3080" spans="1:14" ht="27" customHeight="1" x14ac:dyDescent="0.35">
      <c r="A3080" s="158">
        <v>20325</v>
      </c>
      <c r="B3080" s="158">
        <v>2413</v>
      </c>
      <c r="C3080" s="125" t="s">
        <v>16</v>
      </c>
      <c r="D3080" s="159">
        <v>42819.527777777781</v>
      </c>
      <c r="E3080" s="158" t="s">
        <v>256</v>
      </c>
      <c r="F3080" s="172">
        <v>42819.422222222223</v>
      </c>
      <c r="G3080" s="173">
        <f t="shared" si="154"/>
        <v>0.1055555555576575</v>
      </c>
      <c r="H3080" s="174" t="str">
        <f t="shared" si="155"/>
        <v>ACCEPTABLE</v>
      </c>
      <c r="I3080" s="138"/>
      <c r="J3080" s="139">
        <v>42819.525694444441</v>
      </c>
      <c r="K3080" s="139">
        <v>42819.53402777778</v>
      </c>
      <c r="L3080" s="130">
        <f t="shared" si="156"/>
        <v>8.3333333386690356E-3</v>
      </c>
      <c r="M3080" s="131" t="s">
        <v>0</v>
      </c>
      <c r="N3080" s="138" t="s">
        <v>1737</v>
      </c>
    </row>
    <row r="3081" spans="1:14" ht="27" customHeight="1" x14ac:dyDescent="0.35">
      <c r="A3081" s="158">
        <v>20325</v>
      </c>
      <c r="B3081" s="158">
        <v>2414</v>
      </c>
      <c r="C3081" s="125" t="s">
        <v>471</v>
      </c>
      <c r="D3081" s="159">
        <v>42819.555555555555</v>
      </c>
      <c r="E3081" s="158" t="s">
        <v>1</v>
      </c>
      <c r="F3081" s="172">
        <v>42819.422222222223</v>
      </c>
      <c r="G3081" s="173">
        <f t="shared" si="154"/>
        <v>0.13333333333139308</v>
      </c>
      <c r="H3081" s="174" t="str">
        <f t="shared" si="155"/>
        <v>ACCEPTABLE</v>
      </c>
      <c r="I3081" s="138"/>
      <c r="J3081" s="139">
        <v>42819.557638888888</v>
      </c>
      <c r="K3081" s="139">
        <v>42819.568055555559</v>
      </c>
      <c r="L3081" s="130">
        <f t="shared" si="156"/>
        <v>1.0416666671517305E-2</v>
      </c>
      <c r="M3081" s="131" t="s">
        <v>1</v>
      </c>
      <c r="N3081" s="138" t="s">
        <v>1738</v>
      </c>
    </row>
    <row r="3082" spans="1:14" ht="27" customHeight="1" x14ac:dyDescent="0.35">
      <c r="A3082" s="158">
        <v>20326</v>
      </c>
      <c r="B3082" s="158">
        <v>2415</v>
      </c>
      <c r="C3082" s="125" t="s">
        <v>471</v>
      </c>
      <c r="D3082" s="159">
        <v>42823.454861111109</v>
      </c>
      <c r="E3082" s="158" t="s">
        <v>256</v>
      </c>
      <c r="F3082" s="172">
        <v>42823.252083333333</v>
      </c>
      <c r="G3082" s="173">
        <f t="shared" si="154"/>
        <v>0.20277777777664596</v>
      </c>
      <c r="H3082" s="174" t="str">
        <f t="shared" si="155"/>
        <v>ACCEPTABLE</v>
      </c>
      <c r="I3082" s="138"/>
      <c r="J3082" s="139">
        <v>42823.445138888892</v>
      </c>
      <c r="K3082" s="139">
        <v>42823.458333333336</v>
      </c>
      <c r="L3082" s="130">
        <f t="shared" si="156"/>
        <v>1.3194444443797693E-2</v>
      </c>
      <c r="M3082" s="131" t="s">
        <v>0</v>
      </c>
      <c r="N3082" s="138" t="s">
        <v>1739</v>
      </c>
    </row>
    <row r="3083" spans="1:14" ht="27" customHeight="1" x14ac:dyDescent="0.35">
      <c r="A3083" s="158">
        <v>20326</v>
      </c>
      <c r="B3083" s="158">
        <v>2416</v>
      </c>
      <c r="C3083" s="125" t="s">
        <v>16</v>
      </c>
      <c r="D3083" s="159">
        <v>42823.486111111109</v>
      </c>
      <c r="E3083" s="158" t="s">
        <v>1</v>
      </c>
      <c r="F3083" s="172">
        <v>42823.252083333333</v>
      </c>
      <c r="G3083" s="173">
        <f t="shared" si="154"/>
        <v>0.23402777777664596</v>
      </c>
      <c r="H3083" s="174" t="str">
        <f t="shared" si="155"/>
        <v>ACCEPTABLE</v>
      </c>
      <c r="I3083" s="138"/>
      <c r="J3083" s="139">
        <v>42823.472222222219</v>
      </c>
      <c r="K3083" s="139">
        <v>42823.488194444442</v>
      </c>
      <c r="L3083" s="130">
        <f t="shared" si="156"/>
        <v>1.5972222223354038E-2</v>
      </c>
      <c r="M3083" s="131" t="s">
        <v>1</v>
      </c>
      <c r="N3083" s="138" t="s">
        <v>1740</v>
      </c>
    </row>
    <row r="3084" spans="1:14" ht="27" customHeight="1" x14ac:dyDescent="0.35">
      <c r="A3084" s="158">
        <v>20327</v>
      </c>
      <c r="B3084" s="158">
        <v>2417</v>
      </c>
      <c r="C3084" s="125" t="s">
        <v>471</v>
      </c>
      <c r="D3084" s="159">
        <v>42824.694444444445</v>
      </c>
      <c r="E3084" s="158" t="s">
        <v>256</v>
      </c>
      <c r="F3084" s="172">
        <v>42824.461805555555</v>
      </c>
      <c r="G3084" s="173">
        <f t="shared" si="154"/>
        <v>0.23263888889050577</v>
      </c>
      <c r="H3084" s="174" t="str">
        <f t="shared" si="155"/>
        <v>ACCEPTABLE</v>
      </c>
      <c r="I3084" s="138"/>
      <c r="J3084" s="139">
        <v>42824.690972222219</v>
      </c>
      <c r="K3084" s="139">
        <v>42824.708333333336</v>
      </c>
      <c r="L3084" s="130">
        <f t="shared" si="156"/>
        <v>1.7361111116770189E-2</v>
      </c>
      <c r="M3084" s="131" t="s">
        <v>0</v>
      </c>
      <c r="N3084" s="138" t="s">
        <v>1741</v>
      </c>
    </row>
    <row r="3085" spans="1:14" ht="27" customHeight="1" x14ac:dyDescent="0.35">
      <c r="A3085" s="158">
        <v>20326</v>
      </c>
      <c r="B3085" s="158">
        <v>2418</v>
      </c>
      <c r="C3085" s="125" t="s">
        <v>16</v>
      </c>
      <c r="D3085" s="159">
        <v>42824.715277777781</v>
      </c>
      <c r="E3085" s="158" t="s">
        <v>256</v>
      </c>
      <c r="F3085" s="172">
        <v>42824.461805555555</v>
      </c>
      <c r="G3085" s="173">
        <f t="shared" si="154"/>
        <v>0.25347222222626442</v>
      </c>
      <c r="H3085" s="174" t="str">
        <f t="shared" si="155"/>
        <v>ACCEPTABLE</v>
      </c>
      <c r="I3085" s="138"/>
      <c r="J3085" s="139"/>
      <c r="K3085" s="139"/>
      <c r="L3085" s="130" t="str">
        <f t="shared" si="156"/>
        <v>Incomplete Data</v>
      </c>
      <c r="M3085" s="131"/>
      <c r="N3085" s="138"/>
    </row>
    <row r="3086" spans="1:14" ht="27" customHeight="1" x14ac:dyDescent="0.35">
      <c r="A3086" s="158">
        <v>20327</v>
      </c>
      <c r="B3086" s="158">
        <v>2419</v>
      </c>
      <c r="C3086" s="125" t="s">
        <v>16</v>
      </c>
      <c r="D3086" s="159">
        <v>42824.729166666664</v>
      </c>
      <c r="E3086" s="158" t="s">
        <v>1</v>
      </c>
      <c r="F3086" s="172">
        <v>42824.461805555555</v>
      </c>
      <c r="G3086" s="173">
        <f t="shared" si="154"/>
        <v>0.26736111110949423</v>
      </c>
      <c r="H3086" s="174" t="str">
        <f t="shared" si="155"/>
        <v>ACCEPTABLE</v>
      </c>
      <c r="I3086" s="138"/>
      <c r="J3086" s="134"/>
      <c r="K3086" s="134"/>
      <c r="L3086" s="130" t="str">
        <f t="shared" si="156"/>
        <v>Incomplete Data</v>
      </c>
      <c r="M3086" s="131"/>
      <c r="N3086" s="138"/>
    </row>
    <row r="3087" spans="1:14" ht="27" customHeight="1" x14ac:dyDescent="0.35">
      <c r="A3087" s="158">
        <v>20326</v>
      </c>
      <c r="B3087" s="158">
        <v>2420</v>
      </c>
      <c r="C3087" s="125" t="s">
        <v>471</v>
      </c>
      <c r="D3087" s="159">
        <v>42824.743055555555</v>
      </c>
      <c r="E3087" s="158" t="s">
        <v>1</v>
      </c>
      <c r="F3087" s="172">
        <v>42824.461805555555</v>
      </c>
      <c r="G3087" s="173">
        <f t="shared" si="154"/>
        <v>0.28125</v>
      </c>
      <c r="H3087" s="174" t="str">
        <f t="shared" si="155"/>
        <v>ACCEPTABLE</v>
      </c>
      <c r="I3087" s="138"/>
      <c r="J3087" s="139">
        <v>42824.736111111109</v>
      </c>
      <c r="K3087" s="139">
        <v>42824.753472222219</v>
      </c>
      <c r="L3087" s="130">
        <f t="shared" si="156"/>
        <v>1.7361111109494232E-2</v>
      </c>
      <c r="M3087" s="131" t="s">
        <v>1</v>
      </c>
      <c r="N3087" s="138" t="s">
        <v>1741</v>
      </c>
    </row>
    <row r="3088" spans="1:14" ht="27" customHeight="1" x14ac:dyDescent="0.35">
      <c r="A3088" s="158">
        <v>20328</v>
      </c>
      <c r="B3088" s="158">
        <v>2421</v>
      </c>
      <c r="C3088" s="125" t="s">
        <v>1531</v>
      </c>
      <c r="D3088" s="159">
        <v>42824.798611111109</v>
      </c>
      <c r="E3088" s="158" t="s">
        <v>256</v>
      </c>
      <c r="F3088" s="172">
        <v>42824.461805555555</v>
      </c>
      <c r="G3088" s="173">
        <f t="shared" si="154"/>
        <v>0.33680555555474712</v>
      </c>
      <c r="H3088" s="174" t="str">
        <f t="shared" si="155"/>
        <v>ACCEPTABLE</v>
      </c>
      <c r="I3088" s="138"/>
      <c r="J3088" s="139">
        <v>42824.775694444441</v>
      </c>
      <c r="K3088" s="139">
        <v>42824.788194444445</v>
      </c>
      <c r="L3088" s="130">
        <f t="shared" si="156"/>
        <v>1.2500000004365575E-2</v>
      </c>
      <c r="M3088" s="131" t="s">
        <v>0</v>
      </c>
      <c r="N3088" s="138" t="s">
        <v>1742</v>
      </c>
    </row>
    <row r="3089" spans="1:14" ht="27" customHeight="1" x14ac:dyDescent="0.35">
      <c r="A3089" s="158">
        <v>20328</v>
      </c>
      <c r="B3089" s="158">
        <v>2422</v>
      </c>
      <c r="C3089" s="125" t="s">
        <v>4</v>
      </c>
      <c r="D3089" s="159">
        <v>42824.833333333336</v>
      </c>
      <c r="E3089" s="158" t="s">
        <v>1</v>
      </c>
      <c r="F3089" s="172">
        <v>42824.461805555555</v>
      </c>
      <c r="G3089" s="173">
        <f t="shared" si="154"/>
        <v>0.37152777778101154</v>
      </c>
      <c r="H3089" s="174" t="str">
        <f t="shared" si="155"/>
        <v>ACCEPTABLE</v>
      </c>
      <c r="I3089" s="138"/>
      <c r="J3089" s="139">
        <v>42824.804166666669</v>
      </c>
      <c r="K3089" s="139">
        <v>42824.814583333333</v>
      </c>
      <c r="L3089" s="130">
        <f t="shared" si="156"/>
        <v>1.0416666664241347E-2</v>
      </c>
      <c r="M3089" s="131" t="s">
        <v>1</v>
      </c>
      <c r="N3089" s="138" t="s">
        <v>1509</v>
      </c>
    </row>
    <row r="3090" spans="1:14" ht="27" customHeight="1" x14ac:dyDescent="0.35">
      <c r="A3090" s="158"/>
      <c r="B3090" s="158"/>
      <c r="C3090" s="125"/>
      <c r="D3090" s="159"/>
      <c r="E3090" s="158"/>
      <c r="F3090" s="172"/>
      <c r="G3090" s="173"/>
      <c r="H3090" s="174"/>
      <c r="I3090" s="138"/>
      <c r="J3090" s="139">
        <v>42825.131944444445</v>
      </c>
      <c r="K3090" s="139">
        <v>42825.145833333336</v>
      </c>
      <c r="L3090" s="130">
        <f t="shared" si="156"/>
        <v>1.3888888890505768E-2</v>
      </c>
      <c r="M3090" s="131" t="s">
        <v>0</v>
      </c>
      <c r="N3090" s="138" t="s">
        <v>1509</v>
      </c>
    </row>
    <row r="3091" spans="1:14" ht="27" customHeight="1" x14ac:dyDescent="0.35">
      <c r="A3091" s="158"/>
      <c r="B3091" s="158"/>
      <c r="C3091" s="125"/>
      <c r="D3091" s="159"/>
      <c r="E3091" s="158"/>
      <c r="F3091" s="172"/>
      <c r="G3091" s="173"/>
      <c r="H3091" s="174"/>
      <c r="I3091" s="138"/>
      <c r="J3091" s="139">
        <v>42825.166666666664</v>
      </c>
      <c r="K3091" s="139">
        <v>42825.186111111114</v>
      </c>
      <c r="L3091" s="130">
        <f t="shared" si="156"/>
        <v>1.9444444449618459E-2</v>
      </c>
      <c r="M3091" s="131" t="s">
        <v>1</v>
      </c>
      <c r="N3091" s="138" t="s">
        <v>1743</v>
      </c>
    </row>
    <row r="3092" spans="1:14" ht="27" customHeight="1" x14ac:dyDescent="0.35">
      <c r="A3092" s="158">
        <v>20327</v>
      </c>
      <c r="B3092" s="158">
        <v>2423</v>
      </c>
      <c r="C3092" s="125" t="s">
        <v>16</v>
      </c>
      <c r="D3092" s="159">
        <v>42825.361111111109</v>
      </c>
      <c r="E3092" s="158" t="s">
        <v>256</v>
      </c>
      <c r="F3092" s="172">
        <v>42825.243750000001</v>
      </c>
      <c r="G3092" s="173">
        <f t="shared" si="154"/>
        <v>0.11736111110803904</v>
      </c>
      <c r="H3092" s="174" t="str">
        <f t="shared" si="155"/>
        <v>ACCEPTABLE</v>
      </c>
      <c r="I3092" s="138"/>
      <c r="J3092" s="139">
        <v>42825.366666666669</v>
      </c>
      <c r="K3092" s="139">
        <v>42825.383333333331</v>
      </c>
      <c r="L3092" s="130">
        <f t="shared" si="156"/>
        <v>1.6666666662786156E-2</v>
      </c>
      <c r="M3092" s="131" t="s">
        <v>0</v>
      </c>
      <c r="N3092" s="138" t="s">
        <v>1744</v>
      </c>
    </row>
    <row r="3093" spans="1:14" ht="27" customHeight="1" x14ac:dyDescent="0.35">
      <c r="A3093" s="158">
        <v>20327</v>
      </c>
      <c r="B3093" s="158">
        <v>2424</v>
      </c>
      <c r="C3093" s="125" t="s">
        <v>471</v>
      </c>
      <c r="D3093" s="159">
        <v>42825.388888888891</v>
      </c>
      <c r="E3093" s="158" t="s">
        <v>1</v>
      </c>
      <c r="F3093" s="172">
        <v>42825.243750000001</v>
      </c>
      <c r="G3093" s="173">
        <f t="shared" si="154"/>
        <v>0.14513888888905058</v>
      </c>
      <c r="H3093" s="174" t="str">
        <f t="shared" si="155"/>
        <v>ACCEPTABLE</v>
      </c>
      <c r="I3093" s="138"/>
      <c r="J3093" s="134"/>
      <c r="K3093" s="134"/>
      <c r="L3093" s="130" t="str">
        <f t="shared" si="156"/>
        <v>Incomplete Data</v>
      </c>
      <c r="M3093" s="131"/>
      <c r="N3093" s="138"/>
    </row>
    <row r="3094" spans="1:14" ht="27" customHeight="1" x14ac:dyDescent="0.35">
      <c r="A3094" s="158">
        <v>20329</v>
      </c>
      <c r="B3094" s="158">
        <v>2425</v>
      </c>
      <c r="C3094" s="125" t="s">
        <v>1531</v>
      </c>
      <c r="D3094" s="159">
        <v>42825.444444444445</v>
      </c>
      <c r="E3094" s="158" t="s">
        <v>256</v>
      </c>
      <c r="F3094" s="172">
        <v>42825.243750000001</v>
      </c>
      <c r="G3094" s="173">
        <f t="shared" si="154"/>
        <v>0.20069444444379769</v>
      </c>
      <c r="H3094" s="174" t="str">
        <f t="shared" si="155"/>
        <v>ACCEPTABLE</v>
      </c>
      <c r="I3094" s="138"/>
      <c r="J3094" s="139">
        <v>42825.415277777778</v>
      </c>
      <c r="K3094" s="139">
        <v>42825.427083333336</v>
      </c>
      <c r="L3094" s="130">
        <f t="shared" si="156"/>
        <v>1.1805555557657499E-2</v>
      </c>
      <c r="M3094" s="131" t="s">
        <v>1</v>
      </c>
      <c r="N3094" s="138" t="s">
        <v>1745</v>
      </c>
    </row>
    <row r="3095" spans="1:14" ht="27" customHeight="1" x14ac:dyDescent="0.35">
      <c r="A3095" s="158">
        <v>20329</v>
      </c>
      <c r="B3095" s="158">
        <v>2426</v>
      </c>
      <c r="C3095" s="125" t="s">
        <v>4</v>
      </c>
      <c r="D3095" s="159">
        <v>42825.479166666664</v>
      </c>
      <c r="E3095" s="158" t="s">
        <v>1</v>
      </c>
      <c r="F3095" s="172">
        <v>42825.243750000001</v>
      </c>
      <c r="G3095" s="173">
        <f t="shared" si="154"/>
        <v>0.23541666666278616</v>
      </c>
      <c r="H3095" s="174" t="str">
        <f t="shared" si="155"/>
        <v>ACCEPTABLE</v>
      </c>
      <c r="I3095" s="138"/>
      <c r="J3095" s="139"/>
      <c r="K3095" s="139"/>
      <c r="L3095" s="130" t="str">
        <f t="shared" si="156"/>
        <v>Incomplete Data</v>
      </c>
      <c r="M3095" s="131"/>
      <c r="N3095" s="138"/>
    </row>
    <row r="3096" spans="1:14" ht="27" customHeight="1" x14ac:dyDescent="0.35">
      <c r="A3096" s="158">
        <v>20329</v>
      </c>
      <c r="B3096" s="158">
        <v>2427</v>
      </c>
      <c r="C3096" s="125" t="s">
        <v>4</v>
      </c>
      <c r="D3096" s="159">
        <v>42826.402777777781</v>
      </c>
      <c r="E3096" s="158" t="s">
        <v>256</v>
      </c>
      <c r="F3096" s="172">
        <v>42826.247916666667</v>
      </c>
      <c r="G3096" s="173">
        <f t="shared" si="154"/>
        <v>0.15486111111385981</v>
      </c>
      <c r="H3096" s="174" t="str">
        <f t="shared" si="155"/>
        <v>ACCEPTABLE</v>
      </c>
      <c r="I3096" s="138"/>
      <c r="J3096" s="139">
        <v>42826.413194444445</v>
      </c>
      <c r="K3096" s="139">
        <v>42826.423611111109</v>
      </c>
      <c r="L3096" s="130">
        <f t="shared" si="156"/>
        <v>1.0416666664241347E-2</v>
      </c>
      <c r="M3096" s="131" t="s">
        <v>0</v>
      </c>
      <c r="N3096" s="138" t="s">
        <v>1509</v>
      </c>
    </row>
    <row r="3097" spans="1:14" ht="27" customHeight="1" x14ac:dyDescent="0.35">
      <c r="A3097" s="158">
        <v>20329</v>
      </c>
      <c r="B3097" s="158">
        <v>2428</v>
      </c>
      <c r="C3097" s="125" t="s">
        <v>1531</v>
      </c>
      <c r="D3097" s="159">
        <v>42826.430555555555</v>
      </c>
      <c r="E3097" s="158" t="s">
        <v>1</v>
      </c>
      <c r="F3097" s="172">
        <v>42826.247916666667</v>
      </c>
      <c r="G3097" s="173">
        <f t="shared" si="154"/>
        <v>0.18263888888759539</v>
      </c>
      <c r="H3097" s="174" t="str">
        <f t="shared" si="155"/>
        <v>ACCEPTABLE</v>
      </c>
      <c r="I3097" s="138"/>
      <c r="J3097" s="139">
        <v>42826.440972222219</v>
      </c>
      <c r="K3097" s="139">
        <v>42826.454861111109</v>
      </c>
      <c r="L3097" s="130">
        <f t="shared" si="156"/>
        <v>1.3888888890505768E-2</v>
      </c>
      <c r="M3097" s="131" t="s">
        <v>1</v>
      </c>
      <c r="N3097" s="138" t="s">
        <v>1746</v>
      </c>
    </row>
    <row r="3098" spans="1:14" ht="27" customHeight="1" x14ac:dyDescent="0.35">
      <c r="A3098" s="158">
        <v>20330</v>
      </c>
      <c r="B3098" s="158">
        <v>2429</v>
      </c>
      <c r="C3098" s="125" t="s">
        <v>1531</v>
      </c>
      <c r="D3098" s="159">
        <v>42827.902777777781</v>
      </c>
      <c r="E3098" s="158" t="s">
        <v>256</v>
      </c>
      <c r="F3098" s="172">
        <v>42827.724999999999</v>
      </c>
      <c r="G3098" s="173">
        <f t="shared" si="154"/>
        <v>0.17777777778246673</v>
      </c>
      <c r="H3098" s="174" t="str">
        <f t="shared" si="155"/>
        <v>ACCEPTABLE</v>
      </c>
      <c r="I3098" s="138"/>
      <c r="J3098" s="139">
        <v>42827.883333333331</v>
      </c>
      <c r="K3098" s="139">
        <v>42827.890972222223</v>
      </c>
      <c r="L3098" s="130">
        <f t="shared" si="156"/>
        <v>7.6388888919609599E-3</v>
      </c>
      <c r="M3098" s="131" t="s">
        <v>0</v>
      </c>
      <c r="N3098" s="138" t="s">
        <v>1747</v>
      </c>
    </row>
    <row r="3099" spans="1:14" ht="27" customHeight="1" x14ac:dyDescent="0.35">
      <c r="A3099" s="158">
        <v>20330</v>
      </c>
      <c r="B3099" s="158">
        <v>2430</v>
      </c>
      <c r="C3099" s="125" t="s">
        <v>4</v>
      </c>
      <c r="D3099" s="159">
        <v>42827.9375</v>
      </c>
      <c r="E3099" s="158" t="s">
        <v>1</v>
      </c>
      <c r="F3099" s="172">
        <v>42827.724999999999</v>
      </c>
      <c r="G3099" s="173">
        <f t="shared" si="154"/>
        <v>0.21250000000145519</v>
      </c>
      <c r="H3099" s="174" t="str">
        <f t="shared" si="155"/>
        <v>ACCEPTABLE</v>
      </c>
      <c r="I3099" s="138"/>
      <c r="J3099" s="139">
        <v>42827.929166666669</v>
      </c>
      <c r="K3099" s="139">
        <v>42827.936805555553</v>
      </c>
      <c r="L3099" s="130">
        <f t="shared" si="156"/>
        <v>7.6388888846850023E-3</v>
      </c>
      <c r="M3099" s="131" t="s">
        <v>1</v>
      </c>
      <c r="N3099" s="138" t="s">
        <v>1509</v>
      </c>
    </row>
    <row r="3100" spans="1:14" ht="27" customHeight="1" x14ac:dyDescent="0.35">
      <c r="A3100" s="158">
        <v>20330</v>
      </c>
      <c r="B3100" s="158">
        <v>2431</v>
      </c>
      <c r="C3100" s="125" t="s">
        <v>4</v>
      </c>
      <c r="D3100" s="159">
        <v>42828.548611111109</v>
      </c>
      <c r="E3100" s="158" t="s">
        <v>256</v>
      </c>
      <c r="F3100" s="172">
        <v>42828.441666666666</v>
      </c>
      <c r="G3100" s="173">
        <f t="shared" si="154"/>
        <v>0.10694444444379769</v>
      </c>
      <c r="H3100" s="174" t="str">
        <f t="shared" si="155"/>
        <v>ACCEPTABLE</v>
      </c>
      <c r="I3100" s="146" t="s">
        <v>1627</v>
      </c>
      <c r="J3100" s="139">
        <v>42828.556944444441</v>
      </c>
      <c r="K3100" s="139">
        <v>42828.569444444445</v>
      </c>
      <c r="L3100" s="130">
        <f t="shared" si="156"/>
        <v>1.2500000004365575E-2</v>
      </c>
      <c r="M3100" s="131" t="s">
        <v>0</v>
      </c>
      <c r="N3100" s="138" t="s">
        <v>587</v>
      </c>
    </row>
    <row r="3101" spans="1:14" ht="27" customHeight="1" x14ac:dyDescent="0.35">
      <c r="A3101" s="158">
        <v>20330</v>
      </c>
      <c r="B3101" s="158">
        <v>2432</v>
      </c>
      <c r="C3101" s="125" t="s">
        <v>4</v>
      </c>
      <c r="D3101" s="159">
        <v>42828.597222222219</v>
      </c>
      <c r="E3101" s="158" t="s">
        <v>1</v>
      </c>
      <c r="F3101" s="172">
        <v>42828.441666666666</v>
      </c>
      <c r="G3101" s="173">
        <f t="shared" si="154"/>
        <v>0.15555555555329192</v>
      </c>
      <c r="H3101" s="174" t="str">
        <f t="shared" si="155"/>
        <v>ACCEPTABLE</v>
      </c>
      <c r="I3101" s="146" t="s">
        <v>1627</v>
      </c>
      <c r="J3101" s="139">
        <v>42828.609722222223</v>
      </c>
      <c r="K3101" s="139">
        <v>42828.616666666669</v>
      </c>
      <c r="L3101" s="130">
        <f t="shared" si="156"/>
        <v>6.9444444452528842E-3</v>
      </c>
      <c r="M3101" s="131" t="s">
        <v>1</v>
      </c>
      <c r="N3101" s="138" t="s">
        <v>1509</v>
      </c>
    </row>
    <row r="3102" spans="1:14" ht="27" customHeight="1" x14ac:dyDescent="0.35">
      <c r="A3102" s="158">
        <v>20330</v>
      </c>
      <c r="B3102" s="158">
        <v>2433</v>
      </c>
      <c r="C3102" s="125" t="s">
        <v>4</v>
      </c>
      <c r="D3102" s="159">
        <v>42828.631944444445</v>
      </c>
      <c r="E3102" s="158" t="s">
        <v>1</v>
      </c>
      <c r="F3102" s="172">
        <v>42828.441666666666</v>
      </c>
      <c r="G3102" s="173">
        <f t="shared" si="154"/>
        <v>0.19027777777955635</v>
      </c>
      <c r="H3102" s="174" t="str">
        <f t="shared" si="155"/>
        <v>ACCEPTABLE</v>
      </c>
      <c r="I3102" s="138"/>
      <c r="J3102" s="139">
        <v>42828.633333333331</v>
      </c>
      <c r="K3102" s="139">
        <v>42828.643750000003</v>
      </c>
      <c r="L3102" s="130">
        <f t="shared" si="156"/>
        <v>1.0416666671517305E-2</v>
      </c>
      <c r="M3102" s="131" t="s">
        <v>0</v>
      </c>
      <c r="N3102" s="138" t="s">
        <v>1748</v>
      </c>
    </row>
    <row r="3103" spans="1:14" ht="27" customHeight="1" x14ac:dyDescent="0.35">
      <c r="A3103" s="158">
        <v>20331</v>
      </c>
      <c r="B3103" s="158">
        <v>2434</v>
      </c>
      <c r="C3103" s="125" t="s">
        <v>471</v>
      </c>
      <c r="D3103" s="159">
        <v>42828.642361111109</v>
      </c>
      <c r="E3103" s="158" t="s">
        <v>256</v>
      </c>
      <c r="F3103" s="172">
        <v>42828.441666666666</v>
      </c>
      <c r="G3103" s="173">
        <f t="shared" si="154"/>
        <v>0.20069444444379769</v>
      </c>
      <c r="H3103" s="174" t="str">
        <f t="shared" si="155"/>
        <v>ACCEPTABLE</v>
      </c>
      <c r="I3103" s="138"/>
      <c r="J3103" s="139">
        <v>42828.659722222219</v>
      </c>
      <c r="K3103" s="139">
        <v>42828.666666666664</v>
      </c>
      <c r="L3103" s="130">
        <f t="shared" si="156"/>
        <v>6.9444444452528842E-3</v>
      </c>
      <c r="M3103" s="131" t="s">
        <v>1</v>
      </c>
      <c r="N3103" s="138" t="s">
        <v>1749</v>
      </c>
    </row>
    <row r="3104" spans="1:14" ht="27" customHeight="1" x14ac:dyDescent="0.35">
      <c r="A3104" s="158">
        <v>20331</v>
      </c>
      <c r="B3104" s="158">
        <v>2435</v>
      </c>
      <c r="C3104" s="125" t="s">
        <v>16</v>
      </c>
      <c r="D3104" s="159">
        <v>42828.677083333336</v>
      </c>
      <c r="E3104" s="158" t="s">
        <v>1</v>
      </c>
      <c r="F3104" s="172">
        <v>42828.441666666666</v>
      </c>
      <c r="G3104" s="173">
        <f t="shared" si="154"/>
        <v>0.23541666667006211</v>
      </c>
      <c r="H3104" s="174" t="str">
        <f t="shared" si="155"/>
        <v>ACCEPTABLE</v>
      </c>
      <c r="I3104" s="138"/>
      <c r="J3104" s="139"/>
      <c r="K3104" s="139"/>
      <c r="L3104" s="130" t="str">
        <f t="shared" si="156"/>
        <v>Incomplete Data</v>
      </c>
      <c r="M3104" s="131"/>
      <c r="N3104" s="138"/>
    </row>
    <row r="3105" spans="1:14" ht="27" customHeight="1" x14ac:dyDescent="0.35">
      <c r="A3105" s="158">
        <v>20330</v>
      </c>
      <c r="B3105" s="158">
        <v>2436</v>
      </c>
      <c r="C3105" s="125" t="s">
        <v>4</v>
      </c>
      <c r="D3105" s="159">
        <v>42828.753472222219</v>
      </c>
      <c r="E3105" s="158" t="s">
        <v>1</v>
      </c>
      <c r="F3105" s="172">
        <v>42828.745138888888</v>
      </c>
      <c r="G3105" s="173">
        <f t="shared" si="154"/>
        <v>8.333333331393078E-3</v>
      </c>
      <c r="H3105" s="174" t="str">
        <f t="shared" si="155"/>
        <v>TOO LATE</v>
      </c>
      <c r="I3105" s="145" t="s">
        <v>1644</v>
      </c>
      <c r="J3105" s="139">
        <v>42828.746527777781</v>
      </c>
      <c r="K3105" s="139">
        <v>42828.754166666666</v>
      </c>
      <c r="L3105" s="130">
        <f t="shared" si="156"/>
        <v>7.6388888846850023E-3</v>
      </c>
      <c r="M3105" s="131" t="s">
        <v>1</v>
      </c>
      <c r="N3105" s="138" t="s">
        <v>1288</v>
      </c>
    </row>
    <row r="3106" spans="1:14" ht="27" customHeight="1" x14ac:dyDescent="0.35">
      <c r="A3106" s="158">
        <v>20330</v>
      </c>
      <c r="B3106" s="158">
        <v>2437</v>
      </c>
      <c r="C3106" s="125" t="s">
        <v>4</v>
      </c>
      <c r="D3106" s="159">
        <v>42828.854166666664</v>
      </c>
      <c r="E3106" s="158" t="s">
        <v>256</v>
      </c>
      <c r="F3106" s="172">
        <v>42828.745138888888</v>
      </c>
      <c r="G3106" s="173">
        <f t="shared" si="154"/>
        <v>0.10902777777664596</v>
      </c>
      <c r="H3106" s="174" t="str">
        <f t="shared" si="155"/>
        <v>ACCEPTABLE</v>
      </c>
      <c r="I3106" s="138"/>
      <c r="J3106" s="139">
        <v>42828.897916666669</v>
      </c>
      <c r="K3106" s="139">
        <v>42828.904166666667</v>
      </c>
      <c r="L3106" s="130">
        <f t="shared" si="156"/>
        <v>6.2499999985448085E-3</v>
      </c>
      <c r="M3106" s="131" t="s">
        <v>0</v>
      </c>
      <c r="N3106" s="138" t="s">
        <v>1288</v>
      </c>
    </row>
    <row r="3107" spans="1:14" ht="27" customHeight="1" x14ac:dyDescent="0.35">
      <c r="A3107" s="158">
        <v>20330</v>
      </c>
      <c r="B3107" s="158">
        <v>2438</v>
      </c>
      <c r="C3107" s="125" t="s">
        <v>4</v>
      </c>
      <c r="D3107" s="159">
        <v>42829.173611111109</v>
      </c>
      <c r="E3107" s="158" t="s">
        <v>256</v>
      </c>
      <c r="F3107" s="172">
        <v>42828.745138888888</v>
      </c>
      <c r="G3107" s="173">
        <f t="shared" si="154"/>
        <v>0.42847222222189885</v>
      </c>
      <c r="H3107" s="174" t="str">
        <f t="shared" si="155"/>
        <v>ACCEPTABLE</v>
      </c>
      <c r="I3107" s="138"/>
      <c r="J3107" s="139">
        <v>42829.166666666664</v>
      </c>
      <c r="K3107" s="139">
        <v>42829.175694444442</v>
      </c>
      <c r="L3107" s="130">
        <f t="shared" si="156"/>
        <v>9.0277777781011537E-3</v>
      </c>
      <c r="M3107" s="131" t="s">
        <v>0</v>
      </c>
      <c r="N3107" s="138" t="s">
        <v>587</v>
      </c>
    </row>
    <row r="3108" spans="1:14" ht="27" customHeight="1" x14ac:dyDescent="0.35">
      <c r="A3108" s="158">
        <v>20330</v>
      </c>
      <c r="B3108" s="158">
        <v>2439</v>
      </c>
      <c r="C3108" s="125" t="s">
        <v>1531</v>
      </c>
      <c r="D3108" s="159">
        <v>42829.201388888891</v>
      </c>
      <c r="E3108" s="158" t="s">
        <v>1</v>
      </c>
      <c r="F3108" s="172">
        <v>42828.745138888888</v>
      </c>
      <c r="G3108" s="173">
        <f t="shared" si="154"/>
        <v>0.45625000000291038</v>
      </c>
      <c r="H3108" s="174" t="str">
        <f t="shared" si="155"/>
        <v>ACCEPTABLE</v>
      </c>
      <c r="I3108" s="138"/>
      <c r="J3108" s="139">
        <v>42829.231944444444</v>
      </c>
      <c r="K3108" s="139">
        <v>42829.244444444441</v>
      </c>
      <c r="L3108" s="130">
        <f t="shared" si="156"/>
        <v>1.2499999997089617E-2</v>
      </c>
      <c r="M3108" s="131" t="s">
        <v>1</v>
      </c>
      <c r="N3108" s="138" t="s">
        <v>1750</v>
      </c>
    </row>
    <row r="3109" spans="1:14" ht="27" customHeight="1" x14ac:dyDescent="0.35">
      <c r="A3109" s="158"/>
      <c r="B3109" s="158"/>
      <c r="C3109" s="125"/>
      <c r="D3109" s="159"/>
      <c r="E3109" s="158"/>
      <c r="F3109" s="172"/>
      <c r="G3109" s="173"/>
      <c r="H3109" s="174"/>
      <c r="I3109" s="138"/>
      <c r="J3109" s="139">
        <v>42829.325694444444</v>
      </c>
      <c r="K3109" s="139">
        <v>42829.374305555553</v>
      </c>
      <c r="L3109" s="130">
        <f t="shared" si="156"/>
        <v>4.8611111109494232E-2</v>
      </c>
      <c r="M3109" s="131" t="s">
        <v>1</v>
      </c>
      <c r="N3109" s="138" t="s">
        <v>1751</v>
      </c>
    </row>
    <row r="3110" spans="1:14" ht="27" customHeight="1" x14ac:dyDescent="0.35">
      <c r="A3110" s="158">
        <v>20331</v>
      </c>
      <c r="B3110" s="158">
        <v>2440</v>
      </c>
      <c r="C3110" s="125" t="s">
        <v>16</v>
      </c>
      <c r="D3110" s="159">
        <v>42830.225694444445</v>
      </c>
      <c r="E3110" s="158" t="s">
        <v>256</v>
      </c>
      <c r="F3110" s="172">
        <v>42829.69027777778</v>
      </c>
      <c r="G3110" s="173">
        <f t="shared" si="154"/>
        <v>0.53541666666569654</v>
      </c>
      <c r="H3110" s="174" t="str">
        <f t="shared" si="155"/>
        <v>ACCEPTABLE</v>
      </c>
      <c r="I3110" s="138"/>
      <c r="J3110" s="139">
        <v>42830.225694444445</v>
      </c>
      <c r="K3110" s="139">
        <v>42830.237500000003</v>
      </c>
      <c r="L3110" s="130">
        <f t="shared" si="156"/>
        <v>1.1805555557657499E-2</v>
      </c>
      <c r="M3110" s="131" t="s">
        <v>0</v>
      </c>
      <c r="N3110" s="138" t="s">
        <v>1752</v>
      </c>
    </row>
    <row r="3111" spans="1:14" ht="27" customHeight="1" x14ac:dyDescent="0.35">
      <c r="A3111" s="158"/>
      <c r="B3111" s="158"/>
      <c r="C3111" s="125"/>
      <c r="D3111" s="159"/>
      <c r="E3111" s="158"/>
      <c r="F3111" s="172"/>
      <c r="G3111" s="173"/>
      <c r="H3111" s="174"/>
      <c r="I3111" s="138"/>
      <c r="J3111" s="139">
        <v>42830.247916666667</v>
      </c>
      <c r="K3111" s="139">
        <v>42830.25277777778</v>
      </c>
      <c r="L3111" s="130">
        <f t="shared" si="156"/>
        <v>4.8611111124046147E-3</v>
      </c>
      <c r="M3111" s="131" t="s">
        <v>1</v>
      </c>
      <c r="N3111" s="138" t="s">
        <v>91</v>
      </c>
    </row>
    <row r="3112" spans="1:14" ht="27" customHeight="1" x14ac:dyDescent="0.35">
      <c r="A3112" s="158">
        <v>20331</v>
      </c>
      <c r="B3112" s="158">
        <v>2441</v>
      </c>
      <c r="C3112" s="125" t="s">
        <v>471</v>
      </c>
      <c r="D3112" s="159">
        <v>42830.253472222219</v>
      </c>
      <c r="E3112" s="158" t="s">
        <v>1</v>
      </c>
      <c r="F3112" s="172">
        <v>42829.69027777778</v>
      </c>
      <c r="G3112" s="173">
        <f t="shared" si="154"/>
        <v>0.56319444443943212</v>
      </c>
      <c r="H3112" s="174" t="str">
        <f t="shared" si="155"/>
        <v>ACCEPTABLE</v>
      </c>
      <c r="I3112" s="138"/>
      <c r="J3112" s="139">
        <v>42830.256944444445</v>
      </c>
      <c r="K3112" s="139">
        <v>42830.270833333336</v>
      </c>
      <c r="L3112" s="130">
        <f t="shared" si="156"/>
        <v>1.3888888890505768E-2</v>
      </c>
      <c r="M3112" s="131" t="s">
        <v>1</v>
      </c>
      <c r="N3112" s="138" t="s">
        <v>1753</v>
      </c>
    </row>
    <row r="3113" spans="1:14" ht="27" customHeight="1" x14ac:dyDescent="0.35">
      <c r="A3113" s="158">
        <v>20332</v>
      </c>
      <c r="B3113" s="158">
        <v>2442</v>
      </c>
      <c r="C3113" s="125" t="s">
        <v>1531</v>
      </c>
      <c r="D3113" s="159">
        <v>42830.298611111109</v>
      </c>
      <c r="E3113" s="158" t="s">
        <v>256</v>
      </c>
      <c r="F3113" s="172">
        <v>42830.172222222223</v>
      </c>
      <c r="G3113" s="173">
        <f t="shared" si="154"/>
        <v>0.12638888888614019</v>
      </c>
      <c r="H3113" s="174" t="str">
        <f t="shared" si="155"/>
        <v>ACCEPTABLE</v>
      </c>
      <c r="I3113" s="138"/>
      <c r="J3113" s="139">
        <v>42830.298611111109</v>
      </c>
      <c r="K3113" s="139">
        <v>42830.306944444441</v>
      </c>
      <c r="L3113" s="130">
        <f t="shared" si="156"/>
        <v>8.333333331393078E-3</v>
      </c>
      <c r="M3113" s="131" t="s">
        <v>0</v>
      </c>
      <c r="N3113" s="138" t="s">
        <v>1645</v>
      </c>
    </row>
    <row r="3114" spans="1:14" ht="27" customHeight="1" x14ac:dyDescent="0.35">
      <c r="A3114" s="158">
        <v>20332</v>
      </c>
      <c r="B3114" s="158">
        <v>2443</v>
      </c>
      <c r="C3114" s="125" t="s">
        <v>4</v>
      </c>
      <c r="D3114" s="159">
        <v>42830.333333333336</v>
      </c>
      <c r="E3114" s="158" t="s">
        <v>1</v>
      </c>
      <c r="F3114" s="172">
        <v>42830.172222222223</v>
      </c>
      <c r="G3114" s="173">
        <f t="shared" si="154"/>
        <v>0.16111111111240461</v>
      </c>
      <c r="H3114" s="174" t="str">
        <f t="shared" si="155"/>
        <v>ACCEPTABLE</v>
      </c>
      <c r="I3114" s="138"/>
      <c r="J3114" s="139">
        <v>42830.340277777781</v>
      </c>
      <c r="K3114" s="139">
        <v>42830.347222222219</v>
      </c>
      <c r="L3114" s="130">
        <f t="shared" si="156"/>
        <v>6.9444444379769266E-3</v>
      </c>
      <c r="M3114" s="131" t="s">
        <v>1</v>
      </c>
      <c r="N3114" s="138" t="s">
        <v>18</v>
      </c>
    </row>
    <row r="3115" spans="1:14" ht="27" customHeight="1" x14ac:dyDescent="0.35">
      <c r="A3115" s="158">
        <v>20332</v>
      </c>
      <c r="B3115" s="158">
        <v>2444</v>
      </c>
      <c r="C3115" s="125" t="s">
        <v>4</v>
      </c>
      <c r="D3115" s="159">
        <v>42830.944444444445</v>
      </c>
      <c r="E3115" s="158" t="s">
        <v>256</v>
      </c>
      <c r="F3115" s="172">
        <v>42830.720833333333</v>
      </c>
      <c r="G3115" s="173">
        <f t="shared" si="154"/>
        <v>0.22361111111240461</v>
      </c>
      <c r="H3115" s="174" t="str">
        <f t="shared" si="155"/>
        <v>ACCEPTABLE</v>
      </c>
      <c r="I3115" s="138"/>
      <c r="J3115" s="139">
        <v>42830.9375</v>
      </c>
      <c r="K3115" s="139">
        <v>42830.947222222225</v>
      </c>
      <c r="L3115" s="130">
        <f t="shared" si="156"/>
        <v>9.7222222248092294E-3</v>
      </c>
      <c r="M3115" s="131" t="s">
        <v>0</v>
      </c>
      <c r="N3115" s="138" t="s">
        <v>587</v>
      </c>
    </row>
    <row r="3116" spans="1:14" ht="27" customHeight="1" x14ac:dyDescent="0.35">
      <c r="A3116" s="158">
        <v>20332</v>
      </c>
      <c r="B3116" s="158">
        <v>2445</v>
      </c>
      <c r="C3116" s="125" t="s">
        <v>1531</v>
      </c>
      <c r="D3116" s="159">
        <v>42830.972222222219</v>
      </c>
      <c r="E3116" s="158" t="s">
        <v>1</v>
      </c>
      <c r="F3116" s="172">
        <v>42830.720833333333</v>
      </c>
      <c r="G3116" s="173">
        <f t="shared" si="154"/>
        <v>0.25138888888614019</v>
      </c>
      <c r="H3116" s="174" t="str">
        <f t="shared" si="155"/>
        <v>ACCEPTABLE</v>
      </c>
      <c r="I3116" s="138"/>
      <c r="J3116" s="139">
        <v>42830.964583333334</v>
      </c>
      <c r="K3116" s="139">
        <v>42830.974999999999</v>
      </c>
      <c r="L3116" s="130">
        <f t="shared" si="156"/>
        <v>1.0416666664241347E-2</v>
      </c>
      <c r="M3116" s="131" t="s">
        <v>1</v>
      </c>
      <c r="N3116" s="138" t="s">
        <v>608</v>
      </c>
    </row>
    <row r="3117" spans="1:14" ht="27" customHeight="1" x14ac:dyDescent="0.35">
      <c r="A3117" s="158">
        <v>20333</v>
      </c>
      <c r="B3117" s="158">
        <v>2446</v>
      </c>
      <c r="C3117" s="125" t="s">
        <v>471</v>
      </c>
      <c r="D3117" s="159">
        <v>42831.777777777781</v>
      </c>
      <c r="E3117" s="158" t="s">
        <v>256</v>
      </c>
      <c r="F3117" s="172">
        <v>42831.703472222223</v>
      </c>
      <c r="G3117" s="173">
        <f t="shared" si="154"/>
        <v>7.4305555557657499E-2</v>
      </c>
      <c r="H3117" s="174" t="str">
        <f t="shared" si="155"/>
        <v>ACCEPTABLE</v>
      </c>
      <c r="I3117" s="138"/>
      <c r="J3117" s="139">
        <v>42831.770833333336</v>
      </c>
      <c r="K3117" s="139">
        <v>42831.78125</v>
      </c>
      <c r="L3117" s="130">
        <f t="shared" si="156"/>
        <v>1.0416666664241347E-2</v>
      </c>
      <c r="M3117" s="131" t="s">
        <v>0</v>
      </c>
      <c r="N3117" s="138" t="s">
        <v>1646</v>
      </c>
    </row>
    <row r="3118" spans="1:14" ht="27" customHeight="1" x14ac:dyDescent="0.35">
      <c r="A3118" s="158">
        <v>20333</v>
      </c>
      <c r="B3118" s="158">
        <v>2447</v>
      </c>
      <c r="C3118" s="125" t="s">
        <v>16</v>
      </c>
      <c r="D3118" s="159">
        <v>42831.8125</v>
      </c>
      <c r="E3118" s="158" t="s">
        <v>1</v>
      </c>
      <c r="F3118" s="172">
        <v>42831.703472222223</v>
      </c>
      <c r="G3118" s="173">
        <f t="shared" si="154"/>
        <v>0.10902777777664596</v>
      </c>
      <c r="H3118" s="174" t="str">
        <f t="shared" si="155"/>
        <v>ACCEPTABLE</v>
      </c>
      <c r="I3118" s="138"/>
      <c r="J3118" s="139">
        <v>42831.798611111109</v>
      </c>
      <c r="K3118" s="139">
        <v>42831.806250000001</v>
      </c>
      <c r="L3118" s="130">
        <f t="shared" si="156"/>
        <v>7.6388888919609599E-3</v>
      </c>
      <c r="M3118" s="131" t="s">
        <v>1</v>
      </c>
      <c r="N3118" s="138" t="s">
        <v>1041</v>
      </c>
    </row>
    <row r="3119" spans="1:14" ht="27" customHeight="1" x14ac:dyDescent="0.35">
      <c r="A3119" s="158"/>
      <c r="B3119" s="158"/>
      <c r="C3119" s="125"/>
      <c r="D3119" s="159"/>
      <c r="E3119" s="158"/>
      <c r="F3119" s="172"/>
      <c r="G3119" s="173"/>
      <c r="H3119" s="174"/>
      <c r="I3119" s="138"/>
      <c r="J3119" s="139">
        <v>42832.337500000001</v>
      </c>
      <c r="K3119" s="139">
        <v>42832.347222222219</v>
      </c>
      <c r="L3119" s="130">
        <f t="shared" si="156"/>
        <v>9.7222222175332718E-3</v>
      </c>
      <c r="M3119" s="131" t="s">
        <v>0</v>
      </c>
      <c r="N3119" s="138" t="s">
        <v>688</v>
      </c>
    </row>
    <row r="3120" spans="1:14" ht="27" customHeight="1" x14ac:dyDescent="0.35">
      <c r="A3120" s="158">
        <v>20333</v>
      </c>
      <c r="B3120" s="158">
        <v>2448</v>
      </c>
      <c r="C3120" s="125" t="s">
        <v>19</v>
      </c>
      <c r="D3120" s="159">
        <v>42832.340277777781</v>
      </c>
      <c r="E3120" s="158" t="s">
        <v>0</v>
      </c>
      <c r="F3120" s="172">
        <v>42832.295138888891</v>
      </c>
      <c r="G3120" s="173">
        <f t="shared" si="154"/>
        <v>4.5138888890505768E-2</v>
      </c>
      <c r="H3120" s="174" t="str">
        <f t="shared" si="155"/>
        <v>ACCEPTABLE</v>
      </c>
      <c r="I3120" s="138"/>
      <c r="J3120" s="139">
        <v>42832.348611111112</v>
      </c>
      <c r="K3120" s="139">
        <v>42832.354166666664</v>
      </c>
      <c r="L3120" s="130">
        <f t="shared" si="156"/>
        <v>5.5555555518367328E-3</v>
      </c>
      <c r="M3120" s="131" t="s">
        <v>0</v>
      </c>
      <c r="N3120" s="138" t="s">
        <v>91</v>
      </c>
    </row>
    <row r="3121" spans="1:14" ht="27" customHeight="1" x14ac:dyDescent="0.35">
      <c r="A3121" s="158">
        <v>20333</v>
      </c>
      <c r="B3121" s="158">
        <v>2449</v>
      </c>
      <c r="C3121" s="125" t="s">
        <v>19</v>
      </c>
      <c r="D3121" s="159">
        <v>42832.388888888891</v>
      </c>
      <c r="E3121" s="158" t="s">
        <v>1</v>
      </c>
      <c r="F3121" s="172">
        <v>42832.295138888891</v>
      </c>
      <c r="G3121" s="173">
        <f t="shared" si="154"/>
        <v>9.375E-2</v>
      </c>
      <c r="H3121" s="174" t="str">
        <f t="shared" si="155"/>
        <v>ACCEPTABLE</v>
      </c>
      <c r="I3121" s="138"/>
      <c r="J3121" s="139">
        <v>42832.381249999999</v>
      </c>
      <c r="K3121" s="139">
        <v>42832.388194444444</v>
      </c>
      <c r="L3121" s="130">
        <f t="shared" si="156"/>
        <v>6.9444444452528842E-3</v>
      </c>
      <c r="M3121" s="131" t="s">
        <v>1</v>
      </c>
      <c r="N3121" s="138" t="s">
        <v>688</v>
      </c>
    </row>
    <row r="3122" spans="1:14" ht="27" customHeight="1" x14ac:dyDescent="0.35">
      <c r="A3122" s="158">
        <v>20334</v>
      </c>
      <c r="B3122" s="158">
        <v>2450</v>
      </c>
      <c r="C3122" s="125" t="s">
        <v>1531</v>
      </c>
      <c r="D3122" s="159">
        <v>42833.229166666664</v>
      </c>
      <c r="E3122" s="158" t="s">
        <v>0</v>
      </c>
      <c r="F3122" s="172">
        <v>42832.774305555555</v>
      </c>
      <c r="G3122" s="173">
        <f t="shared" si="154"/>
        <v>0.45486111110949423</v>
      </c>
      <c r="H3122" s="174" t="str">
        <f t="shared" si="155"/>
        <v>ACCEPTABLE</v>
      </c>
      <c r="I3122" s="138"/>
      <c r="J3122" s="139">
        <v>42833.239583333336</v>
      </c>
      <c r="K3122" s="139">
        <v>42833.250694444447</v>
      </c>
      <c r="L3122" s="130">
        <f t="shared" si="156"/>
        <v>1.1111111110949423E-2</v>
      </c>
      <c r="M3122" s="131" t="s">
        <v>0</v>
      </c>
      <c r="N3122" s="138" t="s">
        <v>1647</v>
      </c>
    </row>
    <row r="3123" spans="1:14" ht="27" customHeight="1" x14ac:dyDescent="0.35">
      <c r="A3123" s="158">
        <v>20334</v>
      </c>
      <c r="B3123" s="158">
        <v>2451</v>
      </c>
      <c r="C3123" s="125" t="s">
        <v>4</v>
      </c>
      <c r="D3123" s="159">
        <v>42833.277777777781</v>
      </c>
      <c r="E3123" s="158" t="s">
        <v>1</v>
      </c>
      <c r="F3123" s="172">
        <v>42832.774305555555</v>
      </c>
      <c r="G3123" s="173">
        <f t="shared" si="154"/>
        <v>0.50347222222626442</v>
      </c>
      <c r="H3123" s="174" t="str">
        <f t="shared" si="155"/>
        <v>ACCEPTABLE</v>
      </c>
      <c r="I3123" s="138"/>
      <c r="J3123" s="139">
        <v>42833.283333333333</v>
      </c>
      <c r="K3123" s="139">
        <v>42833.292361111111</v>
      </c>
      <c r="L3123" s="130">
        <f t="shared" si="156"/>
        <v>9.0277777781011537E-3</v>
      </c>
      <c r="M3123" s="131" t="s">
        <v>1</v>
      </c>
      <c r="N3123" s="138" t="s">
        <v>587</v>
      </c>
    </row>
    <row r="3124" spans="1:14" ht="27" customHeight="1" x14ac:dyDescent="0.35">
      <c r="A3124" s="158">
        <v>20333</v>
      </c>
      <c r="B3124" s="158">
        <v>2452</v>
      </c>
      <c r="C3124" s="125" t="s">
        <v>16</v>
      </c>
      <c r="D3124" s="159">
        <v>42833.715277777781</v>
      </c>
      <c r="E3124" s="158" t="s">
        <v>0</v>
      </c>
      <c r="F3124" s="172">
        <v>42833.561805555553</v>
      </c>
      <c r="G3124" s="173">
        <f t="shared" si="154"/>
        <v>0.15347222222771961</v>
      </c>
      <c r="H3124" s="174" t="str">
        <f t="shared" si="155"/>
        <v>ACCEPTABLE</v>
      </c>
      <c r="I3124" s="138"/>
      <c r="J3124" s="139"/>
      <c r="K3124" s="139"/>
      <c r="L3124" s="130" t="str">
        <f t="shared" si="156"/>
        <v>Incomplete Data</v>
      </c>
      <c r="M3124" s="131"/>
      <c r="N3124" s="138"/>
    </row>
    <row r="3125" spans="1:14" ht="27" customHeight="1" x14ac:dyDescent="0.35">
      <c r="A3125" s="158">
        <v>20333</v>
      </c>
      <c r="B3125" s="158">
        <v>2453</v>
      </c>
      <c r="C3125" s="125" t="s">
        <v>471</v>
      </c>
      <c r="D3125" s="159">
        <v>42833.743055555555</v>
      </c>
      <c r="E3125" s="158" t="s">
        <v>1</v>
      </c>
      <c r="F3125" s="172">
        <v>42833.561805555553</v>
      </c>
      <c r="G3125" s="173">
        <f t="shared" si="154"/>
        <v>0.18125000000145519</v>
      </c>
      <c r="H3125" s="174" t="str">
        <f t="shared" si="155"/>
        <v>ACCEPTABLE</v>
      </c>
      <c r="I3125" s="138"/>
      <c r="J3125" s="139">
        <v>42833.755555555559</v>
      </c>
      <c r="K3125" s="139">
        <v>42833.760416666664</v>
      </c>
      <c r="L3125" s="130">
        <f t="shared" si="156"/>
        <v>4.8611111051286571E-3</v>
      </c>
      <c r="M3125" s="131" t="s">
        <v>0</v>
      </c>
      <c r="N3125" s="138" t="s">
        <v>1754</v>
      </c>
    </row>
    <row r="3126" spans="1:14" ht="27" customHeight="1" x14ac:dyDescent="0.35">
      <c r="A3126" s="158"/>
      <c r="B3126" s="158"/>
      <c r="C3126" s="125"/>
      <c r="D3126" s="159"/>
      <c r="E3126" s="158"/>
      <c r="F3126" s="172"/>
      <c r="G3126" s="173"/>
      <c r="H3126" s="174"/>
      <c r="I3126" s="138"/>
      <c r="J3126" s="139">
        <v>42833.78125</v>
      </c>
      <c r="K3126" s="139">
        <v>42833.793055555558</v>
      </c>
      <c r="L3126" s="130">
        <f t="shared" si="156"/>
        <v>1.1805555557657499E-2</v>
      </c>
      <c r="M3126" s="131" t="s">
        <v>1</v>
      </c>
      <c r="N3126" s="138" t="s">
        <v>1755</v>
      </c>
    </row>
    <row r="3127" spans="1:14" ht="27" customHeight="1" x14ac:dyDescent="0.35">
      <c r="A3127" s="158">
        <v>20335</v>
      </c>
      <c r="B3127" s="158">
        <v>2454</v>
      </c>
      <c r="C3127" s="125" t="s">
        <v>471</v>
      </c>
      <c r="D3127" s="159">
        <v>42834.329861111109</v>
      </c>
      <c r="E3127" s="158" t="s">
        <v>0</v>
      </c>
      <c r="F3127" s="172">
        <v>42833.561805555553</v>
      </c>
      <c r="G3127" s="173">
        <f t="shared" si="154"/>
        <v>0.76805555555620231</v>
      </c>
      <c r="H3127" s="174" t="str">
        <f t="shared" si="155"/>
        <v>ACCEPTABLE</v>
      </c>
      <c r="I3127" s="138"/>
      <c r="J3127" s="139">
        <v>42834.315972222219</v>
      </c>
      <c r="K3127" s="139">
        <v>42834.327777777777</v>
      </c>
      <c r="L3127" s="130">
        <f t="shared" si="156"/>
        <v>1.1805555557657499E-2</v>
      </c>
      <c r="M3127" s="131" t="s">
        <v>0</v>
      </c>
      <c r="N3127" s="138" t="s">
        <v>1648</v>
      </c>
    </row>
    <row r="3128" spans="1:14" ht="27" customHeight="1" x14ac:dyDescent="0.35">
      <c r="A3128" s="158">
        <v>20335</v>
      </c>
      <c r="B3128" s="158">
        <v>2455</v>
      </c>
      <c r="C3128" s="125" t="s">
        <v>19</v>
      </c>
      <c r="D3128" s="159">
        <v>42834.357638888891</v>
      </c>
      <c r="E3128" s="158" t="s">
        <v>1</v>
      </c>
      <c r="F3128" s="172">
        <v>42834.243055555555</v>
      </c>
      <c r="G3128" s="173">
        <f t="shared" si="154"/>
        <v>0.11458333333575865</v>
      </c>
      <c r="H3128" s="174" t="str">
        <f t="shared" si="155"/>
        <v>ACCEPTABLE</v>
      </c>
      <c r="I3128" s="145" t="s">
        <v>1649</v>
      </c>
      <c r="J3128" s="139">
        <v>42834.353472222225</v>
      </c>
      <c r="K3128" s="139">
        <v>42834.359722222223</v>
      </c>
      <c r="L3128" s="130">
        <f t="shared" si="156"/>
        <v>6.2499999985448085E-3</v>
      </c>
      <c r="M3128" s="131" t="s">
        <v>1</v>
      </c>
      <c r="N3128" s="138" t="s">
        <v>480</v>
      </c>
    </row>
    <row r="3129" spans="1:14" ht="27" customHeight="1" x14ac:dyDescent="0.35">
      <c r="A3129" s="158">
        <v>20334</v>
      </c>
      <c r="B3129" s="158">
        <v>2456</v>
      </c>
      <c r="C3129" s="125" t="s">
        <v>1531</v>
      </c>
      <c r="D3129" s="159">
        <v>42834.378472222219</v>
      </c>
      <c r="E3129" s="158" t="s">
        <v>1</v>
      </c>
      <c r="F3129" s="172">
        <v>42834.243055555555</v>
      </c>
      <c r="G3129" s="173">
        <f t="shared" si="154"/>
        <v>0.13541666666424135</v>
      </c>
      <c r="H3129" s="174" t="str">
        <f t="shared" si="155"/>
        <v>ACCEPTABLE</v>
      </c>
      <c r="I3129" s="138"/>
      <c r="J3129" s="139">
        <v>42834.375</v>
      </c>
      <c r="K3129" s="139">
        <v>42834.385416666664</v>
      </c>
      <c r="L3129" s="130">
        <f t="shared" si="156"/>
        <v>1.0416666664241347E-2</v>
      </c>
      <c r="M3129" s="131" t="s">
        <v>1</v>
      </c>
      <c r="N3129" s="138" t="s">
        <v>1650</v>
      </c>
    </row>
    <row r="3130" spans="1:14" ht="27" customHeight="1" x14ac:dyDescent="0.35">
      <c r="A3130" s="158">
        <v>20335</v>
      </c>
      <c r="B3130" s="158">
        <v>2457</v>
      </c>
      <c r="C3130" s="125" t="s">
        <v>16</v>
      </c>
      <c r="D3130" s="159">
        <v>42835.215277777781</v>
      </c>
      <c r="E3130" s="158" t="s">
        <v>0</v>
      </c>
      <c r="F3130" s="172">
        <v>42834.731249999997</v>
      </c>
      <c r="G3130" s="173">
        <f t="shared" si="154"/>
        <v>0.48402777778392192</v>
      </c>
      <c r="H3130" s="174" t="str">
        <f t="shared" si="155"/>
        <v>ACCEPTABLE</v>
      </c>
      <c r="I3130" s="138"/>
      <c r="J3130" s="139">
        <v>42835.213194444441</v>
      </c>
      <c r="K3130" s="139">
        <v>42835.219444444447</v>
      </c>
      <c r="L3130" s="130">
        <f t="shared" si="156"/>
        <v>6.2500000058207661E-3</v>
      </c>
      <c r="M3130" s="131" t="s">
        <v>0</v>
      </c>
      <c r="N3130" s="138" t="s">
        <v>1041</v>
      </c>
    </row>
    <row r="3131" spans="1:14" ht="27" customHeight="1" x14ac:dyDescent="0.35">
      <c r="A3131" s="158">
        <v>20335</v>
      </c>
      <c r="B3131" s="158">
        <v>2458</v>
      </c>
      <c r="C3131" s="125" t="s">
        <v>471</v>
      </c>
      <c r="D3131" s="159">
        <v>42835.243055555555</v>
      </c>
      <c r="E3131" s="158" t="s">
        <v>1</v>
      </c>
      <c r="F3131" s="172">
        <v>42834.731249999997</v>
      </c>
      <c r="G3131" s="173">
        <f t="shared" si="154"/>
        <v>0.5118055555576575</v>
      </c>
      <c r="H3131" s="174" t="str">
        <f t="shared" si="155"/>
        <v>ACCEPTABLE</v>
      </c>
      <c r="I3131" s="138"/>
      <c r="J3131" s="139">
        <v>42835.243750000001</v>
      </c>
      <c r="K3131" s="139">
        <v>42835.256944444445</v>
      </c>
      <c r="L3131" s="130">
        <f t="shared" si="156"/>
        <v>1.3194444443797693E-2</v>
      </c>
      <c r="M3131" s="131" t="s">
        <v>1</v>
      </c>
      <c r="N3131" s="138" t="s">
        <v>1651</v>
      </c>
    </row>
    <row r="3132" spans="1:14" ht="27" customHeight="1" x14ac:dyDescent="0.35">
      <c r="A3132" s="158">
        <v>20336</v>
      </c>
      <c r="B3132" s="158">
        <v>2459</v>
      </c>
      <c r="C3132" s="125" t="s">
        <v>471</v>
      </c>
      <c r="D3132" s="159">
        <v>42836.361111111109</v>
      </c>
      <c r="E3132" s="158" t="s">
        <v>0</v>
      </c>
      <c r="F3132" s="172">
        <v>42836.25277777778</v>
      </c>
      <c r="G3132" s="173">
        <f t="shared" si="154"/>
        <v>0.10833333332993789</v>
      </c>
      <c r="H3132" s="174" t="str">
        <f t="shared" si="155"/>
        <v>ACCEPTABLE</v>
      </c>
      <c r="I3132" s="138"/>
      <c r="J3132" s="139">
        <v>42836.34652777778</v>
      </c>
      <c r="K3132" s="139">
        <v>42836.359722222223</v>
      </c>
      <c r="L3132" s="130">
        <f t="shared" si="156"/>
        <v>1.3194444443797693E-2</v>
      </c>
      <c r="M3132" s="131" t="s">
        <v>0</v>
      </c>
      <c r="N3132" s="138" t="s">
        <v>1042</v>
      </c>
    </row>
    <row r="3133" spans="1:14" ht="27" customHeight="1" x14ac:dyDescent="0.35">
      <c r="A3133" s="158">
        <v>20336</v>
      </c>
      <c r="B3133" s="158">
        <v>2460</v>
      </c>
      <c r="C3133" s="125" t="s">
        <v>16</v>
      </c>
      <c r="D3133" s="159">
        <v>42836.395833333336</v>
      </c>
      <c r="E3133" s="158" t="s">
        <v>1</v>
      </c>
      <c r="F3133" s="172">
        <v>42836.25277777778</v>
      </c>
      <c r="G3133" s="173">
        <f t="shared" si="154"/>
        <v>0.14305555555620231</v>
      </c>
      <c r="H3133" s="174" t="str">
        <f t="shared" si="155"/>
        <v>ACCEPTABLE</v>
      </c>
      <c r="I3133" s="138"/>
      <c r="J3133" s="139">
        <v>42836.380555555559</v>
      </c>
      <c r="K3133" s="139">
        <v>42836.387499999997</v>
      </c>
      <c r="L3133" s="130">
        <f t="shared" si="156"/>
        <v>6.9444444379769266E-3</v>
      </c>
      <c r="M3133" s="131" t="s">
        <v>1</v>
      </c>
      <c r="N3133" s="138" t="s">
        <v>1652</v>
      </c>
    </row>
    <row r="3134" spans="1:14" ht="27" customHeight="1" x14ac:dyDescent="0.35">
      <c r="A3134" s="158">
        <v>20336</v>
      </c>
      <c r="B3134" s="158">
        <v>2461</v>
      </c>
      <c r="C3134" s="125" t="s">
        <v>16</v>
      </c>
      <c r="D3134" s="159">
        <v>42837.236111111109</v>
      </c>
      <c r="E3134" s="158" t="s">
        <v>0</v>
      </c>
      <c r="F3134" s="172">
        <v>42836.584027777775</v>
      </c>
      <c r="G3134" s="173">
        <f t="shared" si="154"/>
        <v>0.65208333333430346</v>
      </c>
      <c r="H3134" s="174" t="str">
        <f t="shared" si="155"/>
        <v>ACCEPTABLE</v>
      </c>
      <c r="I3134" s="138"/>
      <c r="J3134" s="139">
        <v>42837.236111111109</v>
      </c>
      <c r="K3134" s="139">
        <v>42837.243750000001</v>
      </c>
      <c r="L3134" s="130">
        <f t="shared" si="156"/>
        <v>7.6388888919609599E-3</v>
      </c>
      <c r="M3134" s="131" t="s">
        <v>0</v>
      </c>
      <c r="N3134" s="138" t="s">
        <v>688</v>
      </c>
    </row>
    <row r="3135" spans="1:14" ht="27" customHeight="1" x14ac:dyDescent="0.35">
      <c r="A3135" s="158"/>
      <c r="B3135" s="158"/>
      <c r="C3135" s="125"/>
      <c r="D3135" s="159"/>
      <c r="E3135" s="158"/>
      <c r="F3135" s="172"/>
      <c r="G3135" s="173"/>
      <c r="H3135" s="174"/>
      <c r="I3135" s="138"/>
      <c r="J3135" s="139">
        <v>42837.245138888888</v>
      </c>
      <c r="K3135" s="139">
        <v>42837.25277777778</v>
      </c>
      <c r="L3135" s="130">
        <f t="shared" si="156"/>
        <v>7.6388888919609599E-3</v>
      </c>
      <c r="M3135" s="131" t="s">
        <v>0</v>
      </c>
      <c r="N3135" s="138" t="s">
        <v>623</v>
      </c>
    </row>
    <row r="3136" spans="1:14" ht="27" customHeight="1" x14ac:dyDescent="0.35">
      <c r="A3136" s="158">
        <v>20336</v>
      </c>
      <c r="B3136" s="158">
        <v>2462</v>
      </c>
      <c r="C3136" s="125" t="s">
        <v>471</v>
      </c>
      <c r="D3136" s="159">
        <v>42837.263888888891</v>
      </c>
      <c r="E3136" s="158" t="s">
        <v>1</v>
      </c>
      <c r="F3136" s="172">
        <v>42836.584027777775</v>
      </c>
      <c r="G3136" s="173">
        <f t="shared" si="154"/>
        <v>0.679861111115315</v>
      </c>
      <c r="H3136" s="174" t="str">
        <f t="shared" si="155"/>
        <v>ACCEPTABLE</v>
      </c>
      <c r="I3136" s="138"/>
      <c r="J3136" s="139">
        <v>42837.263888888891</v>
      </c>
      <c r="K3136" s="139">
        <v>42837.277777777781</v>
      </c>
      <c r="L3136" s="130">
        <f t="shared" si="156"/>
        <v>1.3888888890505768E-2</v>
      </c>
      <c r="M3136" s="131" t="s">
        <v>1</v>
      </c>
      <c r="N3136" s="138" t="s">
        <v>1486</v>
      </c>
    </row>
    <row r="3137" spans="1:14" ht="27" customHeight="1" x14ac:dyDescent="0.35">
      <c r="A3137" s="158">
        <v>20337</v>
      </c>
      <c r="B3137" s="158">
        <v>2463</v>
      </c>
      <c r="C3137" s="125" t="s">
        <v>1531</v>
      </c>
      <c r="D3137" s="159">
        <v>42838.611111111109</v>
      </c>
      <c r="E3137" s="158" t="s">
        <v>0</v>
      </c>
      <c r="F3137" s="172">
        <v>42838.447222222225</v>
      </c>
      <c r="G3137" s="173">
        <f t="shared" si="154"/>
        <v>0.163888888884685</v>
      </c>
      <c r="H3137" s="174" t="str">
        <f t="shared" si="155"/>
        <v>ACCEPTABLE</v>
      </c>
      <c r="I3137" s="138"/>
      <c r="J3137" s="139">
        <v>42838.517361111109</v>
      </c>
      <c r="K3137" s="139">
        <v>42838.524305555555</v>
      </c>
      <c r="L3137" s="130">
        <f t="shared" si="156"/>
        <v>6.9444444452528842E-3</v>
      </c>
      <c r="M3137" s="131" t="s">
        <v>0</v>
      </c>
      <c r="N3137" s="138" t="s">
        <v>1653</v>
      </c>
    </row>
    <row r="3138" spans="1:14" ht="27" customHeight="1" x14ac:dyDescent="0.35">
      <c r="A3138" s="158">
        <v>20337</v>
      </c>
      <c r="B3138" s="158">
        <v>2464</v>
      </c>
      <c r="C3138" s="125" t="s">
        <v>4</v>
      </c>
      <c r="D3138" s="159">
        <v>42838.645833333336</v>
      </c>
      <c r="E3138" s="158" t="s">
        <v>1</v>
      </c>
      <c r="F3138" s="172">
        <v>42838.447222222225</v>
      </c>
      <c r="G3138" s="173">
        <f t="shared" ref="G3138:G3185" si="157">IF(D3138="","",D3138-F3138)</f>
        <v>0.19861111111094942</v>
      </c>
      <c r="H3138" s="174" t="str">
        <f t="shared" ref="H3138:H3185" si="158">IF(G3138="","",IF(OR(DAY(D3138-F3138)&gt;1,AND(HOUR(D3138-F3138)&gt;HOUR("0:59"),(SIGN(D3138-F3138)=1))),"ACCEPTABLE","TOO LATE"))</f>
        <v>ACCEPTABLE</v>
      </c>
      <c r="I3138" s="138"/>
      <c r="J3138" s="139">
        <v>42838.553472222222</v>
      </c>
      <c r="K3138" s="139">
        <v>42838.563888888886</v>
      </c>
      <c r="L3138" s="130">
        <f t="shared" si="156"/>
        <v>1.0416666664241347E-2</v>
      </c>
      <c r="M3138" s="131" t="s">
        <v>1</v>
      </c>
      <c r="N3138" s="138" t="s">
        <v>1653</v>
      </c>
    </row>
    <row r="3139" spans="1:14" ht="27" customHeight="1" x14ac:dyDescent="0.35">
      <c r="A3139" s="158">
        <v>20338</v>
      </c>
      <c r="B3139" s="158">
        <v>2465</v>
      </c>
      <c r="C3139" s="125" t="s">
        <v>1531</v>
      </c>
      <c r="D3139" s="159">
        <v>42838.819444444445</v>
      </c>
      <c r="E3139" s="158" t="s">
        <v>0</v>
      </c>
      <c r="F3139" s="172">
        <v>42838.551388888889</v>
      </c>
      <c r="G3139" s="173">
        <f t="shared" si="157"/>
        <v>0.26805555555620231</v>
      </c>
      <c r="H3139" s="174" t="str">
        <f t="shared" si="158"/>
        <v>ACCEPTABLE</v>
      </c>
      <c r="I3139" s="138"/>
      <c r="J3139" s="139">
        <v>42838.820833333331</v>
      </c>
      <c r="K3139" s="139">
        <v>42838.831250000003</v>
      </c>
      <c r="L3139" s="130">
        <f t="shared" si="156"/>
        <v>1.0416666671517305E-2</v>
      </c>
      <c r="M3139" s="131" t="s">
        <v>0</v>
      </c>
      <c r="N3139" s="138" t="s">
        <v>1654</v>
      </c>
    </row>
    <row r="3140" spans="1:14" ht="27" customHeight="1" x14ac:dyDescent="0.35">
      <c r="A3140" s="158">
        <v>20338</v>
      </c>
      <c r="B3140" s="158">
        <v>2466</v>
      </c>
      <c r="C3140" s="125" t="s">
        <v>4</v>
      </c>
      <c r="D3140" s="159">
        <v>42838.854166666664</v>
      </c>
      <c r="E3140" s="158" t="s">
        <v>1</v>
      </c>
      <c r="F3140" s="172">
        <v>42838.551388888889</v>
      </c>
      <c r="G3140" s="173">
        <f t="shared" si="157"/>
        <v>0.30277777777519077</v>
      </c>
      <c r="H3140" s="174" t="str">
        <f t="shared" si="158"/>
        <v>ACCEPTABLE</v>
      </c>
      <c r="I3140" s="138"/>
      <c r="J3140" s="139">
        <v>42838.861111111109</v>
      </c>
      <c r="K3140" s="139">
        <v>42838.870138888888</v>
      </c>
      <c r="L3140" s="130">
        <f t="shared" si="156"/>
        <v>9.0277777781011537E-3</v>
      </c>
      <c r="M3140" s="131" t="s">
        <v>1</v>
      </c>
      <c r="N3140" s="138" t="s">
        <v>587</v>
      </c>
    </row>
    <row r="3141" spans="1:14" ht="27" customHeight="1" x14ac:dyDescent="0.35">
      <c r="A3141" s="158">
        <v>20337</v>
      </c>
      <c r="B3141" s="158">
        <v>2467</v>
      </c>
      <c r="C3141" s="125" t="s">
        <v>1531</v>
      </c>
      <c r="D3141" s="159">
        <v>42839.3125</v>
      </c>
      <c r="E3141" s="158" t="s">
        <v>0</v>
      </c>
      <c r="F3141" s="172">
        <v>42838.957638888889</v>
      </c>
      <c r="G3141" s="173">
        <f t="shared" si="157"/>
        <v>0.35486111111094942</v>
      </c>
      <c r="H3141" s="174" t="str">
        <f t="shared" si="158"/>
        <v>ACCEPTABLE</v>
      </c>
      <c r="I3141" s="146" t="s">
        <v>1655</v>
      </c>
      <c r="J3141" s="139">
        <v>42839.318749999999</v>
      </c>
      <c r="K3141" s="139">
        <v>42839.32916666667</v>
      </c>
      <c r="L3141" s="130">
        <f t="shared" ref="L3141:L3204" si="159">IF(OR(K3141="",J3141=""), "Incomplete Data", K3141-J3141)</f>
        <v>1.0416666671517305E-2</v>
      </c>
      <c r="M3141" s="131" t="s">
        <v>0</v>
      </c>
      <c r="N3141" s="138" t="s">
        <v>1656</v>
      </c>
    </row>
    <row r="3142" spans="1:14" ht="27" customHeight="1" x14ac:dyDescent="0.35">
      <c r="A3142" s="158">
        <v>20337</v>
      </c>
      <c r="B3142" s="158">
        <v>2468</v>
      </c>
      <c r="C3142" s="125" t="s">
        <v>4</v>
      </c>
      <c r="D3142" s="159">
        <v>42839.347222222219</v>
      </c>
      <c r="E3142" s="158" t="s">
        <v>1</v>
      </c>
      <c r="F3142" s="172">
        <v>42838.957638888889</v>
      </c>
      <c r="G3142" s="173">
        <f t="shared" si="157"/>
        <v>0.38958333332993789</v>
      </c>
      <c r="H3142" s="174" t="str">
        <f t="shared" si="158"/>
        <v>ACCEPTABLE</v>
      </c>
      <c r="I3142" s="146" t="s">
        <v>1627</v>
      </c>
      <c r="J3142" s="139">
        <v>42839.35</v>
      </c>
      <c r="K3142" s="139">
        <v>42839.356944444444</v>
      </c>
      <c r="L3142" s="130">
        <f t="shared" si="159"/>
        <v>6.9444444452528842E-3</v>
      </c>
      <c r="M3142" s="131" t="s">
        <v>1</v>
      </c>
      <c r="N3142" s="138" t="s">
        <v>587</v>
      </c>
    </row>
    <row r="3143" spans="1:14" ht="27" customHeight="1" x14ac:dyDescent="0.35">
      <c r="A3143" s="158">
        <v>20338</v>
      </c>
      <c r="B3143" s="158">
        <v>2469</v>
      </c>
      <c r="C3143" s="125" t="s">
        <v>19</v>
      </c>
      <c r="D3143" s="159">
        <v>42840.013888888891</v>
      </c>
      <c r="E3143" s="158" t="s">
        <v>0</v>
      </c>
      <c r="F3143" s="172">
        <v>42839.845833333333</v>
      </c>
      <c r="G3143" s="173">
        <f t="shared" si="157"/>
        <v>0.1680555555576575</v>
      </c>
      <c r="H3143" s="174" t="str">
        <f t="shared" si="158"/>
        <v>ACCEPTABLE</v>
      </c>
      <c r="I3143" s="138"/>
      <c r="J3143" s="131"/>
      <c r="K3143" s="131"/>
      <c r="L3143" s="130" t="str">
        <f t="shared" si="159"/>
        <v>Incomplete Data</v>
      </c>
      <c r="M3143" s="131"/>
      <c r="N3143" s="138"/>
    </row>
    <row r="3144" spans="1:14" ht="27" customHeight="1" x14ac:dyDescent="0.35">
      <c r="A3144" s="158">
        <v>20338</v>
      </c>
      <c r="B3144" s="158">
        <v>2470</v>
      </c>
      <c r="C3144" s="125" t="s">
        <v>1657</v>
      </c>
      <c r="D3144" s="159">
        <v>42840.041666666664</v>
      </c>
      <c r="E3144" s="158" t="s">
        <v>1</v>
      </c>
      <c r="F3144" s="172">
        <v>42839.845833333333</v>
      </c>
      <c r="G3144" s="173">
        <f t="shared" si="157"/>
        <v>0.19583333333139308</v>
      </c>
      <c r="H3144" s="174" t="str">
        <f t="shared" si="158"/>
        <v>ACCEPTABLE</v>
      </c>
      <c r="I3144" s="146" t="s">
        <v>1658</v>
      </c>
      <c r="J3144" s="139">
        <v>42840.041666666664</v>
      </c>
      <c r="K3144" s="139">
        <v>42840.048611111109</v>
      </c>
      <c r="L3144" s="130">
        <f t="shared" si="159"/>
        <v>6.9444444452528842E-3</v>
      </c>
      <c r="M3144" s="131" t="s">
        <v>0</v>
      </c>
      <c r="N3144" s="138" t="s">
        <v>765</v>
      </c>
    </row>
    <row r="3145" spans="1:14" ht="27" customHeight="1" x14ac:dyDescent="0.35">
      <c r="A3145" s="158">
        <v>20339</v>
      </c>
      <c r="B3145" s="158">
        <v>2471</v>
      </c>
      <c r="C3145" s="125" t="s">
        <v>1531</v>
      </c>
      <c r="D3145" s="159">
        <v>42840.069444444445</v>
      </c>
      <c r="E3145" s="158" t="s">
        <v>0</v>
      </c>
      <c r="F3145" s="172">
        <v>42839.845833333333</v>
      </c>
      <c r="G3145" s="173">
        <f t="shared" si="157"/>
        <v>0.22361111111240461</v>
      </c>
      <c r="H3145" s="174" t="str">
        <f t="shared" si="158"/>
        <v>ACCEPTABLE</v>
      </c>
      <c r="I3145" s="138"/>
      <c r="J3145" s="139">
        <v>42840.069444444445</v>
      </c>
      <c r="K3145" s="139">
        <v>42840.090277777781</v>
      </c>
      <c r="L3145" s="130">
        <f t="shared" si="159"/>
        <v>2.0833333335758653E-2</v>
      </c>
      <c r="M3145" s="131" t="s">
        <v>1</v>
      </c>
      <c r="N3145" s="138" t="s">
        <v>1659</v>
      </c>
    </row>
    <row r="3146" spans="1:14" ht="27" customHeight="1" x14ac:dyDescent="0.35">
      <c r="A3146" s="158">
        <v>20339</v>
      </c>
      <c r="B3146" s="158">
        <v>2472</v>
      </c>
      <c r="C3146" s="125" t="s">
        <v>157</v>
      </c>
      <c r="D3146" s="159">
        <v>42840.104166666664</v>
      </c>
      <c r="E3146" s="158" t="s">
        <v>1</v>
      </c>
      <c r="F3146" s="172">
        <v>42839.845833333333</v>
      </c>
      <c r="G3146" s="173">
        <f t="shared" si="157"/>
        <v>0.25833333333139308</v>
      </c>
      <c r="H3146" s="174" t="str">
        <f t="shared" si="158"/>
        <v>ACCEPTABLE</v>
      </c>
      <c r="I3146" s="138"/>
      <c r="J3146" s="139">
        <v>42840.140972222223</v>
      </c>
      <c r="K3146" s="139">
        <v>42840.15</v>
      </c>
      <c r="L3146" s="130">
        <f t="shared" si="159"/>
        <v>9.0277777781011537E-3</v>
      </c>
      <c r="M3146" s="131" t="s">
        <v>0</v>
      </c>
      <c r="N3146" s="138" t="s">
        <v>1647</v>
      </c>
    </row>
    <row r="3147" spans="1:14" ht="27" customHeight="1" x14ac:dyDescent="0.35">
      <c r="A3147" s="158"/>
      <c r="B3147" s="158"/>
      <c r="C3147" s="125"/>
      <c r="D3147" s="159"/>
      <c r="E3147" s="158"/>
      <c r="F3147" s="172"/>
      <c r="G3147" s="173"/>
      <c r="H3147" s="174"/>
      <c r="I3147" s="138"/>
      <c r="J3147" s="139">
        <v>42840.180555555555</v>
      </c>
      <c r="K3147" s="139">
        <v>42840.194444444445</v>
      </c>
      <c r="L3147" s="130">
        <f t="shared" si="159"/>
        <v>1.3888888890505768E-2</v>
      </c>
      <c r="M3147" s="131" t="s">
        <v>1</v>
      </c>
      <c r="N3147" s="138" t="s">
        <v>1352</v>
      </c>
    </row>
    <row r="3148" spans="1:14" ht="27" customHeight="1" x14ac:dyDescent="0.35">
      <c r="A3148" s="158"/>
      <c r="B3148" s="158"/>
      <c r="C3148" s="125"/>
      <c r="D3148" s="159"/>
      <c r="E3148" s="158"/>
      <c r="F3148" s="172"/>
      <c r="G3148" s="173"/>
      <c r="H3148" s="174"/>
      <c r="I3148" s="138"/>
      <c r="J3148" s="139">
        <v>42840.244444444441</v>
      </c>
      <c r="K3148" s="139">
        <v>42840.25277777778</v>
      </c>
      <c r="L3148" s="130">
        <f t="shared" si="159"/>
        <v>8.3333333386690356E-3</v>
      </c>
      <c r="M3148" s="131" t="s">
        <v>1</v>
      </c>
      <c r="N3148" s="138" t="s">
        <v>587</v>
      </c>
    </row>
    <row r="3149" spans="1:14" ht="27" customHeight="1" x14ac:dyDescent="0.35">
      <c r="A3149" s="158">
        <v>20340</v>
      </c>
      <c r="B3149" s="158">
        <v>2473</v>
      </c>
      <c r="C3149" s="125" t="s">
        <v>471</v>
      </c>
      <c r="D3149" s="159">
        <v>42840.527777777781</v>
      </c>
      <c r="E3149" s="158" t="s">
        <v>0</v>
      </c>
      <c r="F3149" s="172">
        <v>42840.271527777775</v>
      </c>
      <c r="G3149" s="173">
        <f t="shared" si="157"/>
        <v>0.25625000000582077</v>
      </c>
      <c r="H3149" s="174" t="str">
        <f t="shared" si="158"/>
        <v>ACCEPTABLE</v>
      </c>
      <c r="I3149" s="138"/>
      <c r="J3149" s="139"/>
      <c r="K3149" s="139"/>
      <c r="L3149" s="130" t="str">
        <f t="shared" si="159"/>
        <v>Incomplete Data</v>
      </c>
      <c r="M3149" s="131"/>
      <c r="N3149" s="138"/>
    </row>
    <row r="3150" spans="1:14" ht="27" customHeight="1" x14ac:dyDescent="0.35">
      <c r="A3150" s="158">
        <v>20340</v>
      </c>
      <c r="B3150" s="158">
        <v>2474</v>
      </c>
      <c r="C3150" s="125" t="s">
        <v>16</v>
      </c>
      <c r="D3150" s="159">
        <v>42840.5625</v>
      </c>
      <c r="E3150" s="158" t="s">
        <v>1</v>
      </c>
      <c r="F3150" s="172">
        <v>42840.271527777775</v>
      </c>
      <c r="G3150" s="173">
        <f t="shared" si="157"/>
        <v>0.29097222222480923</v>
      </c>
      <c r="H3150" s="174" t="str">
        <f t="shared" si="158"/>
        <v>ACCEPTABLE</v>
      </c>
      <c r="I3150" s="138"/>
      <c r="J3150" s="139"/>
      <c r="K3150" s="139"/>
      <c r="L3150" s="130" t="str">
        <f t="shared" si="159"/>
        <v>Incomplete Data</v>
      </c>
      <c r="M3150" s="131"/>
      <c r="N3150" s="138"/>
    </row>
    <row r="3151" spans="1:14" ht="27" customHeight="1" x14ac:dyDescent="0.35">
      <c r="A3151" s="158">
        <v>20341</v>
      </c>
      <c r="B3151" s="158">
        <v>2475</v>
      </c>
      <c r="C3151" s="125" t="s">
        <v>1531</v>
      </c>
      <c r="D3151" s="159">
        <v>42841.166666666664</v>
      </c>
      <c r="E3151" s="158" t="s">
        <v>0</v>
      </c>
      <c r="F3151" s="172">
        <v>42840.768055555556</v>
      </c>
      <c r="G3151" s="173">
        <f t="shared" si="157"/>
        <v>0.39861111110803904</v>
      </c>
      <c r="H3151" s="174" t="str">
        <f t="shared" si="158"/>
        <v>ACCEPTABLE</v>
      </c>
      <c r="I3151" s="138"/>
      <c r="J3151" s="139"/>
      <c r="K3151" s="139"/>
      <c r="L3151" s="130" t="str">
        <f t="shared" si="159"/>
        <v>Incomplete Data</v>
      </c>
      <c r="M3151" s="131"/>
      <c r="N3151" s="138"/>
    </row>
    <row r="3152" spans="1:14" ht="27" customHeight="1" x14ac:dyDescent="0.35">
      <c r="A3152" s="158">
        <v>20341</v>
      </c>
      <c r="B3152" s="158">
        <v>2476</v>
      </c>
      <c r="C3152" s="125" t="s">
        <v>1531</v>
      </c>
      <c r="D3152" s="159">
        <v>42841.194444444445</v>
      </c>
      <c r="E3152" s="158" t="s">
        <v>1</v>
      </c>
      <c r="F3152" s="172">
        <v>42840.768055555556</v>
      </c>
      <c r="G3152" s="173">
        <f t="shared" si="157"/>
        <v>0.42638888888905058</v>
      </c>
      <c r="H3152" s="174" t="str">
        <f t="shared" si="158"/>
        <v>ACCEPTABLE</v>
      </c>
      <c r="I3152" s="138"/>
      <c r="J3152" s="139"/>
      <c r="K3152" s="139"/>
      <c r="L3152" s="130" t="str">
        <f t="shared" si="159"/>
        <v>Incomplete Data</v>
      </c>
      <c r="M3152" s="131"/>
      <c r="N3152" s="138"/>
    </row>
    <row r="3153" spans="1:14" ht="27" customHeight="1" x14ac:dyDescent="0.35">
      <c r="A3153" s="158">
        <v>20339</v>
      </c>
      <c r="B3153" s="158">
        <v>2477</v>
      </c>
      <c r="C3153" s="125" t="s">
        <v>4</v>
      </c>
      <c r="D3153" s="159">
        <v>42841.319444444445</v>
      </c>
      <c r="E3153" s="158" t="s">
        <v>0</v>
      </c>
      <c r="F3153" s="172">
        <v>42841.259027777778</v>
      </c>
      <c r="G3153" s="173">
        <f t="shared" si="157"/>
        <v>6.0416666667151731E-2</v>
      </c>
      <c r="H3153" s="174" t="str">
        <f t="shared" si="158"/>
        <v>ACCEPTABLE</v>
      </c>
      <c r="I3153" s="138"/>
      <c r="J3153" s="139">
        <v>42841.324305555558</v>
      </c>
      <c r="K3153" s="139">
        <v>42841.331250000003</v>
      </c>
      <c r="L3153" s="130">
        <f t="shared" si="159"/>
        <v>6.9444444452528842E-3</v>
      </c>
      <c r="M3153" s="131" t="s">
        <v>0</v>
      </c>
      <c r="N3153" s="138" t="s">
        <v>587</v>
      </c>
    </row>
    <row r="3154" spans="1:14" ht="27" customHeight="1" x14ac:dyDescent="0.35">
      <c r="A3154" s="158">
        <v>20339</v>
      </c>
      <c r="B3154" s="158">
        <v>2478</v>
      </c>
      <c r="C3154" s="125" t="s">
        <v>1531</v>
      </c>
      <c r="D3154" s="159">
        <v>42841.347222222219</v>
      </c>
      <c r="E3154" s="158" t="s">
        <v>1</v>
      </c>
      <c r="F3154" s="172">
        <v>42841.259027777778</v>
      </c>
      <c r="G3154" s="173">
        <f t="shared" si="157"/>
        <v>8.819444444088731E-2</v>
      </c>
      <c r="H3154" s="174" t="str">
        <f t="shared" si="158"/>
        <v>ACCEPTABLE</v>
      </c>
      <c r="I3154" s="138"/>
      <c r="J3154" s="139">
        <v>42841.368055555555</v>
      </c>
      <c r="K3154" s="139">
        <v>42841.379166666666</v>
      </c>
      <c r="L3154" s="130">
        <f t="shared" si="159"/>
        <v>1.1111111110949423E-2</v>
      </c>
      <c r="M3154" s="131" t="s">
        <v>1</v>
      </c>
      <c r="N3154" s="138" t="s">
        <v>1108</v>
      </c>
    </row>
    <row r="3155" spans="1:14" ht="27" customHeight="1" x14ac:dyDescent="0.35">
      <c r="A3155" s="158">
        <v>20341</v>
      </c>
      <c r="B3155" s="158">
        <v>2479</v>
      </c>
      <c r="C3155" s="125" t="s">
        <v>1531</v>
      </c>
      <c r="D3155" s="159">
        <v>42841.604166666664</v>
      </c>
      <c r="E3155" s="158" t="s">
        <v>0</v>
      </c>
      <c r="F3155" s="172">
        <v>42841.509722222225</v>
      </c>
      <c r="G3155" s="173">
        <f t="shared" si="157"/>
        <v>9.4444444439432118E-2</v>
      </c>
      <c r="H3155" s="174" t="str">
        <f t="shared" si="158"/>
        <v>ACCEPTABLE</v>
      </c>
      <c r="I3155" s="138"/>
      <c r="J3155" s="139">
        <v>42841.603472222225</v>
      </c>
      <c r="K3155" s="139">
        <v>42841.614583333336</v>
      </c>
      <c r="L3155" s="130">
        <f t="shared" si="159"/>
        <v>1.1111111110949423E-2</v>
      </c>
      <c r="M3155" s="131" t="s">
        <v>0</v>
      </c>
      <c r="N3155" s="138" t="s">
        <v>1660</v>
      </c>
    </row>
    <row r="3156" spans="1:14" ht="27" customHeight="1" x14ac:dyDescent="0.35">
      <c r="A3156" s="158">
        <v>20341</v>
      </c>
      <c r="B3156" s="158">
        <v>2480</v>
      </c>
      <c r="C3156" s="125" t="s">
        <v>1531</v>
      </c>
      <c r="D3156" s="159">
        <v>42841.631944444445</v>
      </c>
      <c r="E3156" s="158" t="s">
        <v>1</v>
      </c>
      <c r="F3156" s="172">
        <v>42841.509722222225</v>
      </c>
      <c r="G3156" s="173">
        <f t="shared" si="157"/>
        <v>0.12222222222044365</v>
      </c>
      <c r="H3156" s="174" t="str">
        <f t="shared" si="158"/>
        <v>ACCEPTABLE</v>
      </c>
      <c r="I3156" s="138"/>
      <c r="J3156" s="139">
        <v>42841.615972222222</v>
      </c>
      <c r="K3156" s="139">
        <v>42841.630555555559</v>
      </c>
      <c r="L3156" s="130">
        <f t="shared" si="159"/>
        <v>1.4583333337213844E-2</v>
      </c>
      <c r="M3156" s="131" t="s">
        <v>1</v>
      </c>
      <c r="N3156" s="138" t="s">
        <v>1660</v>
      </c>
    </row>
    <row r="3157" spans="1:14" ht="27" customHeight="1" x14ac:dyDescent="0.35">
      <c r="A3157" s="158">
        <v>20340</v>
      </c>
      <c r="B3157" s="158">
        <v>2481</v>
      </c>
      <c r="C3157" s="125" t="s">
        <v>471</v>
      </c>
      <c r="D3157" s="159">
        <v>42841.725694444445</v>
      </c>
      <c r="E3157" s="158" t="s">
        <v>0</v>
      </c>
      <c r="F3157" s="172">
        <v>42841.509722222225</v>
      </c>
      <c r="G3157" s="173">
        <f t="shared" si="157"/>
        <v>0.21597222222044365</v>
      </c>
      <c r="H3157" s="174" t="str">
        <f t="shared" si="158"/>
        <v>ACCEPTABLE</v>
      </c>
      <c r="I3157" s="138"/>
      <c r="J3157" s="139">
        <v>42841.722222222219</v>
      </c>
      <c r="K3157" s="139">
        <v>42841.737500000003</v>
      </c>
      <c r="L3157" s="130">
        <f t="shared" si="159"/>
        <v>1.527777778392192E-2</v>
      </c>
      <c r="M3157" s="131" t="s">
        <v>0</v>
      </c>
      <c r="N3157" s="138" t="s">
        <v>1661</v>
      </c>
    </row>
    <row r="3158" spans="1:14" ht="27" customHeight="1" x14ac:dyDescent="0.35">
      <c r="A3158" s="158">
        <v>20340</v>
      </c>
      <c r="B3158" s="158">
        <v>2482</v>
      </c>
      <c r="C3158" s="125" t="s">
        <v>16</v>
      </c>
      <c r="D3158" s="159">
        <v>42841.760416666664</v>
      </c>
      <c r="E3158" s="158" t="s">
        <v>1</v>
      </c>
      <c r="F3158" s="172">
        <v>42841.509722222225</v>
      </c>
      <c r="G3158" s="173">
        <f t="shared" si="157"/>
        <v>0.25069444443943212</v>
      </c>
      <c r="H3158" s="174" t="str">
        <f t="shared" si="158"/>
        <v>ACCEPTABLE</v>
      </c>
      <c r="I3158" s="138"/>
      <c r="J3158" s="139">
        <v>42841.762499999997</v>
      </c>
      <c r="K3158" s="139">
        <v>42841.769444444442</v>
      </c>
      <c r="L3158" s="130">
        <f t="shared" si="159"/>
        <v>6.9444444452528842E-3</v>
      </c>
      <c r="M3158" s="131" t="s">
        <v>1</v>
      </c>
      <c r="N3158" s="138" t="s">
        <v>1662</v>
      </c>
    </row>
    <row r="3159" spans="1:14" ht="27" customHeight="1" x14ac:dyDescent="0.35">
      <c r="A3159" s="158">
        <v>20340</v>
      </c>
      <c r="B3159" s="158">
        <v>2483</v>
      </c>
      <c r="C3159" s="125" t="s">
        <v>16</v>
      </c>
      <c r="D3159" s="159">
        <v>42842.423611111109</v>
      </c>
      <c r="E3159" s="158" t="s">
        <v>0</v>
      </c>
      <c r="F3159" s="172">
        <v>42842.272916666669</v>
      </c>
      <c r="G3159" s="173">
        <f t="shared" si="157"/>
        <v>0.15069444444088731</v>
      </c>
      <c r="H3159" s="174" t="str">
        <f t="shared" si="158"/>
        <v>ACCEPTABLE</v>
      </c>
      <c r="I3159" s="138"/>
      <c r="J3159" s="139">
        <v>42842.424305555556</v>
      </c>
      <c r="K3159" s="139">
        <v>42842.431250000001</v>
      </c>
      <c r="L3159" s="130">
        <f t="shared" si="159"/>
        <v>6.9444444452528842E-3</v>
      </c>
      <c r="M3159" s="131" t="s">
        <v>0</v>
      </c>
      <c r="N3159" s="138" t="s">
        <v>1041</v>
      </c>
    </row>
    <row r="3160" spans="1:14" ht="27" customHeight="1" x14ac:dyDescent="0.35">
      <c r="A3160" s="158">
        <v>20340</v>
      </c>
      <c r="B3160" s="158">
        <v>2484</v>
      </c>
      <c r="C3160" s="125" t="s">
        <v>471</v>
      </c>
      <c r="D3160" s="159">
        <v>42842.451388888891</v>
      </c>
      <c r="E3160" s="158" t="s">
        <v>1</v>
      </c>
      <c r="F3160" s="172">
        <v>42842.272916666669</v>
      </c>
      <c r="G3160" s="173">
        <f t="shared" si="157"/>
        <v>0.17847222222189885</v>
      </c>
      <c r="H3160" s="174" t="str">
        <f t="shared" si="158"/>
        <v>ACCEPTABLE</v>
      </c>
      <c r="I3160" s="138"/>
      <c r="J3160" s="139">
        <v>42842.45</v>
      </c>
      <c r="K3160" s="139">
        <v>42842.461805555555</v>
      </c>
      <c r="L3160" s="130">
        <f t="shared" si="159"/>
        <v>1.1805555557657499E-2</v>
      </c>
      <c r="M3160" s="131" t="s">
        <v>1</v>
      </c>
      <c r="N3160" s="138" t="s">
        <v>1663</v>
      </c>
    </row>
    <row r="3161" spans="1:14" ht="27" customHeight="1" x14ac:dyDescent="0.35">
      <c r="A3161" s="158">
        <v>20341</v>
      </c>
      <c r="B3161" s="158">
        <v>2475</v>
      </c>
      <c r="C3161" s="125" t="s">
        <v>1531</v>
      </c>
      <c r="D3161" s="159">
        <v>42842.909722222219</v>
      </c>
      <c r="E3161" s="158" t="s">
        <v>0</v>
      </c>
      <c r="F3161" s="172">
        <v>42842.722916666666</v>
      </c>
      <c r="G3161" s="173">
        <f t="shared" si="157"/>
        <v>0.18680555555329192</v>
      </c>
      <c r="H3161" s="174" t="str">
        <f t="shared" si="158"/>
        <v>ACCEPTABLE</v>
      </c>
      <c r="I3161" s="138"/>
      <c r="J3161" s="139">
        <v>42842.90625</v>
      </c>
      <c r="K3161" s="139">
        <v>42842.918749999997</v>
      </c>
      <c r="L3161" s="130">
        <f t="shared" si="159"/>
        <v>1.2499999997089617E-2</v>
      </c>
      <c r="M3161" s="131" t="s">
        <v>0</v>
      </c>
      <c r="N3161" s="138" t="s">
        <v>607</v>
      </c>
    </row>
    <row r="3162" spans="1:14" ht="27" customHeight="1" x14ac:dyDescent="0.35">
      <c r="A3162" s="158">
        <v>20341</v>
      </c>
      <c r="B3162" s="158">
        <v>2476</v>
      </c>
      <c r="C3162" s="125" t="s">
        <v>4</v>
      </c>
      <c r="D3162" s="159">
        <v>42842.944444444445</v>
      </c>
      <c r="E3162" s="158" t="s">
        <v>1</v>
      </c>
      <c r="F3162" s="172">
        <v>42842.722916666666</v>
      </c>
      <c r="G3162" s="173">
        <f t="shared" si="157"/>
        <v>0.22152777777955635</v>
      </c>
      <c r="H3162" s="174" t="str">
        <f t="shared" si="158"/>
        <v>ACCEPTABLE</v>
      </c>
      <c r="I3162" s="138"/>
      <c r="J3162" s="139">
        <v>42842.943749999999</v>
      </c>
      <c r="K3162" s="139">
        <v>42842.951388888891</v>
      </c>
      <c r="L3162" s="130">
        <f t="shared" si="159"/>
        <v>7.6388888919609599E-3</v>
      </c>
      <c r="M3162" s="131" t="s">
        <v>1</v>
      </c>
      <c r="N3162" s="138" t="s">
        <v>587</v>
      </c>
    </row>
    <row r="3163" spans="1:14" ht="27" customHeight="1" x14ac:dyDescent="0.35">
      <c r="A3163" s="158">
        <v>20341</v>
      </c>
      <c r="B3163" s="158">
        <v>2487</v>
      </c>
      <c r="C3163" s="125" t="s">
        <v>4</v>
      </c>
      <c r="D3163" s="159">
        <v>42843.652777777781</v>
      </c>
      <c r="E3163" s="158" t="s">
        <v>0</v>
      </c>
      <c r="F3163" s="172">
        <v>42843.422222222223</v>
      </c>
      <c r="G3163" s="173">
        <f t="shared" si="157"/>
        <v>0.2305555555576575</v>
      </c>
      <c r="H3163" s="174" t="str">
        <f t="shared" si="158"/>
        <v>ACCEPTABLE</v>
      </c>
      <c r="I3163" s="138"/>
      <c r="J3163" s="139">
        <v>42843.627083333333</v>
      </c>
      <c r="K3163" s="139">
        <v>42843.635416666664</v>
      </c>
      <c r="L3163" s="130">
        <f t="shared" si="159"/>
        <v>8.333333331393078E-3</v>
      </c>
      <c r="M3163" s="131" t="s">
        <v>0</v>
      </c>
      <c r="N3163" s="138" t="s">
        <v>587</v>
      </c>
    </row>
    <row r="3164" spans="1:14" ht="27" customHeight="1" x14ac:dyDescent="0.35">
      <c r="A3164" s="158">
        <v>20341</v>
      </c>
      <c r="B3164" s="158">
        <v>2488</v>
      </c>
      <c r="C3164" s="125" t="s">
        <v>1531</v>
      </c>
      <c r="D3164" s="159">
        <v>42843.680555555555</v>
      </c>
      <c r="E3164" s="158" t="s">
        <v>1</v>
      </c>
      <c r="F3164" s="172">
        <v>42843.422222222223</v>
      </c>
      <c r="G3164" s="173">
        <f t="shared" si="157"/>
        <v>0.25833333333139308</v>
      </c>
      <c r="H3164" s="174" t="str">
        <f t="shared" si="158"/>
        <v>ACCEPTABLE</v>
      </c>
      <c r="I3164" s="138"/>
      <c r="J3164" s="139">
        <v>42843.658333333333</v>
      </c>
      <c r="K3164" s="139">
        <v>42843.669444444444</v>
      </c>
      <c r="L3164" s="130">
        <f t="shared" si="159"/>
        <v>1.1111111110949423E-2</v>
      </c>
      <c r="M3164" s="131" t="s">
        <v>1</v>
      </c>
      <c r="N3164" s="138" t="s">
        <v>1664</v>
      </c>
    </row>
    <row r="3165" spans="1:14" ht="27" customHeight="1" x14ac:dyDescent="0.35">
      <c r="A3165" s="158">
        <v>20343</v>
      </c>
      <c r="B3165" s="158">
        <v>2489</v>
      </c>
      <c r="C3165" s="125" t="s">
        <v>471</v>
      </c>
      <c r="D3165" s="159">
        <v>42844.256944444445</v>
      </c>
      <c r="E3165" s="158" t="s">
        <v>0</v>
      </c>
      <c r="F3165" s="172">
        <v>42843.727777777778</v>
      </c>
      <c r="G3165" s="173">
        <f t="shared" si="157"/>
        <v>0.52916666666715173</v>
      </c>
      <c r="H3165" s="174" t="str">
        <f t="shared" si="158"/>
        <v>ACCEPTABLE</v>
      </c>
      <c r="I3165" s="138"/>
      <c r="J3165" s="139">
        <v>42844.247916666667</v>
      </c>
      <c r="K3165" s="139">
        <v>42844.261805555558</v>
      </c>
      <c r="L3165" s="130">
        <f t="shared" si="159"/>
        <v>1.3888888890505768E-2</v>
      </c>
      <c r="M3165" s="131" t="s">
        <v>0</v>
      </c>
      <c r="N3165" s="138" t="s">
        <v>1665</v>
      </c>
    </row>
    <row r="3166" spans="1:14" ht="27" customHeight="1" x14ac:dyDescent="0.35">
      <c r="A3166" s="158">
        <v>20343</v>
      </c>
      <c r="B3166" s="158">
        <v>2490</v>
      </c>
      <c r="C3166" s="125" t="s">
        <v>1666</v>
      </c>
      <c r="D3166" s="159">
        <v>42844.291666666664</v>
      </c>
      <c r="E3166" s="158" t="s">
        <v>1667</v>
      </c>
      <c r="F3166" s="172">
        <v>42843.727777777778</v>
      </c>
      <c r="G3166" s="173">
        <f t="shared" si="157"/>
        <v>0.56388888888614019</v>
      </c>
      <c r="H3166" s="174" t="str">
        <f t="shared" si="158"/>
        <v>ACCEPTABLE</v>
      </c>
      <c r="I3166" s="146" t="s">
        <v>1668</v>
      </c>
      <c r="J3166" s="139">
        <v>42844.277777777781</v>
      </c>
      <c r="K3166" s="139">
        <v>42844.292361111111</v>
      </c>
      <c r="L3166" s="130">
        <f t="shared" si="159"/>
        <v>1.4583333329937886E-2</v>
      </c>
      <c r="M3166" s="131" t="s">
        <v>0</v>
      </c>
      <c r="N3166" s="138" t="s">
        <v>1669</v>
      </c>
    </row>
    <row r="3167" spans="1:14" ht="27" customHeight="1" x14ac:dyDescent="0.35">
      <c r="A3167" s="158">
        <v>20344</v>
      </c>
      <c r="B3167" s="158">
        <v>2491</v>
      </c>
      <c r="C3167" s="125" t="s">
        <v>1531</v>
      </c>
      <c r="D3167" s="159">
        <v>42844.326388888891</v>
      </c>
      <c r="E3167" s="158" t="s">
        <v>1</v>
      </c>
      <c r="F3167" s="172">
        <v>42843.727777777778</v>
      </c>
      <c r="G3167" s="173">
        <f t="shared" si="157"/>
        <v>0.59861111111240461</v>
      </c>
      <c r="H3167" s="174" t="str">
        <f t="shared" si="158"/>
        <v>ACCEPTABLE</v>
      </c>
      <c r="I3167" s="138"/>
      <c r="J3167" s="139">
        <v>42844.302777777775</v>
      </c>
      <c r="K3167" s="139">
        <v>42844.313888888886</v>
      </c>
      <c r="L3167" s="130">
        <f t="shared" si="159"/>
        <v>1.1111111110949423E-2</v>
      </c>
      <c r="M3167" s="131" t="s">
        <v>1</v>
      </c>
      <c r="N3167" s="138" t="s">
        <v>1670</v>
      </c>
    </row>
    <row r="3168" spans="1:14" ht="27" customHeight="1" x14ac:dyDescent="0.35">
      <c r="A3168" s="158">
        <v>20345</v>
      </c>
      <c r="B3168" s="158">
        <v>2492</v>
      </c>
      <c r="C3168" s="125" t="s">
        <v>1531</v>
      </c>
      <c r="D3168" s="159">
        <v>42845.041666666664</v>
      </c>
      <c r="E3168" s="158" t="s">
        <v>0</v>
      </c>
      <c r="F3168" s="172">
        <v>42844.90347222222</v>
      </c>
      <c r="G3168" s="173">
        <f t="shared" si="157"/>
        <v>0.13819444444379769</v>
      </c>
      <c r="H3168" s="174" t="str">
        <f t="shared" si="158"/>
        <v>ACCEPTABLE</v>
      </c>
      <c r="I3168" s="138"/>
      <c r="J3168" s="139">
        <v>42845.038194444445</v>
      </c>
      <c r="K3168" s="139">
        <v>42845.05</v>
      </c>
      <c r="L3168" s="130">
        <f t="shared" si="159"/>
        <v>1.1805555557657499E-2</v>
      </c>
      <c r="M3168" s="131" t="s">
        <v>0</v>
      </c>
      <c r="N3168" s="138" t="s">
        <v>1335</v>
      </c>
    </row>
    <row r="3169" spans="1:14" ht="27" customHeight="1" x14ac:dyDescent="0.35">
      <c r="A3169" s="158">
        <v>20345</v>
      </c>
      <c r="B3169" s="158">
        <v>2493</v>
      </c>
      <c r="C3169" s="125" t="s">
        <v>4</v>
      </c>
      <c r="D3169" s="159">
        <v>42845.072916666664</v>
      </c>
      <c r="E3169" s="158" t="s">
        <v>1</v>
      </c>
      <c r="F3169" s="172">
        <v>42844.90347222222</v>
      </c>
      <c r="G3169" s="173">
        <f t="shared" si="157"/>
        <v>0.16944444444379769</v>
      </c>
      <c r="H3169" s="174" t="str">
        <f t="shared" si="158"/>
        <v>ACCEPTABLE</v>
      </c>
      <c r="I3169" s="138"/>
      <c r="J3169" s="139">
        <v>42845.076388888891</v>
      </c>
      <c r="K3169" s="139">
        <v>42845.091666666667</v>
      </c>
      <c r="L3169" s="130">
        <f t="shared" si="159"/>
        <v>1.5277777776645962E-2</v>
      </c>
      <c r="M3169" s="131" t="s">
        <v>1</v>
      </c>
      <c r="N3169" s="138" t="s">
        <v>587</v>
      </c>
    </row>
    <row r="3170" spans="1:14" ht="27" customHeight="1" x14ac:dyDescent="0.35">
      <c r="A3170" s="158">
        <v>20343</v>
      </c>
      <c r="B3170" s="158">
        <v>2494</v>
      </c>
      <c r="C3170" s="125" t="s">
        <v>16</v>
      </c>
      <c r="D3170" s="159">
        <v>42846.256944444445</v>
      </c>
      <c r="E3170" s="158" t="s">
        <v>0</v>
      </c>
      <c r="F3170" s="172">
        <v>42845.684027777781</v>
      </c>
      <c r="G3170" s="173">
        <f t="shared" si="157"/>
        <v>0.57291666666424135</v>
      </c>
      <c r="H3170" s="174" t="str">
        <f t="shared" si="158"/>
        <v>ACCEPTABLE</v>
      </c>
      <c r="I3170" s="138"/>
      <c r="J3170" s="139">
        <v>42846.259722222225</v>
      </c>
      <c r="K3170" s="139">
        <v>42846.268750000003</v>
      </c>
      <c r="L3170" s="130">
        <f t="shared" si="159"/>
        <v>9.0277777781011537E-3</v>
      </c>
      <c r="M3170" s="131" t="s">
        <v>0</v>
      </c>
      <c r="N3170" s="138" t="s">
        <v>1671</v>
      </c>
    </row>
    <row r="3171" spans="1:14" ht="27" customHeight="1" x14ac:dyDescent="0.35">
      <c r="A3171" s="158">
        <v>20343</v>
      </c>
      <c r="B3171" s="158">
        <v>2495</v>
      </c>
      <c r="C3171" s="125" t="s">
        <v>471</v>
      </c>
      <c r="D3171" s="159">
        <v>42846.284722222219</v>
      </c>
      <c r="E3171" s="158" t="s">
        <v>1</v>
      </c>
      <c r="F3171" s="172">
        <v>42845.684027777781</v>
      </c>
      <c r="G3171" s="173">
        <f t="shared" si="157"/>
        <v>0.60069444443797693</v>
      </c>
      <c r="H3171" s="174" t="str">
        <f t="shared" si="158"/>
        <v>ACCEPTABLE</v>
      </c>
      <c r="I3171" s="138"/>
      <c r="J3171" s="139">
        <v>42846.290277777778</v>
      </c>
      <c r="K3171" s="139">
        <v>42846.302083333336</v>
      </c>
      <c r="L3171" s="130">
        <f t="shared" si="159"/>
        <v>1.1805555557657499E-2</v>
      </c>
      <c r="M3171" s="131" t="s">
        <v>1</v>
      </c>
      <c r="N3171" s="138" t="s">
        <v>1672</v>
      </c>
    </row>
    <row r="3172" spans="1:14" ht="27" customHeight="1" x14ac:dyDescent="0.35">
      <c r="A3172" s="158">
        <v>20346</v>
      </c>
      <c r="B3172" s="158">
        <v>2496</v>
      </c>
      <c r="C3172" s="125" t="s">
        <v>471</v>
      </c>
      <c r="D3172" s="159">
        <v>42846.340277777781</v>
      </c>
      <c r="E3172" s="158" t="s">
        <v>0</v>
      </c>
      <c r="F3172" s="172">
        <v>42846.310416666667</v>
      </c>
      <c r="G3172" s="173">
        <f t="shared" si="157"/>
        <v>2.9861111113859806E-2</v>
      </c>
      <c r="H3172" s="174" t="str">
        <f t="shared" si="158"/>
        <v>TOO LATE</v>
      </c>
      <c r="I3172" s="138"/>
      <c r="J3172" s="139">
        <v>42846.34097222222</v>
      </c>
      <c r="K3172" s="139">
        <v>42846.352777777778</v>
      </c>
      <c r="L3172" s="130">
        <f t="shared" si="159"/>
        <v>1.1805555557657499E-2</v>
      </c>
      <c r="M3172" s="131" t="s">
        <v>0</v>
      </c>
      <c r="N3172" s="138" t="s">
        <v>1673</v>
      </c>
    </row>
    <row r="3173" spans="1:14" ht="27" customHeight="1" x14ac:dyDescent="0.35">
      <c r="A3173" s="158">
        <v>20346</v>
      </c>
      <c r="B3173" s="158">
        <v>2497</v>
      </c>
      <c r="C3173" s="125" t="s">
        <v>1630</v>
      </c>
      <c r="D3173" s="159">
        <v>42846.375</v>
      </c>
      <c r="E3173" s="158" t="s">
        <v>1</v>
      </c>
      <c r="F3173" s="172">
        <v>42846.310416666667</v>
      </c>
      <c r="G3173" s="173">
        <f t="shared" si="157"/>
        <v>6.4583333332848269E-2</v>
      </c>
      <c r="H3173" s="174" t="str">
        <f t="shared" si="158"/>
        <v>ACCEPTABLE</v>
      </c>
      <c r="I3173" s="138"/>
      <c r="J3173" s="139">
        <v>42846.386111111111</v>
      </c>
      <c r="K3173" s="139">
        <v>42846.400000000001</v>
      </c>
      <c r="L3173" s="130">
        <f t="shared" si="159"/>
        <v>1.3888888890505768E-2</v>
      </c>
      <c r="M3173" s="131" t="s">
        <v>1</v>
      </c>
      <c r="N3173" s="138" t="s">
        <v>1674</v>
      </c>
    </row>
    <row r="3174" spans="1:14" ht="27" customHeight="1" x14ac:dyDescent="0.35">
      <c r="A3174" s="158">
        <v>20347</v>
      </c>
      <c r="B3174" s="158">
        <v>2498</v>
      </c>
      <c r="C3174" s="125" t="s">
        <v>1531</v>
      </c>
      <c r="D3174" s="159">
        <v>42846.409722222219</v>
      </c>
      <c r="E3174" s="158" t="s">
        <v>0</v>
      </c>
      <c r="F3174" s="172">
        <v>42846.310416666667</v>
      </c>
      <c r="G3174" s="173">
        <f t="shared" si="157"/>
        <v>9.9305555551836733E-2</v>
      </c>
      <c r="H3174" s="174" t="str">
        <f t="shared" si="158"/>
        <v>ACCEPTABLE</v>
      </c>
      <c r="I3174" s="138"/>
      <c r="J3174" s="139"/>
      <c r="K3174" s="139"/>
      <c r="L3174" s="130" t="str">
        <f t="shared" si="159"/>
        <v>Incomplete Data</v>
      </c>
      <c r="M3174" s="131"/>
      <c r="N3174" s="138"/>
    </row>
    <row r="3175" spans="1:14" ht="27" customHeight="1" x14ac:dyDescent="0.35">
      <c r="A3175" s="158">
        <v>20347</v>
      </c>
      <c r="B3175" s="158">
        <v>2499</v>
      </c>
      <c r="C3175" s="125" t="s">
        <v>4</v>
      </c>
      <c r="D3175" s="159">
        <v>42846.444444444445</v>
      </c>
      <c r="E3175" s="158" t="s">
        <v>1</v>
      </c>
      <c r="F3175" s="172">
        <v>42846.310416666667</v>
      </c>
      <c r="G3175" s="173">
        <f t="shared" si="157"/>
        <v>0.13402777777810115</v>
      </c>
      <c r="H3175" s="174" t="str">
        <f t="shared" si="158"/>
        <v>ACCEPTABLE</v>
      </c>
      <c r="I3175" s="138"/>
      <c r="J3175" s="139">
        <v>42846.444444444445</v>
      </c>
      <c r="K3175" s="139">
        <v>42846.455555555556</v>
      </c>
      <c r="L3175" s="130">
        <f t="shared" si="159"/>
        <v>1.1111111110949423E-2</v>
      </c>
      <c r="M3175" s="131" t="s">
        <v>0</v>
      </c>
      <c r="N3175" s="138" t="s">
        <v>1675</v>
      </c>
    </row>
    <row r="3176" spans="1:14" ht="27" customHeight="1" x14ac:dyDescent="0.35">
      <c r="A3176" s="158"/>
      <c r="B3176" s="158"/>
      <c r="C3176" s="125"/>
      <c r="D3176" s="159"/>
      <c r="E3176" s="158"/>
      <c r="F3176" s="172"/>
      <c r="G3176" s="173"/>
      <c r="H3176" s="174"/>
      <c r="I3176" s="138"/>
      <c r="J3176" s="139">
        <v>42846.484027777777</v>
      </c>
      <c r="K3176" s="139">
        <v>42846.493750000001</v>
      </c>
      <c r="L3176" s="130">
        <f t="shared" si="159"/>
        <v>9.7222222248092294E-3</v>
      </c>
      <c r="M3176" s="131" t="s">
        <v>1</v>
      </c>
      <c r="N3176" s="138" t="s">
        <v>1676</v>
      </c>
    </row>
    <row r="3177" spans="1:14" ht="27" customHeight="1" x14ac:dyDescent="0.35">
      <c r="A3177" s="158">
        <v>20347</v>
      </c>
      <c r="B3177" s="158">
        <v>2500</v>
      </c>
      <c r="C3177" s="125" t="s">
        <v>4</v>
      </c>
      <c r="D3177" s="159">
        <v>42846.739583333336</v>
      </c>
      <c r="E3177" s="158" t="s">
        <v>1</v>
      </c>
      <c r="F3177" s="172">
        <v>42846.7</v>
      </c>
      <c r="G3177" s="173">
        <f t="shared" si="157"/>
        <v>3.9583333338669036E-2</v>
      </c>
      <c r="H3177" s="174" t="str">
        <f t="shared" si="158"/>
        <v>TOO LATE</v>
      </c>
      <c r="I3177" s="138"/>
      <c r="J3177" s="139">
        <v>42846.731249999997</v>
      </c>
      <c r="K3177" s="139">
        <v>42846.738888888889</v>
      </c>
      <c r="L3177" s="130">
        <f t="shared" si="159"/>
        <v>7.6388888919609599E-3</v>
      </c>
      <c r="M3177" s="131" t="s">
        <v>1</v>
      </c>
      <c r="N3177" s="138" t="s">
        <v>201</v>
      </c>
    </row>
    <row r="3178" spans="1:14" ht="27" customHeight="1" x14ac:dyDescent="0.35">
      <c r="A3178" s="158">
        <v>20347</v>
      </c>
      <c r="B3178" s="158">
        <v>2501</v>
      </c>
      <c r="C3178" s="125" t="s">
        <v>4</v>
      </c>
      <c r="D3178" s="159">
        <v>42847.114583333336</v>
      </c>
      <c r="E3178" s="158" t="s">
        <v>0</v>
      </c>
      <c r="F3178" s="172">
        <v>42846.887499999997</v>
      </c>
      <c r="G3178" s="173">
        <f t="shared" si="157"/>
        <v>0.22708333333866904</v>
      </c>
      <c r="H3178" s="174" t="str">
        <f t="shared" si="158"/>
        <v>ACCEPTABLE</v>
      </c>
      <c r="I3178" s="161" t="s">
        <v>1677</v>
      </c>
      <c r="J3178" s="139">
        <v>42847.051388888889</v>
      </c>
      <c r="K3178" s="139">
        <v>42847.0625</v>
      </c>
      <c r="L3178" s="130">
        <f t="shared" si="159"/>
        <v>1.1111111110949423E-2</v>
      </c>
      <c r="M3178" s="131" t="s">
        <v>0</v>
      </c>
      <c r="N3178" s="138" t="s">
        <v>711</v>
      </c>
    </row>
    <row r="3179" spans="1:14" ht="27" customHeight="1" x14ac:dyDescent="0.35">
      <c r="A3179" s="158">
        <v>20347</v>
      </c>
      <c r="B3179" s="158">
        <v>2502</v>
      </c>
      <c r="C3179" s="125" t="s">
        <v>4</v>
      </c>
      <c r="D3179" s="159">
        <v>42847.611111111109</v>
      </c>
      <c r="E3179" s="158" t="s">
        <v>0</v>
      </c>
      <c r="F3179" s="172">
        <v>42847.491666666669</v>
      </c>
      <c r="G3179" s="173">
        <f>IF(D3179="","",D3179-F3179)</f>
        <v>0.11944444444088731</v>
      </c>
      <c r="H3179" s="174" t="str">
        <f t="shared" si="158"/>
        <v>ACCEPTABLE</v>
      </c>
      <c r="I3179" s="138"/>
      <c r="J3179" s="139">
        <v>42847.602777777778</v>
      </c>
      <c r="K3179" s="139">
        <v>42847.60833333333</v>
      </c>
      <c r="L3179" s="130">
        <f t="shared" si="159"/>
        <v>5.5555555518367328E-3</v>
      </c>
      <c r="M3179" s="131" t="s">
        <v>0</v>
      </c>
      <c r="N3179" s="138" t="s">
        <v>18</v>
      </c>
    </row>
    <row r="3180" spans="1:14" ht="27" customHeight="1" x14ac:dyDescent="0.35">
      <c r="A3180" s="158">
        <v>20347</v>
      </c>
      <c r="B3180" s="158">
        <v>2503</v>
      </c>
      <c r="C3180" s="125" t="s">
        <v>1531</v>
      </c>
      <c r="D3180" s="159">
        <v>42847.638888888891</v>
      </c>
      <c r="E3180" s="158" t="s">
        <v>1</v>
      </c>
      <c r="F3180" s="172">
        <v>42847.491666666669</v>
      </c>
      <c r="G3180" s="173">
        <f>IF(D3180="","",D3180-F3180)</f>
        <v>0.14722222222189885</v>
      </c>
      <c r="H3180" s="174" t="str">
        <f t="shared" si="158"/>
        <v>ACCEPTABLE</v>
      </c>
      <c r="I3180" s="138"/>
      <c r="J3180" s="139">
        <v>42847.645833333336</v>
      </c>
      <c r="K3180" s="139">
        <v>42847.657638888886</v>
      </c>
      <c r="L3180" s="130">
        <f t="shared" si="159"/>
        <v>1.1805555550381541E-2</v>
      </c>
      <c r="M3180" s="131" t="s">
        <v>1</v>
      </c>
      <c r="N3180" s="138" t="s">
        <v>1678</v>
      </c>
    </row>
    <row r="3181" spans="1:14" ht="27" customHeight="1" x14ac:dyDescent="0.35">
      <c r="A3181" s="158">
        <v>20348</v>
      </c>
      <c r="B3181" s="158">
        <v>2504</v>
      </c>
      <c r="C3181" s="125" t="s">
        <v>471</v>
      </c>
      <c r="D3181" s="159">
        <v>42847.767361111109</v>
      </c>
      <c r="E3181" s="158" t="s">
        <v>0</v>
      </c>
      <c r="F3181" s="172">
        <v>42847.491666666669</v>
      </c>
      <c r="G3181" s="173">
        <f t="shared" si="157"/>
        <v>0.27569444444088731</v>
      </c>
      <c r="H3181" s="174" t="str">
        <f t="shared" si="158"/>
        <v>ACCEPTABLE</v>
      </c>
      <c r="I3181" s="138"/>
      <c r="J3181" s="139">
        <v>42847.769444444442</v>
      </c>
      <c r="K3181" s="139">
        <v>42847.783333333333</v>
      </c>
      <c r="L3181" s="130">
        <f t="shared" si="159"/>
        <v>1.3888888890505768E-2</v>
      </c>
      <c r="M3181" s="131" t="s">
        <v>0</v>
      </c>
      <c r="N3181" s="138" t="s">
        <v>1679</v>
      </c>
    </row>
    <row r="3182" spans="1:14" ht="27" customHeight="1" x14ac:dyDescent="0.35">
      <c r="A3182" s="158">
        <v>20348</v>
      </c>
      <c r="B3182" s="158">
        <v>2505</v>
      </c>
      <c r="C3182" s="125" t="s">
        <v>16</v>
      </c>
      <c r="D3182" s="159">
        <v>42847.802083333336</v>
      </c>
      <c r="E3182" s="158" t="s">
        <v>1</v>
      </c>
      <c r="F3182" s="172">
        <v>42847.491666666669</v>
      </c>
      <c r="G3182" s="173">
        <f t="shared" si="157"/>
        <v>0.31041666666715173</v>
      </c>
      <c r="H3182" s="174" t="str">
        <f t="shared" si="158"/>
        <v>ACCEPTABLE</v>
      </c>
      <c r="I3182" s="138"/>
      <c r="J3182" s="139">
        <v>42847.811805555553</v>
      </c>
      <c r="K3182" s="139">
        <v>42847.817361111112</v>
      </c>
      <c r="L3182" s="130">
        <f t="shared" si="159"/>
        <v>5.5555555591126904E-3</v>
      </c>
      <c r="M3182" s="131" t="s">
        <v>1</v>
      </c>
      <c r="N3182" s="138" t="s">
        <v>1676</v>
      </c>
    </row>
    <row r="3183" spans="1:14" ht="27" customHeight="1" x14ac:dyDescent="0.35">
      <c r="A3183" s="158">
        <v>20348</v>
      </c>
      <c r="B3183" s="158">
        <v>2506</v>
      </c>
      <c r="C3183" s="125" t="s">
        <v>16</v>
      </c>
      <c r="D3183" s="159">
        <v>42848.34375</v>
      </c>
      <c r="E3183" s="158" t="s">
        <v>0</v>
      </c>
      <c r="F3183" s="172">
        <v>42848.193055555559</v>
      </c>
      <c r="G3183" s="173">
        <f t="shared" si="157"/>
        <v>0.15069444444088731</v>
      </c>
      <c r="H3183" s="174" t="str">
        <f t="shared" si="158"/>
        <v>ACCEPTABLE</v>
      </c>
      <c r="I3183" s="138"/>
      <c r="J3183" s="139">
        <v>42848.338888888888</v>
      </c>
      <c r="K3183" s="139">
        <v>42848.345138888886</v>
      </c>
      <c r="L3183" s="130">
        <f t="shared" si="159"/>
        <v>6.2499999985448085E-3</v>
      </c>
      <c r="M3183" s="131" t="s">
        <v>0</v>
      </c>
      <c r="N3183" s="138" t="s">
        <v>1680</v>
      </c>
    </row>
    <row r="3184" spans="1:14" ht="27" customHeight="1" x14ac:dyDescent="0.35">
      <c r="A3184" s="158">
        <v>20348</v>
      </c>
      <c r="B3184" s="158">
        <v>2507</v>
      </c>
      <c r="C3184" s="125" t="s">
        <v>471</v>
      </c>
      <c r="D3184" s="159">
        <v>42848.371527777781</v>
      </c>
      <c r="E3184" s="158" t="s">
        <v>1</v>
      </c>
      <c r="F3184" s="172">
        <v>42848.193055555559</v>
      </c>
      <c r="G3184" s="173">
        <f t="shared" si="157"/>
        <v>0.17847222222189885</v>
      </c>
      <c r="H3184" s="174" t="str">
        <f t="shared" si="158"/>
        <v>ACCEPTABLE</v>
      </c>
      <c r="I3184" s="138"/>
      <c r="J3184" s="139">
        <v>42848.377083333333</v>
      </c>
      <c r="K3184" s="139">
        <v>42848.38958333333</v>
      </c>
      <c r="L3184" s="130">
        <f t="shared" si="159"/>
        <v>1.2499999997089617E-2</v>
      </c>
      <c r="M3184" s="131" t="s">
        <v>1</v>
      </c>
      <c r="N3184" s="138" t="s">
        <v>1681</v>
      </c>
    </row>
    <row r="3185" spans="1:14" ht="27" customHeight="1" x14ac:dyDescent="0.35">
      <c r="A3185" s="158">
        <v>20349</v>
      </c>
      <c r="B3185" s="158">
        <v>2508</v>
      </c>
      <c r="C3185" s="125" t="s">
        <v>471</v>
      </c>
      <c r="D3185" s="159">
        <v>42848.423611111109</v>
      </c>
      <c r="E3185" s="158" t="s">
        <v>0</v>
      </c>
      <c r="F3185" s="172">
        <v>42848.193055555559</v>
      </c>
      <c r="G3185" s="173">
        <f t="shared" si="157"/>
        <v>0.23055555555038154</v>
      </c>
      <c r="H3185" s="174" t="str">
        <f t="shared" si="158"/>
        <v>ACCEPTABLE</v>
      </c>
      <c r="I3185" s="138"/>
      <c r="J3185" s="139">
        <v>42848.423611111109</v>
      </c>
      <c r="K3185" s="139">
        <v>42848.436805555553</v>
      </c>
      <c r="L3185" s="130">
        <f t="shared" si="159"/>
        <v>1.3194444443797693E-2</v>
      </c>
      <c r="M3185" s="131" t="s">
        <v>0</v>
      </c>
      <c r="N3185" s="138" t="s">
        <v>1682</v>
      </c>
    </row>
    <row r="3186" spans="1:14" ht="27" customHeight="1" x14ac:dyDescent="0.35">
      <c r="A3186" s="176"/>
      <c r="B3186" s="176"/>
      <c r="C3186" s="175"/>
      <c r="D3186" s="174"/>
      <c r="E3186" s="175"/>
      <c r="F3186" s="174"/>
      <c r="G3186" s="174"/>
      <c r="H3186" s="174"/>
      <c r="I3186" s="138"/>
      <c r="J3186" s="139">
        <v>42848.462500000001</v>
      </c>
      <c r="K3186" s="139">
        <v>42848.46875</v>
      </c>
      <c r="L3186" s="130">
        <f t="shared" si="159"/>
        <v>6.2499999985448085E-3</v>
      </c>
      <c r="M3186" s="131" t="s">
        <v>0</v>
      </c>
      <c r="N3186" s="138" t="s">
        <v>18</v>
      </c>
    </row>
    <row r="3187" spans="1:14" ht="27" customHeight="1" x14ac:dyDescent="0.35">
      <c r="A3187" s="158">
        <v>20346</v>
      </c>
      <c r="B3187" s="158">
        <v>2509</v>
      </c>
      <c r="C3187" s="125" t="s">
        <v>471</v>
      </c>
      <c r="D3187" s="182">
        <v>42848.479166666664</v>
      </c>
      <c r="E3187" s="158" t="s">
        <v>1</v>
      </c>
      <c r="F3187" s="172">
        <v>42848.193055555559</v>
      </c>
      <c r="G3187" s="173">
        <f t="shared" ref="G3187:G3196" si="160">IF(D3187="","",D3187-F3187)</f>
        <v>0.28611111110512866</v>
      </c>
      <c r="H3187" s="174" t="str">
        <f t="shared" ref="H3187:H3196" si="161">IF(G3187="","",IF(OR(DAY(D3187-F3187)&gt;1,AND(HOUR(D3187-F3187)&gt;HOUR("0:59"),(SIGN(D3187-F3187)=1))),"ACCEPTABLE","TOO LATE"))</f>
        <v>ACCEPTABLE</v>
      </c>
      <c r="I3187" s="161" t="s">
        <v>1683</v>
      </c>
      <c r="J3187" s="139">
        <v>42848.48541666667</v>
      </c>
      <c r="K3187" s="139">
        <v>42848.496527777781</v>
      </c>
      <c r="L3187" s="130">
        <f t="shared" si="159"/>
        <v>1.1111111110949423E-2</v>
      </c>
      <c r="M3187" s="131" t="s">
        <v>1</v>
      </c>
      <c r="N3187" s="138" t="s">
        <v>1684</v>
      </c>
    </row>
    <row r="3188" spans="1:14" ht="27" customHeight="1" x14ac:dyDescent="0.35">
      <c r="A3188" s="158">
        <v>20350</v>
      </c>
      <c r="B3188" s="158">
        <v>2510</v>
      </c>
      <c r="C3188" s="125" t="s">
        <v>1531</v>
      </c>
      <c r="D3188" s="159">
        <v>42848.958333333336</v>
      </c>
      <c r="E3188" s="158" t="s">
        <v>0</v>
      </c>
      <c r="F3188" s="172">
        <v>42848.731944444444</v>
      </c>
      <c r="G3188" s="173">
        <f t="shared" si="160"/>
        <v>0.22638888889196096</v>
      </c>
      <c r="H3188" s="174" t="str">
        <f t="shared" si="161"/>
        <v>ACCEPTABLE</v>
      </c>
      <c r="I3188" s="138"/>
      <c r="J3188" s="139">
        <v>42848.966666666667</v>
      </c>
      <c r="K3188" s="139">
        <v>42848.979166666664</v>
      </c>
      <c r="L3188" s="130">
        <f t="shared" si="159"/>
        <v>1.2499999997089617E-2</v>
      </c>
      <c r="M3188" s="131" t="s">
        <v>0</v>
      </c>
      <c r="N3188" s="138" t="s">
        <v>1685</v>
      </c>
    </row>
    <row r="3189" spans="1:14" ht="27" customHeight="1" x14ac:dyDescent="0.35">
      <c r="A3189" s="158">
        <v>20350</v>
      </c>
      <c r="B3189" s="158">
        <v>2511</v>
      </c>
      <c r="C3189" s="125" t="s">
        <v>4</v>
      </c>
      <c r="D3189" s="159">
        <v>42848.993055555555</v>
      </c>
      <c r="E3189" s="158" t="s">
        <v>1</v>
      </c>
      <c r="F3189" s="172">
        <v>42848.731944444444</v>
      </c>
      <c r="G3189" s="173">
        <f t="shared" si="160"/>
        <v>0.26111111111094942</v>
      </c>
      <c r="H3189" s="174" t="str">
        <f t="shared" si="161"/>
        <v>ACCEPTABLE</v>
      </c>
      <c r="I3189" s="138"/>
      <c r="J3189" s="139">
        <v>42849.013888888891</v>
      </c>
      <c r="K3189" s="139">
        <v>42849.020138888889</v>
      </c>
      <c r="L3189" s="130">
        <f t="shared" si="159"/>
        <v>6.2499999985448085E-3</v>
      </c>
      <c r="M3189" s="131" t="s">
        <v>1</v>
      </c>
      <c r="N3189" s="138" t="s">
        <v>623</v>
      </c>
    </row>
    <row r="3190" spans="1:14" ht="27" customHeight="1" x14ac:dyDescent="0.35">
      <c r="A3190" s="158">
        <v>20349</v>
      </c>
      <c r="B3190" s="158">
        <v>2512</v>
      </c>
      <c r="C3190" s="125" t="s">
        <v>16</v>
      </c>
      <c r="D3190" s="159">
        <v>42849.21875</v>
      </c>
      <c r="E3190" s="158" t="s">
        <v>0</v>
      </c>
      <c r="F3190" s="172">
        <v>42848.731944444444</v>
      </c>
      <c r="G3190" s="173">
        <f t="shared" si="160"/>
        <v>0.48680555555620231</v>
      </c>
      <c r="H3190" s="174" t="str">
        <f t="shared" si="161"/>
        <v>ACCEPTABLE</v>
      </c>
      <c r="I3190" s="138"/>
      <c r="J3190" s="139">
        <v>42849.213888888888</v>
      </c>
      <c r="K3190" s="139">
        <v>42849.22152777778</v>
      </c>
      <c r="L3190" s="130">
        <f t="shared" si="159"/>
        <v>7.6388888919609599E-3</v>
      </c>
      <c r="M3190" s="131" t="s">
        <v>0</v>
      </c>
      <c r="N3190" s="138" t="s">
        <v>1686</v>
      </c>
    </row>
    <row r="3191" spans="1:14" ht="27" customHeight="1" x14ac:dyDescent="0.35">
      <c r="A3191" s="158">
        <v>20349</v>
      </c>
      <c r="B3191" s="158">
        <v>2513</v>
      </c>
      <c r="C3191" s="125" t="s">
        <v>471</v>
      </c>
      <c r="D3191" s="159">
        <v>42849.25</v>
      </c>
      <c r="E3191" s="158" t="s">
        <v>1</v>
      </c>
      <c r="F3191" s="172">
        <v>42848.731944444444</v>
      </c>
      <c r="G3191" s="173">
        <f t="shared" si="160"/>
        <v>0.51805555555620231</v>
      </c>
      <c r="H3191" s="174" t="str">
        <f t="shared" si="161"/>
        <v>ACCEPTABLE</v>
      </c>
      <c r="I3191" s="138"/>
      <c r="J3191" s="139">
        <v>42849.255555555559</v>
      </c>
      <c r="K3191" s="139">
        <v>42849.270138888889</v>
      </c>
      <c r="L3191" s="130">
        <f t="shared" si="159"/>
        <v>1.4583333329937886E-2</v>
      </c>
      <c r="M3191" s="131" t="s">
        <v>1</v>
      </c>
      <c r="N3191" s="138" t="s">
        <v>1687</v>
      </c>
    </row>
    <row r="3192" spans="1:14" ht="27" customHeight="1" x14ac:dyDescent="0.35">
      <c r="A3192" s="158">
        <v>20350</v>
      </c>
      <c r="B3192" s="158">
        <v>2514</v>
      </c>
      <c r="C3192" s="125" t="s">
        <v>4</v>
      </c>
      <c r="D3192" s="159">
        <v>42849.319444444445</v>
      </c>
      <c r="E3192" s="158" t="s">
        <v>0</v>
      </c>
      <c r="F3192" s="172">
        <v>42849.223611111112</v>
      </c>
      <c r="G3192" s="173">
        <f t="shared" si="160"/>
        <v>9.5833333332848269E-2</v>
      </c>
      <c r="H3192" s="174" t="str">
        <f t="shared" si="161"/>
        <v>ACCEPTABLE</v>
      </c>
      <c r="I3192" s="138"/>
      <c r="J3192" s="139">
        <v>42849.318055555559</v>
      </c>
      <c r="K3192" s="139">
        <v>42849.322916666664</v>
      </c>
      <c r="L3192" s="130">
        <f t="shared" si="159"/>
        <v>4.8611111051286571E-3</v>
      </c>
      <c r="M3192" s="131" t="s">
        <v>0</v>
      </c>
      <c r="N3192" s="138" t="s">
        <v>18</v>
      </c>
    </row>
    <row r="3193" spans="1:14" ht="27" customHeight="1" x14ac:dyDescent="0.35">
      <c r="A3193" s="158">
        <v>20350</v>
      </c>
      <c r="B3193" s="158">
        <v>2515</v>
      </c>
      <c r="C3193" s="125" t="s">
        <v>1531</v>
      </c>
      <c r="D3193" s="159">
        <v>42849.347222222219</v>
      </c>
      <c r="E3193" s="158" t="s">
        <v>1</v>
      </c>
      <c r="F3193" s="172">
        <v>42849.223611111112</v>
      </c>
      <c r="G3193" s="173">
        <f t="shared" si="160"/>
        <v>0.12361111110658385</v>
      </c>
      <c r="H3193" s="174" t="str">
        <f t="shared" si="161"/>
        <v>ACCEPTABLE</v>
      </c>
      <c r="I3193" s="138"/>
      <c r="J3193" s="139">
        <v>42849.345138888886</v>
      </c>
      <c r="K3193" s="139">
        <v>42849.35833333333</v>
      </c>
      <c r="L3193" s="130">
        <f t="shared" si="159"/>
        <v>1.3194444443797693E-2</v>
      </c>
      <c r="M3193" s="131" t="s">
        <v>1</v>
      </c>
      <c r="N3193" s="138" t="s">
        <v>1688</v>
      </c>
    </row>
    <row r="3194" spans="1:14" ht="27" customHeight="1" x14ac:dyDescent="0.35">
      <c r="A3194" s="158">
        <v>20351</v>
      </c>
      <c r="B3194" s="158">
        <v>2516</v>
      </c>
      <c r="C3194" s="125" t="s">
        <v>1531</v>
      </c>
      <c r="D3194" s="159">
        <v>42851.322916666664</v>
      </c>
      <c r="E3194" s="158" t="s">
        <v>0</v>
      </c>
      <c r="F3194" s="172">
        <v>42851.245833333334</v>
      </c>
      <c r="G3194" s="173">
        <f t="shared" si="160"/>
        <v>7.7083333329937886E-2</v>
      </c>
      <c r="H3194" s="174" t="str">
        <f t="shared" si="161"/>
        <v>ACCEPTABLE</v>
      </c>
      <c r="I3194" s="138"/>
      <c r="J3194" s="139">
        <v>42851.311111111114</v>
      </c>
      <c r="K3194" s="139">
        <v>42851.322916666664</v>
      </c>
      <c r="L3194" s="130">
        <f t="shared" si="159"/>
        <v>1.1805555550381541E-2</v>
      </c>
      <c r="M3194" s="131" t="s">
        <v>0</v>
      </c>
      <c r="N3194" s="138" t="s">
        <v>1689</v>
      </c>
    </row>
    <row r="3195" spans="1:14" ht="27" customHeight="1" x14ac:dyDescent="0.35">
      <c r="A3195" s="158">
        <v>20351</v>
      </c>
      <c r="B3195" s="158">
        <v>2517</v>
      </c>
      <c r="C3195" s="125" t="s">
        <v>4</v>
      </c>
      <c r="D3195" s="159">
        <v>42851.357638888891</v>
      </c>
      <c r="E3195" s="158" t="s">
        <v>1</v>
      </c>
      <c r="F3195" s="172">
        <v>42851.245833333334</v>
      </c>
      <c r="G3195" s="173">
        <f t="shared" si="160"/>
        <v>0.11180555555620231</v>
      </c>
      <c r="H3195" s="174" t="str">
        <f t="shared" si="161"/>
        <v>ACCEPTABLE</v>
      </c>
      <c r="I3195" s="138"/>
      <c r="J3195" s="139">
        <v>42851.338888888888</v>
      </c>
      <c r="K3195" s="139">
        <v>42851.343055555553</v>
      </c>
      <c r="L3195" s="130">
        <f t="shared" si="159"/>
        <v>4.166666665696539E-3</v>
      </c>
      <c r="M3195" s="131" t="s">
        <v>0</v>
      </c>
      <c r="N3195" s="138" t="s">
        <v>1690</v>
      </c>
    </row>
    <row r="3196" spans="1:14" ht="27" customHeight="1" x14ac:dyDescent="0.35">
      <c r="A3196" s="158">
        <v>20352</v>
      </c>
      <c r="B3196" s="158">
        <v>2518</v>
      </c>
      <c r="C3196" s="125" t="s">
        <v>471</v>
      </c>
      <c r="D3196" s="159">
        <v>42851.402777777781</v>
      </c>
      <c r="E3196" s="158" t="s">
        <v>0</v>
      </c>
      <c r="F3196" s="172">
        <v>42851.245833333334</v>
      </c>
      <c r="G3196" s="173">
        <f t="shared" si="160"/>
        <v>0.15694444444670808</v>
      </c>
      <c r="H3196" s="174" t="str">
        <f t="shared" si="161"/>
        <v>ACCEPTABLE</v>
      </c>
      <c r="I3196" s="138"/>
      <c r="J3196" s="139">
        <v>42851.393750000003</v>
      </c>
      <c r="K3196" s="139">
        <v>42851.410416666666</v>
      </c>
      <c r="L3196" s="130">
        <f t="shared" si="159"/>
        <v>1.6666666662786156E-2</v>
      </c>
      <c r="M3196" s="131" t="s">
        <v>0</v>
      </c>
      <c r="N3196" s="138" t="s">
        <v>1691</v>
      </c>
    </row>
    <row r="3197" spans="1:14" ht="27" customHeight="1" x14ac:dyDescent="0.35">
      <c r="A3197" s="158"/>
      <c r="B3197" s="158"/>
      <c r="C3197" s="125"/>
      <c r="D3197" s="159"/>
      <c r="E3197" s="158"/>
      <c r="F3197" s="172"/>
      <c r="G3197" s="173"/>
      <c r="H3197" s="174"/>
      <c r="I3197" s="138"/>
      <c r="J3197" s="139">
        <v>42851.413194444445</v>
      </c>
      <c r="K3197" s="139">
        <v>42851.421527777777</v>
      </c>
      <c r="L3197" s="130">
        <f t="shared" si="159"/>
        <v>8.333333331393078E-3</v>
      </c>
      <c r="M3197" s="131" t="s">
        <v>1</v>
      </c>
      <c r="N3197" s="138" t="s">
        <v>1690</v>
      </c>
    </row>
    <row r="3198" spans="1:14" ht="27" customHeight="1" x14ac:dyDescent="0.35">
      <c r="A3198" s="158">
        <v>20352</v>
      </c>
      <c r="B3198" s="158">
        <v>2519</v>
      </c>
      <c r="C3198" s="125" t="s">
        <v>16</v>
      </c>
      <c r="D3198" s="159">
        <v>42851.4375</v>
      </c>
      <c r="E3198" s="158" t="s">
        <v>1</v>
      </c>
      <c r="F3198" s="172">
        <v>42851.245833333334</v>
      </c>
      <c r="G3198" s="173">
        <f t="shared" ref="G3198:G3203" si="162">IF(D3198="","",D3198-F3198)</f>
        <v>0.19166666666569654</v>
      </c>
      <c r="H3198" s="174" t="str">
        <f t="shared" ref="H3198:H3203" si="163">IF(G3198="","",IF(OR(DAY(D3198-F3198)&gt;1,AND(HOUR(D3198-F3198)&gt;HOUR("0:59"),(SIGN(D3198-F3198)=1))),"ACCEPTABLE","TOO LATE"))</f>
        <v>ACCEPTABLE</v>
      </c>
      <c r="I3198" s="138"/>
      <c r="J3198" s="139">
        <v>42851.432638888888</v>
      </c>
      <c r="K3198" s="139"/>
      <c r="L3198" s="130" t="str">
        <f t="shared" si="159"/>
        <v>Incomplete Data</v>
      </c>
      <c r="M3198" s="131" t="s">
        <v>1</v>
      </c>
      <c r="N3198" s="138" t="s">
        <v>1692</v>
      </c>
    </row>
    <row r="3199" spans="1:14" ht="27" customHeight="1" x14ac:dyDescent="0.35">
      <c r="A3199" s="158">
        <v>20351</v>
      </c>
      <c r="B3199" s="158">
        <v>2520</v>
      </c>
      <c r="C3199" s="125" t="s">
        <v>4</v>
      </c>
      <c r="D3199" s="159">
        <v>42851.479166666664</v>
      </c>
      <c r="E3199" s="158" t="s">
        <v>0</v>
      </c>
      <c r="F3199" s="172">
        <v>42851.433333333334</v>
      </c>
      <c r="G3199" s="173">
        <f t="shared" si="162"/>
        <v>4.5833333329937886E-2</v>
      </c>
      <c r="H3199" s="174" t="str">
        <f t="shared" si="163"/>
        <v>ACCEPTABLE</v>
      </c>
      <c r="I3199" s="138"/>
      <c r="J3199" s="139">
        <v>42851.482638888891</v>
      </c>
      <c r="K3199" s="139">
        <v>42851.490277777775</v>
      </c>
      <c r="L3199" s="130">
        <f t="shared" si="159"/>
        <v>7.6388888846850023E-3</v>
      </c>
      <c r="M3199" s="131" t="s">
        <v>1</v>
      </c>
      <c r="N3199" s="138" t="s">
        <v>1288</v>
      </c>
    </row>
    <row r="3200" spans="1:14" ht="27" customHeight="1" x14ac:dyDescent="0.35">
      <c r="A3200" s="158">
        <v>20351</v>
      </c>
      <c r="B3200" s="158">
        <v>2521</v>
      </c>
      <c r="C3200" s="125" t="s">
        <v>4</v>
      </c>
      <c r="D3200" s="159">
        <v>42851.763888888891</v>
      </c>
      <c r="E3200" s="158" t="s">
        <v>1</v>
      </c>
      <c r="F3200" s="172">
        <v>42851.433333333334</v>
      </c>
      <c r="G3200" s="173">
        <f t="shared" si="162"/>
        <v>0.33055555555620231</v>
      </c>
      <c r="H3200" s="174" t="str">
        <f t="shared" si="163"/>
        <v>ACCEPTABLE</v>
      </c>
      <c r="I3200" s="138"/>
      <c r="J3200" s="139">
        <v>42851.786805555559</v>
      </c>
      <c r="K3200" s="139">
        <v>42851.796527777777</v>
      </c>
      <c r="L3200" s="130">
        <f t="shared" si="159"/>
        <v>9.7222222175332718E-3</v>
      </c>
      <c r="M3200" s="131" t="s">
        <v>0</v>
      </c>
      <c r="N3200" s="138" t="s">
        <v>1288</v>
      </c>
    </row>
    <row r="3201" spans="1:14" ht="27" customHeight="1" x14ac:dyDescent="0.35">
      <c r="A3201" s="158">
        <v>20351</v>
      </c>
      <c r="B3201" s="158">
        <v>2522</v>
      </c>
      <c r="C3201" s="125" t="s">
        <v>4</v>
      </c>
      <c r="D3201" s="159">
        <v>42852.590277777781</v>
      </c>
      <c r="E3201" s="158" t="s">
        <v>0</v>
      </c>
      <c r="F3201" s="172">
        <v>42852.427083333336</v>
      </c>
      <c r="G3201" s="173">
        <f t="shared" si="162"/>
        <v>0.16319444444525288</v>
      </c>
      <c r="H3201" s="174" t="str">
        <f t="shared" si="163"/>
        <v>ACCEPTABLE</v>
      </c>
      <c r="I3201" s="138"/>
      <c r="J3201" s="139"/>
      <c r="K3201" s="139"/>
      <c r="L3201" s="130" t="str">
        <f t="shared" si="159"/>
        <v>Incomplete Data</v>
      </c>
      <c r="M3201" s="131"/>
      <c r="N3201" s="138"/>
    </row>
    <row r="3202" spans="1:14" ht="27" customHeight="1" x14ac:dyDescent="0.35">
      <c r="A3202" s="158">
        <v>20351</v>
      </c>
      <c r="B3202" s="158">
        <v>2523</v>
      </c>
      <c r="C3202" s="125" t="s">
        <v>1693</v>
      </c>
      <c r="D3202" s="159">
        <v>42852.611111111109</v>
      </c>
      <c r="E3202" s="158" t="s">
        <v>341</v>
      </c>
      <c r="F3202" s="172">
        <v>42852.427083333336</v>
      </c>
      <c r="G3202" s="173">
        <f t="shared" si="162"/>
        <v>0.18402777777373558</v>
      </c>
      <c r="H3202" s="174" t="str">
        <f t="shared" si="163"/>
        <v>ACCEPTABLE</v>
      </c>
      <c r="I3202" s="146" t="s">
        <v>1694</v>
      </c>
      <c r="J3202" s="139">
        <v>42852.611805555556</v>
      </c>
      <c r="K3202" s="139">
        <v>42852.621527777781</v>
      </c>
      <c r="L3202" s="130">
        <f t="shared" si="159"/>
        <v>9.7222222248092294E-3</v>
      </c>
      <c r="M3202" s="131" t="s">
        <v>0</v>
      </c>
      <c r="N3202" s="138" t="s">
        <v>1509</v>
      </c>
    </row>
    <row r="3203" spans="1:14" ht="27" customHeight="1" x14ac:dyDescent="0.35">
      <c r="A3203" s="158">
        <v>20352</v>
      </c>
      <c r="B3203" s="158">
        <v>2524</v>
      </c>
      <c r="C3203" s="125" t="s">
        <v>471</v>
      </c>
      <c r="D3203" s="159">
        <v>42852.638888888891</v>
      </c>
      <c r="E3203" s="158" t="s">
        <v>1</v>
      </c>
      <c r="F3203" s="172">
        <v>42852.427083333336</v>
      </c>
      <c r="G3203" s="173">
        <f t="shared" si="162"/>
        <v>0.21180555555474712</v>
      </c>
      <c r="H3203" s="174" t="str">
        <f t="shared" si="163"/>
        <v>ACCEPTABLE</v>
      </c>
      <c r="I3203" s="138"/>
      <c r="J3203" s="139">
        <v>42852.629861111112</v>
      </c>
      <c r="K3203" s="139">
        <v>42852.636805555558</v>
      </c>
      <c r="L3203" s="130">
        <f t="shared" si="159"/>
        <v>6.9444444452528842E-3</v>
      </c>
      <c r="M3203" s="131" t="s">
        <v>0</v>
      </c>
      <c r="N3203" s="138" t="s">
        <v>579</v>
      </c>
    </row>
    <row r="3204" spans="1:14" ht="27" customHeight="1" x14ac:dyDescent="0.35">
      <c r="A3204" s="158"/>
      <c r="B3204" s="158"/>
      <c r="C3204" s="125"/>
      <c r="D3204" s="159"/>
      <c r="E3204" s="158"/>
      <c r="F3204" s="174"/>
      <c r="G3204" s="174"/>
      <c r="H3204" s="174"/>
      <c r="I3204" s="138"/>
      <c r="J3204" s="139">
        <v>42852.644444444442</v>
      </c>
      <c r="K3204" s="139">
        <v>42852.654861111114</v>
      </c>
      <c r="L3204" s="130">
        <f t="shared" si="159"/>
        <v>1.0416666671517305E-2</v>
      </c>
      <c r="M3204" s="131" t="s">
        <v>1</v>
      </c>
      <c r="N3204" s="138" t="s">
        <v>1541</v>
      </c>
    </row>
    <row r="3205" spans="1:14" ht="27" customHeight="1" x14ac:dyDescent="0.35">
      <c r="A3205" s="158"/>
      <c r="B3205" s="158"/>
      <c r="C3205" s="125"/>
      <c r="D3205" s="159"/>
      <c r="E3205" s="158"/>
      <c r="F3205" s="174"/>
      <c r="G3205" s="174"/>
      <c r="H3205" s="174"/>
      <c r="I3205" s="138"/>
      <c r="J3205" s="139">
        <v>42852.662499999999</v>
      </c>
      <c r="K3205" s="139">
        <v>42852.674305555556</v>
      </c>
      <c r="L3205" s="130">
        <f t="shared" ref="L3205:L3216" si="164">IF(OR(K3205="",J3205=""), "Incomplete Data", K3205-J3205)</f>
        <v>1.1805555557657499E-2</v>
      </c>
      <c r="M3205" s="131" t="s">
        <v>1</v>
      </c>
      <c r="N3205" s="138" t="s">
        <v>1695</v>
      </c>
    </row>
    <row r="3206" spans="1:14" ht="27" customHeight="1" x14ac:dyDescent="0.35">
      <c r="A3206" s="158"/>
      <c r="B3206" s="158"/>
      <c r="C3206" s="125"/>
      <c r="D3206" s="159"/>
      <c r="E3206" s="158"/>
      <c r="F3206" s="174"/>
      <c r="G3206" s="174"/>
      <c r="H3206" s="174"/>
      <c r="I3206" s="138"/>
      <c r="J3206" s="139">
        <v>42854.326388888891</v>
      </c>
      <c r="K3206" s="139">
        <v>42854.333333333336</v>
      </c>
      <c r="L3206" s="130">
        <f t="shared" si="164"/>
        <v>6.9444444452528842E-3</v>
      </c>
      <c r="M3206" s="131"/>
      <c r="N3206" s="138" t="s">
        <v>149</v>
      </c>
    </row>
    <row r="3207" spans="1:14" ht="27" customHeight="1" x14ac:dyDescent="0.35">
      <c r="A3207" s="158">
        <v>20353</v>
      </c>
      <c r="B3207" s="158">
        <v>2525</v>
      </c>
      <c r="C3207" s="125" t="s">
        <v>471</v>
      </c>
      <c r="D3207" s="159">
        <v>42854.538194444445</v>
      </c>
      <c r="E3207" s="158" t="s">
        <v>0</v>
      </c>
      <c r="F3207" s="172">
        <v>42854.292361111111</v>
      </c>
      <c r="G3207" s="173">
        <f>IF(D3207="","",D3207-F3207)</f>
        <v>0.24583333333430346</v>
      </c>
      <c r="H3207" s="174" t="str">
        <f>IF(G3207="","",IF(OR(DAY(D3207-F3207)&gt;1,AND(HOUR(D3207-F3207)&gt;HOUR("0:59"),(SIGN(D3207-F3207)=1))),"ACCEPTABLE","TOO LATE"))</f>
        <v>ACCEPTABLE</v>
      </c>
      <c r="I3207" s="138"/>
      <c r="J3207" s="139">
        <v>42854.527777777781</v>
      </c>
      <c r="K3207" s="139">
        <v>42854.541666666664</v>
      </c>
      <c r="L3207" s="130">
        <f t="shared" si="164"/>
        <v>1.3888888883229811E-2</v>
      </c>
      <c r="M3207" s="131" t="s">
        <v>0</v>
      </c>
      <c r="N3207" s="138" t="s">
        <v>1696</v>
      </c>
    </row>
    <row r="3208" spans="1:14" ht="27" customHeight="1" x14ac:dyDescent="0.35">
      <c r="A3208" s="158">
        <v>20353</v>
      </c>
      <c r="B3208" s="158">
        <v>2526</v>
      </c>
      <c r="C3208" s="125" t="s">
        <v>16</v>
      </c>
      <c r="D3208" s="159">
        <v>42854.565972222219</v>
      </c>
      <c r="E3208" s="158" t="s">
        <v>1</v>
      </c>
      <c r="F3208" s="172">
        <v>42854.292361111111</v>
      </c>
      <c r="G3208" s="173">
        <f>IF(D3208="","",D3208-F3208)</f>
        <v>0.27361111110803904</v>
      </c>
      <c r="H3208" s="174" t="str">
        <f>IF(G3208="","",IF(OR(DAY(D3208-F3208)&gt;1,AND(HOUR(D3208-F3208)&gt;HOUR("0:59"),(SIGN(D3208-F3208)=1))),"ACCEPTABLE","TOO LATE"))</f>
        <v>ACCEPTABLE</v>
      </c>
      <c r="I3208" s="138"/>
      <c r="J3208" s="139">
        <v>42854.561805555553</v>
      </c>
      <c r="K3208" s="139">
        <v>42854.568749999999</v>
      </c>
      <c r="L3208" s="130">
        <f t="shared" si="164"/>
        <v>6.9444444452528842E-3</v>
      </c>
      <c r="M3208" s="131" t="s">
        <v>1</v>
      </c>
      <c r="N3208" s="138" t="s">
        <v>1697</v>
      </c>
    </row>
    <row r="3209" spans="1:14" ht="27" customHeight="1" x14ac:dyDescent="0.35">
      <c r="A3209" s="158">
        <v>20355</v>
      </c>
      <c r="B3209" s="158">
        <v>2527</v>
      </c>
      <c r="C3209" s="125" t="s">
        <v>1531</v>
      </c>
      <c r="D3209" s="159">
        <v>42855.15625</v>
      </c>
      <c r="E3209" s="158" t="s">
        <v>0</v>
      </c>
      <c r="F3209" s="172">
        <v>42854.972916666666</v>
      </c>
      <c r="G3209" s="173">
        <f>IF(D3209="","",D3209-F3209)</f>
        <v>0.18333333333430346</v>
      </c>
      <c r="H3209" s="174" t="str">
        <f>IF(G3209="","",IF(OR(DAY(D3209-F3209)&gt;1,AND(HOUR(D3209-F3209)&gt;HOUR("0:59"),(SIGN(D3209-F3209)=1))),"ACCEPTABLE","TOO LATE"))</f>
        <v>ACCEPTABLE</v>
      </c>
      <c r="I3209" s="138"/>
      <c r="J3209" s="139"/>
      <c r="K3209" s="139"/>
      <c r="L3209" s="130" t="str">
        <f t="shared" si="164"/>
        <v>Incomplete Data</v>
      </c>
      <c r="M3209" s="131"/>
      <c r="N3209" s="138"/>
    </row>
    <row r="3210" spans="1:14" ht="27" customHeight="1" x14ac:dyDescent="0.35">
      <c r="A3210" s="158">
        <v>20354</v>
      </c>
      <c r="B3210" s="158">
        <v>2528</v>
      </c>
      <c r="C3210" s="125" t="s">
        <v>1531</v>
      </c>
      <c r="D3210" s="159">
        <v>42854.78125</v>
      </c>
      <c r="E3210" s="158" t="s">
        <v>1</v>
      </c>
      <c r="F3210" s="172">
        <v>42854.699305555558</v>
      </c>
      <c r="G3210" s="173">
        <f>IF(D3210="","",D3210-F3210)</f>
        <v>8.1944444442342501E-2</v>
      </c>
      <c r="H3210" s="174" t="str">
        <f>IF(G3210="","",IF(OR(DAY(D3210-F3210)&gt;1,AND(HOUR(D3210-F3210)&gt;HOUR("0:59"),(SIGN(D3210-F3210)=1))),"ACCEPTABLE","TOO LATE"))</f>
        <v>ACCEPTABLE</v>
      </c>
      <c r="I3210" s="145" t="s">
        <v>1924</v>
      </c>
      <c r="J3210" s="139"/>
      <c r="K3210" s="139"/>
      <c r="L3210" s="130" t="str">
        <f t="shared" si="164"/>
        <v>Incomplete Data</v>
      </c>
      <c r="M3210" s="131"/>
      <c r="N3210" s="138"/>
    </row>
    <row r="3211" spans="1:14" ht="27" customHeight="1" x14ac:dyDescent="0.35">
      <c r="A3211" s="157"/>
      <c r="B3211" s="158"/>
      <c r="C3211" s="125"/>
      <c r="D3211" s="159"/>
      <c r="E3211" s="158"/>
      <c r="F3211" s="174"/>
      <c r="G3211" s="174"/>
      <c r="H3211" s="174"/>
      <c r="I3211" s="138"/>
      <c r="J3211" s="139">
        <v>42855.147916666669</v>
      </c>
      <c r="K3211" s="139">
        <v>42855.159722222219</v>
      </c>
      <c r="L3211" s="130">
        <f t="shared" si="164"/>
        <v>1.1805555550381541E-2</v>
      </c>
      <c r="M3211" s="131" t="s">
        <v>0</v>
      </c>
      <c r="N3211" s="138" t="s">
        <v>1698</v>
      </c>
    </row>
    <row r="3212" spans="1:14" ht="27" customHeight="1" x14ac:dyDescent="0.35">
      <c r="A3212" s="157"/>
      <c r="B3212" s="158">
        <v>2529</v>
      </c>
      <c r="C3212" s="125"/>
      <c r="D3212" s="159"/>
      <c r="E3212" s="158"/>
      <c r="F3212" s="172"/>
      <c r="G3212" s="173" t="str">
        <f>IF(D3212="","",D3212-F3212)</f>
        <v/>
      </c>
      <c r="H3212" s="174" t="str">
        <f>IF(G3212="","",IF(OR(DAY(D3212-F3212)&gt;1,AND(HOUR(D3212-F3212)&gt;HOUR("0:59"),(SIGN(D3212-F3212)=1))),"ACCEPTABLE","TOO LATE"))</f>
        <v/>
      </c>
      <c r="I3212" s="138"/>
      <c r="J3212" s="139">
        <v>42855.344444444447</v>
      </c>
      <c r="K3212" s="139">
        <v>42855.354166666664</v>
      </c>
      <c r="L3212" s="130">
        <f t="shared" si="164"/>
        <v>9.7222222175332718E-3</v>
      </c>
      <c r="M3212" s="131" t="s">
        <v>1</v>
      </c>
      <c r="N3212" s="138" t="s">
        <v>1698</v>
      </c>
    </row>
    <row r="3213" spans="1:14" ht="27" customHeight="1" x14ac:dyDescent="0.35">
      <c r="A3213" s="158">
        <v>20355</v>
      </c>
      <c r="B3213" s="158">
        <v>2530</v>
      </c>
      <c r="C3213" s="125" t="s">
        <v>1531</v>
      </c>
      <c r="D3213" s="159">
        <v>42855.388888888891</v>
      </c>
      <c r="E3213" s="158" t="s">
        <v>1</v>
      </c>
      <c r="F3213" s="172">
        <v>42855.321527777778</v>
      </c>
      <c r="G3213" s="173">
        <f>IF(D3213="","",D3213-F3213)</f>
        <v>6.7361111112404615E-2</v>
      </c>
      <c r="H3213" s="174" t="str">
        <f>IF(G3213="","",IF(OR(DAY(D3213-F3213)&gt;1,AND(HOUR(D3213-F3213)&gt;HOUR("0:59"),(SIGN(D3213-F3213)=1))),"ACCEPTABLE","TOO LATE"))</f>
        <v>ACCEPTABLE</v>
      </c>
      <c r="I3213" s="138"/>
      <c r="J3213" s="139"/>
      <c r="K3213" s="139"/>
      <c r="L3213" s="130" t="str">
        <f t="shared" si="164"/>
        <v>Incomplete Data</v>
      </c>
      <c r="M3213" s="131"/>
      <c r="N3213" s="138"/>
    </row>
    <row r="3214" spans="1:14" ht="27" customHeight="1" x14ac:dyDescent="0.35">
      <c r="A3214" s="158">
        <v>20354</v>
      </c>
      <c r="B3214" s="158">
        <v>2531</v>
      </c>
      <c r="C3214" s="125" t="s">
        <v>1531</v>
      </c>
      <c r="D3214" s="159">
        <v>42855.524305555555</v>
      </c>
      <c r="E3214" s="158" t="s">
        <v>0</v>
      </c>
      <c r="F3214" s="172">
        <v>42855.321527777778</v>
      </c>
      <c r="G3214" s="173">
        <f>IF(D3214="","",D3214-F3214)</f>
        <v>0.20277777777664596</v>
      </c>
      <c r="H3214" s="174" t="str">
        <f>IF(G3214="","",IF(OR(DAY(D3214-F3214)&gt;1,AND(HOUR(D3214-F3214)&gt;HOUR("0:59"),(SIGN(D3214-F3214)=1))),"ACCEPTABLE","TOO LATE"))</f>
        <v>ACCEPTABLE</v>
      </c>
      <c r="I3214" s="138"/>
      <c r="J3214" s="139">
        <v>42855.511111111111</v>
      </c>
      <c r="K3214" s="139">
        <v>42855.520833333336</v>
      </c>
      <c r="L3214" s="130">
        <f t="shared" si="164"/>
        <v>9.7222222248092294E-3</v>
      </c>
      <c r="M3214" s="131" t="s">
        <v>0</v>
      </c>
      <c r="N3214" s="138" t="s">
        <v>1699</v>
      </c>
    </row>
    <row r="3215" spans="1:14" ht="27" customHeight="1" x14ac:dyDescent="0.35">
      <c r="A3215" s="158">
        <v>20354</v>
      </c>
      <c r="B3215" s="158">
        <v>2532</v>
      </c>
      <c r="C3215" s="125" t="s">
        <v>1700</v>
      </c>
      <c r="D3215" s="159">
        <v>42855.548611111109</v>
      </c>
      <c r="E3215" s="158" t="s">
        <v>341</v>
      </c>
      <c r="F3215" s="172">
        <v>42855.321527777778</v>
      </c>
      <c r="G3215" s="173">
        <f>IF(D3215="","",D3215-F3215)</f>
        <v>0.22708333333139308</v>
      </c>
      <c r="H3215" s="174" t="str">
        <f>IF(G3215="","",IF(OR(DAY(D3215-F3215)&gt;1,AND(HOUR(D3215-F3215)&gt;HOUR("0:59"),(SIGN(D3215-F3215)=1))),"ACCEPTABLE","TOO LATE"))</f>
        <v>ACCEPTABLE</v>
      </c>
      <c r="I3215" s="146" t="s">
        <v>1694</v>
      </c>
      <c r="J3215" s="139">
        <v>42855.52847222222</v>
      </c>
      <c r="K3215" s="139">
        <v>42855.537499999999</v>
      </c>
      <c r="L3215" s="130">
        <f t="shared" si="164"/>
        <v>9.0277777781011537E-3</v>
      </c>
      <c r="M3215" s="131" t="s">
        <v>1</v>
      </c>
      <c r="N3215" s="138" t="s">
        <v>1699</v>
      </c>
    </row>
    <row r="3216" spans="1:14" ht="27" customHeight="1" x14ac:dyDescent="0.35">
      <c r="A3216" s="158">
        <v>20353</v>
      </c>
      <c r="B3216" s="158">
        <v>2533</v>
      </c>
      <c r="C3216" s="125" t="s">
        <v>471</v>
      </c>
      <c r="D3216" s="159">
        <v>42855.576388888891</v>
      </c>
      <c r="E3216" s="158" t="s">
        <v>1</v>
      </c>
      <c r="F3216" s="172">
        <v>42855.321527777778</v>
      </c>
      <c r="G3216" s="173">
        <f>IF(D3216="","",D3216-F3216)</f>
        <v>0.25486111111240461</v>
      </c>
      <c r="H3216" s="174" t="str">
        <f>IF(G3216="","",IF(OR(DAY(D3216-F3216)&gt;1,AND(HOUR(D3216-F3216)&gt;HOUR("0:59"),(SIGN(D3216-F3216)=1))),"ACCEPTABLE","TOO LATE"))</f>
        <v>ACCEPTABLE</v>
      </c>
      <c r="I3216" s="146"/>
      <c r="J3216" s="139">
        <v>42855.572222222225</v>
      </c>
      <c r="K3216" s="139">
        <v>42855.57708333333</v>
      </c>
      <c r="L3216" s="130">
        <f t="shared" si="164"/>
        <v>4.8611111051286571E-3</v>
      </c>
      <c r="M3216" s="131" t="s">
        <v>0</v>
      </c>
      <c r="N3216" s="138" t="s">
        <v>1701</v>
      </c>
    </row>
    <row r="3217" spans="1:14" ht="27" customHeight="1" x14ac:dyDescent="0.35">
      <c r="A3217" s="158"/>
      <c r="B3217" s="158"/>
      <c r="C3217" s="125"/>
      <c r="D3217" s="159"/>
      <c r="E3217" s="158"/>
      <c r="F3217" s="174"/>
      <c r="G3217" s="174"/>
      <c r="H3217" s="174"/>
      <c r="I3217" s="138"/>
      <c r="J3217" s="139">
        <v>42855.600694444445</v>
      </c>
      <c r="K3217" s="139">
        <v>42855.613194444442</v>
      </c>
      <c r="L3217" s="130">
        <f t="shared" ref="L3217:L3238" si="165">IF(OR(K3220="",J3220=""), "Incomplete Data", K3220-J3220)</f>
        <v>1.2499999997089617E-2</v>
      </c>
      <c r="M3217" s="131" t="s">
        <v>1</v>
      </c>
      <c r="N3217" s="138" t="s">
        <v>1702</v>
      </c>
    </row>
    <row r="3218" spans="1:14" ht="27" customHeight="1" x14ac:dyDescent="0.35">
      <c r="A3218" s="158">
        <v>20356</v>
      </c>
      <c r="B3218" s="158">
        <v>2534</v>
      </c>
      <c r="C3218" s="125" t="s">
        <v>1531</v>
      </c>
      <c r="D3218" s="159">
        <v>42856.361111111109</v>
      </c>
      <c r="E3218" s="158" t="s">
        <v>0</v>
      </c>
      <c r="F3218" s="172">
        <v>42856.275000000001</v>
      </c>
      <c r="G3218" s="173">
        <f t="shared" ref="G3218:G3230" si="166">IF(D3218="","",D3218-F3218)</f>
        <v>8.611111110803904E-2</v>
      </c>
      <c r="H3218" s="174" t="str">
        <f t="shared" ref="H3218:H3230" si="167">IF(G3218="","",IF(OR(DAY(D3218-F3218)&gt;1,AND(HOUR(D3218-F3218)&gt;HOUR("0:59"),(SIGN(D3218-F3218)=1))),"ACCEPTABLE","TOO LATE"))</f>
        <v>ACCEPTABLE</v>
      </c>
      <c r="I3218" s="138"/>
      <c r="J3218" s="139">
        <v>42856.341666666667</v>
      </c>
      <c r="K3218" s="139">
        <v>42856.350694444445</v>
      </c>
      <c r="L3218" s="130">
        <f t="shared" si="165"/>
        <v>9.0277777781011537E-3</v>
      </c>
      <c r="M3218" s="131" t="s">
        <v>0</v>
      </c>
      <c r="N3218" s="138" t="s">
        <v>1108</v>
      </c>
    </row>
    <row r="3219" spans="1:14" ht="27" customHeight="1" x14ac:dyDescent="0.35">
      <c r="A3219" s="158">
        <v>20356</v>
      </c>
      <c r="B3219" s="158">
        <v>2535</v>
      </c>
      <c r="C3219" s="125" t="s">
        <v>4</v>
      </c>
      <c r="D3219" s="159">
        <v>42856.395833333336</v>
      </c>
      <c r="E3219" s="158" t="s">
        <v>1</v>
      </c>
      <c r="F3219" s="172">
        <v>42856.275000000001</v>
      </c>
      <c r="G3219" s="173">
        <f t="shared" si="166"/>
        <v>0.12083333333430346</v>
      </c>
      <c r="H3219" s="174" t="str">
        <f t="shared" si="167"/>
        <v>ACCEPTABLE</v>
      </c>
      <c r="I3219" s="138"/>
      <c r="J3219" s="139">
        <v>42856.376388888886</v>
      </c>
      <c r="K3219" s="139">
        <v>42856.383333333331</v>
      </c>
      <c r="L3219" s="130">
        <f t="shared" si="165"/>
        <v>8.333333331393078E-3</v>
      </c>
      <c r="M3219" s="131" t="s">
        <v>1</v>
      </c>
      <c r="N3219" s="138" t="s">
        <v>1509</v>
      </c>
    </row>
    <row r="3220" spans="1:14" ht="27" customHeight="1" x14ac:dyDescent="0.35">
      <c r="A3220" s="158">
        <v>20357</v>
      </c>
      <c r="B3220" s="158">
        <v>2536</v>
      </c>
      <c r="C3220" s="125" t="s">
        <v>471</v>
      </c>
      <c r="D3220" s="159">
        <v>42856.569444444445</v>
      </c>
      <c r="E3220" s="158" t="s">
        <v>0</v>
      </c>
      <c r="F3220" s="172">
        <v>42856.275000000001</v>
      </c>
      <c r="G3220" s="173">
        <f t="shared" si="166"/>
        <v>0.29444444444379769</v>
      </c>
      <c r="H3220" s="174" t="str">
        <f t="shared" si="167"/>
        <v>ACCEPTABLE</v>
      </c>
      <c r="I3220" s="138"/>
      <c r="J3220" s="139">
        <v>42856.5625</v>
      </c>
      <c r="K3220" s="139">
        <v>42856.574999999997</v>
      </c>
      <c r="L3220" s="130">
        <f t="shared" si="165"/>
        <v>1.3194444443797693E-2</v>
      </c>
      <c r="M3220" s="131" t="s">
        <v>0</v>
      </c>
      <c r="N3220" s="138" t="s">
        <v>1703</v>
      </c>
    </row>
    <row r="3221" spans="1:14" ht="27" customHeight="1" x14ac:dyDescent="0.35">
      <c r="A3221" s="158">
        <v>20357</v>
      </c>
      <c r="B3221" s="158">
        <v>2537</v>
      </c>
      <c r="C3221" s="125" t="s">
        <v>16</v>
      </c>
      <c r="D3221" s="159">
        <v>42856.604166666664</v>
      </c>
      <c r="E3221" s="158" t="s">
        <v>1</v>
      </c>
      <c r="F3221" s="172">
        <v>42856.275000000001</v>
      </c>
      <c r="G3221" s="173">
        <f t="shared" si="166"/>
        <v>0.32916666666278616</v>
      </c>
      <c r="H3221" s="174" t="str">
        <f t="shared" si="167"/>
        <v>ACCEPTABLE</v>
      </c>
      <c r="I3221" s="138"/>
      <c r="J3221" s="139">
        <v>42856.593055555553</v>
      </c>
      <c r="K3221" s="139">
        <v>42856.602083333331</v>
      </c>
      <c r="L3221" s="130">
        <f t="shared" si="165"/>
        <v>6.9444444452528842E-3</v>
      </c>
      <c r="M3221" s="131" t="s">
        <v>1</v>
      </c>
      <c r="N3221" s="138" t="s">
        <v>1704</v>
      </c>
    </row>
    <row r="3222" spans="1:14" ht="27" customHeight="1" x14ac:dyDescent="0.35">
      <c r="A3222" s="158">
        <v>20356</v>
      </c>
      <c r="B3222" s="158">
        <v>2538</v>
      </c>
      <c r="C3222" s="125" t="s">
        <v>4</v>
      </c>
      <c r="D3222" s="159">
        <v>42857.506944444445</v>
      </c>
      <c r="E3222" s="158" t="s">
        <v>0</v>
      </c>
      <c r="F3222" s="172">
        <v>42857.405555555553</v>
      </c>
      <c r="G3222" s="173">
        <f t="shared" si="166"/>
        <v>0.10138888889196096</v>
      </c>
      <c r="H3222" s="174" t="str">
        <f t="shared" si="167"/>
        <v>ACCEPTABLE</v>
      </c>
      <c r="I3222" s="138"/>
      <c r="J3222" s="139">
        <v>42857.505555555559</v>
      </c>
      <c r="K3222" s="139">
        <v>42857.513888888891</v>
      </c>
      <c r="L3222" s="130">
        <f t="shared" si="165"/>
        <v>1.1111111110949423E-2</v>
      </c>
      <c r="M3222" s="131" t="s">
        <v>0</v>
      </c>
      <c r="N3222" s="138" t="s">
        <v>1509</v>
      </c>
    </row>
    <row r="3223" spans="1:14" ht="27" customHeight="1" x14ac:dyDescent="0.35">
      <c r="A3223" s="158">
        <v>20356</v>
      </c>
      <c r="B3223" s="158">
        <v>2539</v>
      </c>
      <c r="C3223" s="125" t="s">
        <v>1531</v>
      </c>
      <c r="D3223" s="159">
        <v>42857.534722222219</v>
      </c>
      <c r="E3223" s="158" t="s">
        <v>1</v>
      </c>
      <c r="F3223" s="172">
        <v>42857.405555555553</v>
      </c>
      <c r="G3223" s="173">
        <f t="shared" si="166"/>
        <v>0.12916666666569654</v>
      </c>
      <c r="H3223" s="174" t="str">
        <f t="shared" si="167"/>
        <v>ACCEPTABLE</v>
      </c>
      <c r="I3223" s="138"/>
      <c r="J3223" s="139">
        <v>42857.53125</v>
      </c>
      <c r="K3223" s="139">
        <v>42857.544444444444</v>
      </c>
      <c r="L3223" s="130">
        <f t="shared" si="165"/>
        <v>1.4583333329937886E-2</v>
      </c>
      <c r="M3223" s="131" t="s">
        <v>1</v>
      </c>
      <c r="N3223" s="138" t="s">
        <v>1689</v>
      </c>
    </row>
    <row r="3224" spans="1:14" ht="27" customHeight="1" x14ac:dyDescent="0.35">
      <c r="A3224" s="158">
        <v>20357</v>
      </c>
      <c r="B3224" s="158">
        <v>2540</v>
      </c>
      <c r="C3224" s="125" t="s">
        <v>16</v>
      </c>
      <c r="D3224" s="159">
        <v>42857.673611111109</v>
      </c>
      <c r="E3224" s="158" t="s">
        <v>0</v>
      </c>
      <c r="F3224" s="172">
        <v>42857.263888888891</v>
      </c>
      <c r="G3224" s="173">
        <f t="shared" si="166"/>
        <v>0.40972222221898846</v>
      </c>
      <c r="H3224" s="174" t="str">
        <f t="shared" si="167"/>
        <v>ACCEPTABLE</v>
      </c>
      <c r="I3224" s="138"/>
      <c r="J3224" s="139">
        <v>42857.671527777777</v>
      </c>
      <c r="K3224" s="139">
        <v>42857.678472222222</v>
      </c>
      <c r="L3224" s="130">
        <f t="shared" si="165"/>
        <v>6.9444444452528842E-3</v>
      </c>
      <c r="M3224" s="131" t="s">
        <v>0</v>
      </c>
      <c r="N3224" s="138" t="s">
        <v>1705</v>
      </c>
    </row>
    <row r="3225" spans="1:14" ht="27" customHeight="1" x14ac:dyDescent="0.35">
      <c r="A3225" s="158">
        <v>20357</v>
      </c>
      <c r="B3225" s="158">
        <v>2541</v>
      </c>
      <c r="C3225" s="125" t="s">
        <v>471</v>
      </c>
      <c r="D3225" s="159">
        <v>42857.701388888891</v>
      </c>
      <c r="E3225" s="158" t="s">
        <v>1</v>
      </c>
      <c r="F3225" s="172">
        <v>42857.263888888891</v>
      </c>
      <c r="G3225" s="173">
        <f t="shared" si="166"/>
        <v>0.4375</v>
      </c>
      <c r="H3225" s="174" t="str">
        <f t="shared" si="167"/>
        <v>ACCEPTABLE</v>
      </c>
      <c r="I3225" s="138"/>
      <c r="J3225" s="139">
        <v>42857.697222222225</v>
      </c>
      <c r="K3225" s="139">
        <v>42857.708333333336</v>
      </c>
      <c r="L3225" s="130">
        <f t="shared" si="165"/>
        <v>1.0416666664241347E-2</v>
      </c>
      <c r="M3225" s="131" t="s">
        <v>1</v>
      </c>
      <c r="N3225" s="138" t="s">
        <v>1706</v>
      </c>
    </row>
    <row r="3226" spans="1:14" ht="27" customHeight="1" x14ac:dyDescent="0.35">
      <c r="A3226" s="158">
        <v>20358</v>
      </c>
      <c r="B3226" s="158">
        <v>2542</v>
      </c>
      <c r="C3226" s="125" t="s">
        <v>471</v>
      </c>
      <c r="D3226" s="159">
        <v>42859.236111111109</v>
      </c>
      <c r="E3226" s="158" t="s">
        <v>0</v>
      </c>
      <c r="F3226" s="172">
        <v>42858.76666666667</v>
      </c>
      <c r="G3226" s="173">
        <f t="shared" si="166"/>
        <v>0.46944444443943212</v>
      </c>
      <c r="H3226" s="174" t="str">
        <f t="shared" si="167"/>
        <v>ACCEPTABLE</v>
      </c>
      <c r="I3226" s="138"/>
      <c r="J3226" s="139">
        <v>42859.224305555559</v>
      </c>
      <c r="K3226" s="139">
        <v>42859.238888888889</v>
      </c>
      <c r="L3226" s="130">
        <f t="shared" si="165"/>
        <v>8.333333331393078E-3</v>
      </c>
      <c r="M3226" s="131" t="s">
        <v>0</v>
      </c>
      <c r="N3226" s="138" t="s">
        <v>1707</v>
      </c>
    </row>
    <row r="3227" spans="1:14" ht="27" customHeight="1" x14ac:dyDescent="0.35">
      <c r="A3227" s="158">
        <v>20358</v>
      </c>
      <c r="B3227" s="158">
        <v>2543</v>
      </c>
      <c r="C3227" s="125" t="s">
        <v>16</v>
      </c>
      <c r="D3227" s="159">
        <v>42859.260416666664</v>
      </c>
      <c r="E3227" s="158" t="s">
        <v>1</v>
      </c>
      <c r="F3227" s="172">
        <v>42858.76666666667</v>
      </c>
      <c r="G3227" s="173">
        <f t="shared" si="166"/>
        <v>0.49374999999417923</v>
      </c>
      <c r="H3227" s="174" t="str">
        <f t="shared" si="167"/>
        <v>ACCEPTABLE</v>
      </c>
      <c r="I3227" s="138"/>
      <c r="J3227" s="139">
        <v>42859.259722222225</v>
      </c>
      <c r="K3227" s="139">
        <v>42859.26666666667</v>
      </c>
      <c r="L3227" s="130">
        <f t="shared" si="165"/>
        <v>6.9444444452528842E-3</v>
      </c>
      <c r="M3227" s="131" t="s">
        <v>1</v>
      </c>
      <c r="N3227" s="138" t="s">
        <v>1708</v>
      </c>
    </row>
    <row r="3228" spans="1:14" ht="27" customHeight="1" x14ac:dyDescent="0.35">
      <c r="A3228" s="158">
        <v>20359</v>
      </c>
      <c r="B3228" s="158">
        <v>2544</v>
      </c>
      <c r="C3228" s="125" t="s">
        <v>1531</v>
      </c>
      <c r="D3228" s="159">
        <v>42859.583333333336</v>
      </c>
      <c r="E3228" s="158" t="s">
        <v>0</v>
      </c>
      <c r="F3228" s="172">
        <v>42859.444444444445</v>
      </c>
      <c r="G3228" s="173">
        <f t="shared" si="166"/>
        <v>0.13888888889050577</v>
      </c>
      <c r="H3228" s="174" t="str">
        <f t="shared" si="167"/>
        <v>ACCEPTABLE</v>
      </c>
      <c r="I3228" s="138"/>
      <c r="J3228" s="139">
        <v>42859.574305555558</v>
      </c>
      <c r="K3228" s="139">
        <v>42859.584722222222</v>
      </c>
      <c r="L3228" s="130">
        <f t="shared" si="165"/>
        <v>4.8611111124046147E-3</v>
      </c>
      <c r="M3228" s="131" t="s">
        <v>0</v>
      </c>
      <c r="N3228" s="138" t="s">
        <v>1709</v>
      </c>
    </row>
    <row r="3229" spans="1:14" ht="27" customHeight="1" x14ac:dyDescent="0.35">
      <c r="A3229" s="158">
        <v>20359</v>
      </c>
      <c r="B3229" s="158">
        <v>2545</v>
      </c>
      <c r="C3229" s="125" t="s">
        <v>4</v>
      </c>
      <c r="D3229" s="159">
        <v>42859.618055555555</v>
      </c>
      <c r="E3229" s="158" t="s">
        <v>1</v>
      </c>
      <c r="F3229" s="172">
        <v>42859.444444444445</v>
      </c>
      <c r="G3229" s="173">
        <f t="shared" si="166"/>
        <v>0.17361111110949423</v>
      </c>
      <c r="H3229" s="174" t="str">
        <f t="shared" si="167"/>
        <v>ACCEPTABLE</v>
      </c>
      <c r="I3229" s="138"/>
      <c r="J3229" s="139">
        <v>42859.602777777778</v>
      </c>
      <c r="K3229" s="139">
        <v>42859.611111111109</v>
      </c>
      <c r="L3229" s="130">
        <f t="shared" si="165"/>
        <v>1.0416666671517305E-2</v>
      </c>
      <c r="M3229" s="131" t="s">
        <v>1</v>
      </c>
      <c r="N3229" s="138" t="s">
        <v>1509</v>
      </c>
    </row>
    <row r="3230" spans="1:14" ht="27" customHeight="1" x14ac:dyDescent="0.35">
      <c r="A3230" s="158">
        <v>20359</v>
      </c>
      <c r="B3230" s="158">
        <v>2546</v>
      </c>
      <c r="C3230" s="125" t="s">
        <v>4</v>
      </c>
      <c r="D3230" s="159">
        <v>42860.319444444445</v>
      </c>
      <c r="E3230" s="158" t="s">
        <v>0</v>
      </c>
      <c r="F3230" s="172">
        <v>42860.251388888886</v>
      </c>
      <c r="G3230" s="173">
        <f t="shared" si="166"/>
        <v>6.805555555911269E-2</v>
      </c>
      <c r="H3230" s="174" t="str">
        <f t="shared" si="167"/>
        <v>ACCEPTABLE</v>
      </c>
      <c r="I3230" s="138"/>
      <c r="J3230" s="139">
        <v>42860.315972222219</v>
      </c>
      <c r="K3230" s="139">
        <v>42860.322916666664</v>
      </c>
      <c r="L3230" s="130">
        <f t="shared" si="165"/>
        <v>1.0416666671517305E-2</v>
      </c>
      <c r="M3230" s="131" t="s">
        <v>0</v>
      </c>
      <c r="N3230" s="138" t="s">
        <v>587</v>
      </c>
    </row>
    <row r="3231" spans="1:14" ht="27" customHeight="1" x14ac:dyDescent="0.35">
      <c r="A3231" s="158"/>
      <c r="B3231" s="158"/>
      <c r="C3231" s="125"/>
      <c r="D3231" s="159"/>
      <c r="E3231" s="158"/>
      <c r="F3231" s="174"/>
      <c r="G3231" s="174"/>
      <c r="H3231" s="174"/>
      <c r="I3231" s="138"/>
      <c r="J3231" s="139">
        <v>42860.327777777777</v>
      </c>
      <c r="K3231" s="139">
        <v>42860.332638888889</v>
      </c>
      <c r="L3231" s="130">
        <f t="shared" si="165"/>
        <v>1.0416666671517305E-2</v>
      </c>
      <c r="M3231" s="131" t="s">
        <v>0</v>
      </c>
      <c r="N3231" s="138" t="s">
        <v>1510</v>
      </c>
    </row>
    <row r="3232" spans="1:14" ht="27" customHeight="1" x14ac:dyDescent="0.35">
      <c r="A3232" s="158">
        <v>20359</v>
      </c>
      <c r="B3232" s="158">
        <v>2547</v>
      </c>
      <c r="C3232" s="125" t="s">
        <v>1531</v>
      </c>
      <c r="D3232" s="159">
        <v>42860.347222222219</v>
      </c>
      <c r="E3232" s="158" t="s">
        <v>1</v>
      </c>
      <c r="F3232" s="172">
        <v>42860.251388888886</v>
      </c>
      <c r="G3232" s="173">
        <f>IF(D3232="","",D3232-F3232)</f>
        <v>9.5833333332848269E-2</v>
      </c>
      <c r="H3232" s="174" t="str">
        <f>IF(G3232="","",IF(OR(DAY(D3232-F3232)&gt;1,AND(HOUR(D3232-F3232)&gt;HOUR("0:59"),(SIGN(D3232-F3232)=1))),"ACCEPTABLE","TOO LATE"))</f>
        <v>ACCEPTABLE</v>
      </c>
      <c r="I3232" s="138"/>
      <c r="J3232" s="139">
        <v>42860.354166666664</v>
      </c>
      <c r="K3232" s="139">
        <v>42860.364583333336</v>
      </c>
      <c r="L3232" s="130">
        <f t="shared" si="165"/>
        <v>1.1111111110949423E-2</v>
      </c>
      <c r="M3232" s="131" t="s">
        <v>1</v>
      </c>
      <c r="N3232" s="138" t="s">
        <v>1710</v>
      </c>
    </row>
    <row r="3233" spans="1:14" ht="27" customHeight="1" x14ac:dyDescent="0.35">
      <c r="A3233" s="158">
        <v>20360</v>
      </c>
      <c r="B3233" s="158">
        <v>2548</v>
      </c>
      <c r="C3233" s="125" t="s">
        <v>471</v>
      </c>
      <c r="D3233" s="159">
        <v>42860.423611111109</v>
      </c>
      <c r="E3233" s="158" t="s">
        <v>0</v>
      </c>
      <c r="F3233" s="172">
        <v>42860.251388888886</v>
      </c>
      <c r="G3233" s="173">
        <f>IF(D3233="","",D3233-F3233)</f>
        <v>0.17222222222335404</v>
      </c>
      <c r="H3233" s="174" t="str">
        <f>IF(G3233="","",IF(OR(DAY(D3233-F3233)&gt;1,AND(HOUR(D3233-F3233)&gt;HOUR("0:59"),(SIGN(D3233-F3233)=1))),"ACCEPTABLE","TOO LATE"))</f>
        <v>ACCEPTABLE</v>
      </c>
      <c r="I3233" s="138"/>
      <c r="J3233" s="139">
        <v>42860.416666666664</v>
      </c>
      <c r="K3233" s="139">
        <v>42860.427083333336</v>
      </c>
      <c r="L3233" s="130">
        <f t="shared" si="165"/>
        <v>4.8611111124046147E-3</v>
      </c>
      <c r="M3233" s="131"/>
      <c r="N3233" s="138" t="s">
        <v>1711</v>
      </c>
    </row>
    <row r="3234" spans="1:14" ht="27" customHeight="1" x14ac:dyDescent="0.35">
      <c r="A3234" s="158">
        <v>20360</v>
      </c>
      <c r="B3234" s="158">
        <v>2549</v>
      </c>
      <c r="C3234" s="125" t="s">
        <v>16</v>
      </c>
      <c r="D3234" s="159">
        <v>42860.458333333336</v>
      </c>
      <c r="E3234" s="158" t="s">
        <v>1</v>
      </c>
      <c r="F3234" s="172">
        <v>42860.251388888886</v>
      </c>
      <c r="G3234" s="173">
        <f>IF(D3234="","",D3234-F3234)</f>
        <v>0.20694444444961846</v>
      </c>
      <c r="H3234" s="174" t="str">
        <f>IF(G3234="","",IF(OR(DAY(D3234-F3234)&gt;1,AND(HOUR(D3234-F3234)&gt;HOUR("0:59"),(SIGN(D3234-F3234)=1))),"ACCEPTABLE","TOO LATE"))</f>
        <v>ACCEPTABLE</v>
      </c>
      <c r="I3234" s="138"/>
      <c r="J3234" s="139">
        <v>42860.472222222219</v>
      </c>
      <c r="K3234" s="139">
        <v>42860.482638888891</v>
      </c>
      <c r="L3234" s="130">
        <f t="shared" si="165"/>
        <v>3.4722222262644209E-3</v>
      </c>
      <c r="M3234" s="131"/>
      <c r="N3234" s="138" t="s">
        <v>1712</v>
      </c>
    </row>
    <row r="3235" spans="1:14" ht="27" customHeight="1" x14ac:dyDescent="0.35">
      <c r="A3235" s="158">
        <v>20358</v>
      </c>
      <c r="B3235" s="158">
        <v>2550</v>
      </c>
      <c r="C3235" s="125" t="s">
        <v>471</v>
      </c>
      <c r="D3235" s="159">
        <v>42860.479166666664</v>
      </c>
      <c r="E3235" s="158" t="s">
        <v>1</v>
      </c>
      <c r="F3235" s="172">
        <v>42860.251388888886</v>
      </c>
      <c r="G3235" s="173">
        <f>IF(D3235="","",D3235-F3235)</f>
        <v>0.22777777777810115</v>
      </c>
      <c r="H3235" s="174" t="str">
        <f>IF(G3235="","",IF(OR(DAY(D3235-F3235)&gt;1,AND(HOUR(D3235-F3235)&gt;HOUR("0:59"),(SIGN(D3235-F3235)=1))),"ACCEPTABLE","TOO LATE"))</f>
        <v>ACCEPTABLE</v>
      </c>
      <c r="I3235" s="138"/>
      <c r="J3235" s="139">
        <v>42860.508333333331</v>
      </c>
      <c r="K3235" s="139">
        <v>42860.519444444442</v>
      </c>
      <c r="L3235" s="130">
        <f t="shared" si="165"/>
        <v>9.7222222175332718E-3</v>
      </c>
      <c r="M3235" s="131"/>
      <c r="N3235" s="138" t="s">
        <v>1713</v>
      </c>
    </row>
    <row r="3236" spans="1:14" ht="27" customHeight="1" x14ac:dyDescent="0.35">
      <c r="A3236" s="158"/>
      <c r="B3236" s="158"/>
      <c r="C3236" s="125"/>
      <c r="D3236" s="159"/>
      <c r="E3236" s="158"/>
      <c r="F3236" s="174"/>
      <c r="G3236" s="174"/>
      <c r="H3236" s="174"/>
      <c r="I3236" s="138"/>
      <c r="J3236" s="139">
        <v>42860.543749999997</v>
      </c>
      <c r="K3236" s="139">
        <v>42860.548611111109</v>
      </c>
      <c r="L3236" s="130">
        <f t="shared" si="165"/>
        <v>1.1805555557657499E-2</v>
      </c>
      <c r="M3236" s="131"/>
      <c r="N3236" s="138" t="s">
        <v>587</v>
      </c>
    </row>
    <row r="3237" spans="1:14" ht="27" customHeight="1" x14ac:dyDescent="0.35">
      <c r="A3237" s="176"/>
      <c r="B3237" s="176"/>
      <c r="C3237" s="175"/>
      <c r="D3237" s="174"/>
      <c r="E3237" s="175"/>
      <c r="F3237" s="174"/>
      <c r="G3237" s="174"/>
      <c r="H3237" s="174"/>
      <c r="I3237" s="138"/>
      <c r="J3237" s="139">
        <v>42860.604166666664</v>
      </c>
      <c r="K3237" s="139">
        <v>42860.607638888891</v>
      </c>
      <c r="L3237" s="130">
        <f t="shared" si="165"/>
        <v>6.2499999985448085E-3</v>
      </c>
      <c r="M3237" s="131"/>
      <c r="N3237" s="138" t="s">
        <v>149</v>
      </c>
    </row>
    <row r="3238" spans="1:14" ht="27" customHeight="1" x14ac:dyDescent="0.35">
      <c r="A3238" s="158">
        <v>20361</v>
      </c>
      <c r="B3238" s="158">
        <v>2551</v>
      </c>
      <c r="C3238" s="125" t="s">
        <v>4</v>
      </c>
      <c r="D3238" s="159">
        <v>42860.930555555555</v>
      </c>
      <c r="E3238" s="158" t="s">
        <v>0</v>
      </c>
      <c r="F3238" s="172">
        <v>42860.730555555558</v>
      </c>
      <c r="G3238" s="173">
        <f t="shared" ref="G3238:G3281" si="168">IF(D3238="","",D3238-F3238)</f>
        <v>0.19999999999708962</v>
      </c>
      <c r="H3238" s="174" t="str">
        <f t="shared" ref="H3238:H3281" si="169">IF(G3238="","",IF(OR(DAY(D3238-F3238)&gt;1,AND(HOUR(D3238-F3238)&gt;HOUR("0:59"),(SIGN(D3238-F3238)=1))),"ACCEPTABLE","TOO LATE"))</f>
        <v>ACCEPTABLE</v>
      </c>
      <c r="I3238" s="138"/>
      <c r="J3238" s="139">
        <v>42860.925000000003</v>
      </c>
      <c r="K3238" s="139">
        <v>42860.93472222222</v>
      </c>
      <c r="L3238" s="130">
        <f t="shared" si="165"/>
        <v>1.2500000004365575E-2</v>
      </c>
      <c r="M3238" s="131" t="s">
        <v>0</v>
      </c>
      <c r="N3238" s="138" t="s">
        <v>18</v>
      </c>
    </row>
    <row r="3239" spans="1:14" ht="27" customHeight="1" x14ac:dyDescent="0.35">
      <c r="A3239" s="158">
        <v>20361</v>
      </c>
      <c r="B3239" s="158">
        <v>2552</v>
      </c>
      <c r="C3239" s="125" t="s">
        <v>1531</v>
      </c>
      <c r="D3239" s="159">
        <v>42860.965277777781</v>
      </c>
      <c r="E3239" s="158" t="s">
        <v>1</v>
      </c>
      <c r="F3239" s="172">
        <v>42860.730555555558</v>
      </c>
      <c r="G3239" s="173">
        <f t="shared" si="168"/>
        <v>0.23472222222335404</v>
      </c>
      <c r="H3239" s="174" t="str">
        <f t="shared" si="169"/>
        <v>ACCEPTABLE</v>
      </c>
      <c r="I3239" s="138"/>
      <c r="J3239" s="139">
        <v>42860.953472222223</v>
      </c>
      <c r="K3239" s="139">
        <v>42860.965277777781</v>
      </c>
      <c r="L3239" s="130">
        <f>IF(OR(K3244="",J3244=""), "Incomplete Data", K3244-J3244)</f>
        <v>9.0277777781011537E-3</v>
      </c>
      <c r="M3239" s="131" t="s">
        <v>1</v>
      </c>
      <c r="N3239" s="138" t="s">
        <v>1714</v>
      </c>
    </row>
    <row r="3240" spans="1:14" ht="27" customHeight="1" x14ac:dyDescent="0.35">
      <c r="A3240" s="158">
        <v>20360</v>
      </c>
      <c r="B3240" s="158">
        <v>2553</v>
      </c>
      <c r="C3240" s="125" t="s">
        <v>16</v>
      </c>
      <c r="D3240" s="159">
        <v>42861.298611111109</v>
      </c>
      <c r="E3240" s="158" t="s">
        <v>0</v>
      </c>
      <c r="F3240" s="172">
        <v>42861.215277777781</v>
      </c>
      <c r="G3240" s="173">
        <f t="shared" si="168"/>
        <v>8.3333333328482695E-2</v>
      </c>
      <c r="H3240" s="174" t="str">
        <f t="shared" si="169"/>
        <v>ACCEPTABLE</v>
      </c>
      <c r="I3240" s="138"/>
      <c r="J3240" s="139">
        <v>42861.304166666669</v>
      </c>
      <c r="K3240" s="139">
        <v>42861.310416666667</v>
      </c>
      <c r="L3240" s="130">
        <f t="shared" ref="L3240:L3306" si="170">IF(OR(K3240="",J3240=""), "Incomplete Data", K3240-J3240)</f>
        <v>6.2499999985448085E-3</v>
      </c>
      <c r="M3240" s="131" t="s">
        <v>0</v>
      </c>
      <c r="N3240" s="138" t="s">
        <v>1715</v>
      </c>
    </row>
    <row r="3241" spans="1:14" ht="27" customHeight="1" x14ac:dyDescent="0.35">
      <c r="A3241" s="158">
        <v>20360</v>
      </c>
      <c r="B3241" s="158">
        <v>2554</v>
      </c>
      <c r="C3241" s="125" t="s">
        <v>471</v>
      </c>
      <c r="D3241" s="159">
        <v>42861.326388888891</v>
      </c>
      <c r="E3241" s="158" t="s">
        <v>1</v>
      </c>
      <c r="F3241" s="172">
        <v>42861.215277777781</v>
      </c>
      <c r="G3241" s="173">
        <f t="shared" si="168"/>
        <v>0.11111111110949423</v>
      </c>
      <c r="H3241" s="174" t="str">
        <f t="shared" si="169"/>
        <v>ACCEPTABLE</v>
      </c>
      <c r="I3241" s="138"/>
      <c r="J3241" s="139">
        <v>42861.331944444442</v>
      </c>
      <c r="K3241" s="139">
        <v>42861.344444444447</v>
      </c>
      <c r="L3241" s="130">
        <f t="shared" si="170"/>
        <v>1.2500000004365575E-2</v>
      </c>
      <c r="M3241" s="131" t="s">
        <v>1</v>
      </c>
      <c r="N3241" s="138" t="s">
        <v>1716</v>
      </c>
    </row>
    <row r="3242" spans="1:14" ht="27" customHeight="1" x14ac:dyDescent="0.35">
      <c r="A3242" s="158"/>
      <c r="B3242" s="158"/>
      <c r="C3242" s="125"/>
      <c r="D3242" s="159"/>
      <c r="E3242" s="158"/>
      <c r="F3242" s="172"/>
      <c r="G3242" s="173"/>
      <c r="H3242" s="174"/>
      <c r="I3242" s="138"/>
      <c r="J3242" s="139">
        <v>42861.378472222219</v>
      </c>
      <c r="K3242" s="139">
        <v>42861.384027777778</v>
      </c>
      <c r="L3242" s="130"/>
      <c r="M3242" s="131"/>
      <c r="N3242" s="138" t="s">
        <v>149</v>
      </c>
    </row>
    <row r="3243" spans="1:14" ht="27" customHeight="1" x14ac:dyDescent="0.35">
      <c r="A3243" s="158"/>
      <c r="B3243" s="158"/>
      <c r="C3243" s="125"/>
      <c r="D3243" s="159"/>
      <c r="E3243" s="158"/>
      <c r="F3243" s="172"/>
      <c r="G3243" s="173"/>
      <c r="H3243" s="174"/>
      <c r="I3243" s="138"/>
      <c r="J3243" s="139">
        <v>42861.577777777777</v>
      </c>
      <c r="K3243" s="139">
        <v>42861.581944444442</v>
      </c>
      <c r="L3243" s="130"/>
      <c r="M3243" s="131"/>
      <c r="N3243" s="138" t="s">
        <v>149</v>
      </c>
    </row>
    <row r="3244" spans="1:14" ht="27" customHeight="1" x14ac:dyDescent="0.35">
      <c r="A3244" s="158">
        <v>20362</v>
      </c>
      <c r="B3244" s="158">
        <v>2555</v>
      </c>
      <c r="C3244" s="125" t="s">
        <v>1756</v>
      </c>
      <c r="D3244" s="159">
        <v>42861.645833333336</v>
      </c>
      <c r="E3244" s="158" t="s">
        <v>0</v>
      </c>
      <c r="F3244" s="172">
        <v>42861.215277777781</v>
      </c>
      <c r="G3244" s="173">
        <f t="shared" si="168"/>
        <v>0.43055555555474712</v>
      </c>
      <c r="H3244" s="174" t="str">
        <f t="shared" si="169"/>
        <v>ACCEPTABLE</v>
      </c>
      <c r="I3244" s="138"/>
      <c r="J3244" s="139">
        <v>42861.643055555556</v>
      </c>
      <c r="K3244" s="139">
        <v>42861.652083333334</v>
      </c>
      <c r="L3244" s="130">
        <f t="shared" si="170"/>
        <v>9.0277777781011537E-3</v>
      </c>
      <c r="M3244" s="131" t="s">
        <v>0</v>
      </c>
      <c r="N3244" s="138" t="s">
        <v>1788</v>
      </c>
    </row>
    <row r="3245" spans="1:14" ht="27" customHeight="1" x14ac:dyDescent="0.35">
      <c r="A3245" s="158">
        <v>20362</v>
      </c>
      <c r="B3245" s="158">
        <v>2556</v>
      </c>
      <c r="C3245" s="125" t="s">
        <v>4</v>
      </c>
      <c r="D3245" s="159">
        <v>42861.680555555555</v>
      </c>
      <c r="E3245" s="158" t="s">
        <v>1</v>
      </c>
      <c r="F3245" s="172">
        <v>42861.215277777781</v>
      </c>
      <c r="G3245" s="173">
        <f t="shared" si="168"/>
        <v>0.46527777777373558</v>
      </c>
      <c r="H3245" s="174" t="str">
        <f t="shared" si="169"/>
        <v>ACCEPTABLE</v>
      </c>
      <c r="I3245" s="138"/>
      <c r="J3245" s="139">
        <v>42861.670138888891</v>
      </c>
      <c r="K3245" s="139"/>
      <c r="L3245" s="130" t="str">
        <f t="shared" si="170"/>
        <v>Incomplete Data</v>
      </c>
      <c r="M3245" s="131" t="s">
        <v>1</v>
      </c>
      <c r="N3245" s="138" t="s">
        <v>18</v>
      </c>
    </row>
    <row r="3246" spans="1:14" ht="27" customHeight="1" x14ac:dyDescent="0.35">
      <c r="A3246" s="158">
        <v>20362</v>
      </c>
      <c r="B3246" s="158">
        <v>2557</v>
      </c>
      <c r="C3246" s="125" t="s">
        <v>4</v>
      </c>
      <c r="D3246" s="159">
        <v>42862.611111111109</v>
      </c>
      <c r="E3246" s="158" t="s">
        <v>0</v>
      </c>
      <c r="F3246" s="172">
        <v>42862.56527777778</v>
      </c>
      <c r="G3246" s="173">
        <f t="shared" si="168"/>
        <v>4.5833333329937886E-2</v>
      </c>
      <c r="H3246" s="174" t="str">
        <f t="shared" si="169"/>
        <v>ACCEPTABLE</v>
      </c>
      <c r="I3246" s="138"/>
      <c r="J3246" s="139">
        <v>42862.606249999997</v>
      </c>
      <c r="K3246" s="139">
        <v>42862.613888888889</v>
      </c>
      <c r="L3246" s="130">
        <f t="shared" si="170"/>
        <v>7.6388888919609599E-3</v>
      </c>
      <c r="M3246" s="131" t="s">
        <v>0</v>
      </c>
      <c r="N3246" s="138" t="s">
        <v>587</v>
      </c>
    </row>
    <row r="3247" spans="1:14" ht="27" customHeight="1" x14ac:dyDescent="0.35">
      <c r="A3247" s="158">
        <v>20362</v>
      </c>
      <c r="B3247" s="158">
        <v>2558</v>
      </c>
      <c r="C3247" s="125" t="s">
        <v>1531</v>
      </c>
      <c r="D3247" s="159">
        <v>42862.638888888891</v>
      </c>
      <c r="E3247" s="158" t="s">
        <v>1</v>
      </c>
      <c r="F3247" s="172">
        <v>42862.56527777778</v>
      </c>
      <c r="G3247" s="173">
        <f t="shared" si="168"/>
        <v>7.3611111110949423E-2</v>
      </c>
      <c r="H3247" s="174" t="str">
        <f t="shared" si="169"/>
        <v>ACCEPTABLE</v>
      </c>
      <c r="I3247" s="138"/>
      <c r="J3247" s="139">
        <v>42862.634027777778</v>
      </c>
      <c r="K3247" s="139">
        <v>42862.643750000003</v>
      </c>
      <c r="L3247" s="130">
        <f t="shared" si="170"/>
        <v>9.7222222248092294E-3</v>
      </c>
      <c r="M3247" s="131" t="s">
        <v>1</v>
      </c>
      <c r="N3247" s="138" t="s">
        <v>1353</v>
      </c>
    </row>
    <row r="3248" spans="1:14" ht="27" customHeight="1" x14ac:dyDescent="0.35">
      <c r="A3248" s="158">
        <v>20363</v>
      </c>
      <c r="B3248" s="158">
        <v>2559</v>
      </c>
      <c r="C3248" s="125" t="s">
        <v>1531</v>
      </c>
      <c r="D3248" s="159">
        <v>42863.430555555555</v>
      </c>
      <c r="E3248" s="158" t="s">
        <v>0</v>
      </c>
      <c r="F3248" s="172">
        <v>42863.345833333333</v>
      </c>
      <c r="G3248" s="173">
        <f t="shared" si="168"/>
        <v>8.4722222221898846E-2</v>
      </c>
      <c r="H3248" s="174" t="str">
        <f t="shared" si="169"/>
        <v>ACCEPTABLE</v>
      </c>
      <c r="I3248" s="138"/>
      <c r="J3248" s="139">
        <v>42863.436805555553</v>
      </c>
      <c r="K3248" s="139">
        <v>42863.447222222225</v>
      </c>
      <c r="L3248" s="130">
        <f t="shared" si="170"/>
        <v>1.0416666671517305E-2</v>
      </c>
      <c r="M3248" s="131" t="s">
        <v>0</v>
      </c>
      <c r="N3248" s="138" t="s">
        <v>671</v>
      </c>
    </row>
    <row r="3249" spans="1:14" ht="27" customHeight="1" x14ac:dyDescent="0.35">
      <c r="A3249" s="158">
        <v>20363</v>
      </c>
      <c r="B3249" s="158">
        <v>2560</v>
      </c>
      <c r="C3249" s="125" t="s">
        <v>1531</v>
      </c>
      <c r="D3249" s="159">
        <v>42863.458333333336</v>
      </c>
      <c r="E3249" s="158" t="s">
        <v>1</v>
      </c>
      <c r="F3249" s="172">
        <v>42863.345833333333</v>
      </c>
      <c r="G3249" s="173">
        <f t="shared" si="168"/>
        <v>0.11250000000291038</v>
      </c>
      <c r="H3249" s="174" t="str">
        <f t="shared" si="169"/>
        <v>ACCEPTABLE</v>
      </c>
      <c r="I3249" s="138"/>
      <c r="J3249" s="139">
        <v>42863.460416666669</v>
      </c>
      <c r="K3249" s="139">
        <v>42863.472916666666</v>
      </c>
      <c r="L3249" s="130">
        <f t="shared" si="170"/>
        <v>1.2499999997089617E-2</v>
      </c>
      <c r="M3249" s="131" t="s">
        <v>1</v>
      </c>
      <c r="N3249" s="138" t="s">
        <v>671</v>
      </c>
    </row>
    <row r="3250" spans="1:14" ht="27" customHeight="1" x14ac:dyDescent="0.35">
      <c r="A3250" s="158">
        <v>20364</v>
      </c>
      <c r="B3250" s="158">
        <v>2561</v>
      </c>
      <c r="C3250" s="125" t="s">
        <v>1531</v>
      </c>
      <c r="D3250" s="159">
        <v>42863.510416666664</v>
      </c>
      <c r="E3250" s="158" t="s">
        <v>0</v>
      </c>
      <c r="F3250" s="172">
        <v>42863.345833333333</v>
      </c>
      <c r="G3250" s="173">
        <f t="shared" si="168"/>
        <v>0.16458333333139308</v>
      </c>
      <c r="H3250" s="174" t="str">
        <f t="shared" si="169"/>
        <v>ACCEPTABLE</v>
      </c>
      <c r="I3250" s="138"/>
      <c r="J3250" s="139">
        <v>42863.513194444444</v>
      </c>
      <c r="K3250" s="139">
        <v>42863.525000000001</v>
      </c>
      <c r="L3250" s="130">
        <f t="shared" si="170"/>
        <v>1.1805555557657499E-2</v>
      </c>
      <c r="M3250" s="131" t="s">
        <v>0</v>
      </c>
      <c r="N3250" s="138" t="s">
        <v>1789</v>
      </c>
    </row>
    <row r="3251" spans="1:14" ht="27" customHeight="1" x14ac:dyDescent="0.35">
      <c r="A3251" s="158">
        <v>20364</v>
      </c>
      <c r="B3251" s="158">
        <v>2562</v>
      </c>
      <c r="C3251" s="125" t="s">
        <v>4</v>
      </c>
      <c r="D3251" s="159">
        <v>42863.545138888891</v>
      </c>
      <c r="E3251" s="158" t="s">
        <v>1</v>
      </c>
      <c r="F3251" s="172">
        <v>42863.345833333333</v>
      </c>
      <c r="G3251" s="173">
        <f t="shared" si="168"/>
        <v>0.1993055555576575</v>
      </c>
      <c r="H3251" s="174" t="str">
        <f t="shared" si="169"/>
        <v>ACCEPTABLE</v>
      </c>
      <c r="I3251" s="138"/>
      <c r="J3251" s="139">
        <v>42863.556250000001</v>
      </c>
      <c r="K3251" s="139">
        <v>42863.5625</v>
      </c>
      <c r="L3251" s="130">
        <f t="shared" si="170"/>
        <v>6.2499999985448085E-3</v>
      </c>
      <c r="M3251" s="131" t="s">
        <v>1</v>
      </c>
      <c r="N3251" s="138" t="s">
        <v>587</v>
      </c>
    </row>
    <row r="3252" spans="1:14" ht="27" customHeight="1" x14ac:dyDescent="0.35">
      <c r="A3252" s="158">
        <v>20364</v>
      </c>
      <c r="B3252" s="158">
        <v>2563</v>
      </c>
      <c r="C3252" s="125" t="s">
        <v>4</v>
      </c>
      <c r="D3252" s="159">
        <v>42863.861111111109</v>
      </c>
      <c r="E3252" s="158" t="s">
        <v>0</v>
      </c>
      <c r="F3252" s="172">
        <v>42863.78402777778</v>
      </c>
      <c r="G3252" s="173">
        <f t="shared" si="168"/>
        <v>7.7083333329937886E-2</v>
      </c>
      <c r="H3252" s="174" t="str">
        <f t="shared" si="169"/>
        <v>ACCEPTABLE</v>
      </c>
      <c r="I3252" s="138"/>
      <c r="J3252" s="139">
        <v>42863.859722222223</v>
      </c>
      <c r="K3252" s="139">
        <v>42863.870138888888</v>
      </c>
      <c r="L3252" s="130">
        <f t="shared" si="170"/>
        <v>1.0416666664241347E-2</v>
      </c>
      <c r="M3252" s="131" t="s">
        <v>0</v>
      </c>
      <c r="N3252" s="138" t="s">
        <v>587</v>
      </c>
    </row>
    <row r="3253" spans="1:14" ht="27" customHeight="1" x14ac:dyDescent="0.35">
      <c r="A3253" s="158">
        <v>20364</v>
      </c>
      <c r="B3253" s="158">
        <v>2564</v>
      </c>
      <c r="C3253" s="125" t="s">
        <v>1531</v>
      </c>
      <c r="D3253" s="159">
        <v>42863.888888888891</v>
      </c>
      <c r="E3253" s="158" t="s">
        <v>1</v>
      </c>
      <c r="F3253" s="172">
        <v>42863.78402777778</v>
      </c>
      <c r="G3253" s="173">
        <f t="shared" si="168"/>
        <v>0.10486111111094942</v>
      </c>
      <c r="H3253" s="174" t="str">
        <f t="shared" si="169"/>
        <v>ACCEPTABLE</v>
      </c>
      <c r="I3253" s="138"/>
      <c r="J3253" s="139">
        <v>42863.893055555556</v>
      </c>
      <c r="K3253" s="139">
        <v>42863.904861111114</v>
      </c>
      <c r="L3253" s="130">
        <f t="shared" si="170"/>
        <v>1.1805555557657499E-2</v>
      </c>
      <c r="M3253" s="131" t="s">
        <v>1</v>
      </c>
      <c r="N3253" s="138" t="s">
        <v>1800</v>
      </c>
    </row>
    <row r="3254" spans="1:14" ht="27" customHeight="1" x14ac:dyDescent="0.35">
      <c r="A3254" s="158">
        <v>20365</v>
      </c>
      <c r="B3254" s="158">
        <v>2565</v>
      </c>
      <c r="C3254" s="125" t="s">
        <v>471</v>
      </c>
      <c r="D3254" s="159">
        <v>42865.340277777781</v>
      </c>
      <c r="E3254" s="158" t="s">
        <v>0</v>
      </c>
      <c r="F3254" s="172">
        <v>42865.228472222225</v>
      </c>
      <c r="G3254" s="173">
        <f t="shared" si="168"/>
        <v>0.11180555555620231</v>
      </c>
      <c r="H3254" s="174" t="str">
        <f t="shared" si="169"/>
        <v>ACCEPTABLE</v>
      </c>
      <c r="I3254" s="138"/>
      <c r="J3254" s="139">
        <v>42865.336111111108</v>
      </c>
      <c r="K3254" s="139">
        <v>42865.35</v>
      </c>
      <c r="L3254" s="130">
        <f t="shared" si="170"/>
        <v>1.3888888890505768E-2</v>
      </c>
      <c r="M3254" s="131" t="s">
        <v>0</v>
      </c>
      <c r="N3254" s="138" t="s">
        <v>1799</v>
      </c>
    </row>
    <row r="3255" spans="1:14" ht="27" customHeight="1" x14ac:dyDescent="0.35">
      <c r="A3255" s="158">
        <v>20365</v>
      </c>
      <c r="B3255" s="158">
        <v>2566</v>
      </c>
      <c r="C3255" s="125" t="s">
        <v>16</v>
      </c>
      <c r="D3255" s="159">
        <v>42865.368055555555</v>
      </c>
      <c r="E3255" s="158" t="s">
        <v>1</v>
      </c>
      <c r="F3255" s="172">
        <v>42865.228472222225</v>
      </c>
      <c r="G3255" s="173">
        <f t="shared" si="168"/>
        <v>0.13958333332993789</v>
      </c>
      <c r="H3255" s="174" t="str">
        <f t="shared" si="169"/>
        <v>ACCEPTABLE</v>
      </c>
      <c r="I3255" s="138"/>
      <c r="J3255" s="139">
        <v>42865.370833333334</v>
      </c>
      <c r="K3255" s="139">
        <v>42865.376388888886</v>
      </c>
      <c r="L3255" s="130">
        <f t="shared" si="170"/>
        <v>5.5555555518367328E-3</v>
      </c>
      <c r="M3255" s="131" t="s">
        <v>1</v>
      </c>
      <c r="N3255" s="138" t="s">
        <v>1633</v>
      </c>
    </row>
    <row r="3256" spans="1:14" ht="27" customHeight="1" x14ac:dyDescent="0.35">
      <c r="A3256" s="158"/>
      <c r="B3256" s="158"/>
      <c r="C3256" s="125"/>
      <c r="D3256" s="159"/>
      <c r="E3256" s="158"/>
      <c r="F3256" s="172"/>
      <c r="G3256" s="173"/>
      <c r="H3256" s="174"/>
      <c r="I3256" s="138"/>
      <c r="J3256" s="139">
        <v>42865.559027777781</v>
      </c>
      <c r="K3256" s="139"/>
      <c r="L3256" s="130" t="str">
        <f t="shared" ref="L3256" si="171">IF(OR(K3256="",J3256=""), "Incomplete Data", K3256-J3256)</f>
        <v>Incomplete Data</v>
      </c>
      <c r="M3256" s="131" t="s">
        <v>1</v>
      </c>
      <c r="N3256" s="138" t="s">
        <v>1798</v>
      </c>
    </row>
    <row r="3257" spans="1:14" ht="27" customHeight="1" x14ac:dyDescent="0.35">
      <c r="A3257" s="158"/>
      <c r="B3257" s="158"/>
      <c r="C3257" s="125"/>
      <c r="D3257" s="159"/>
      <c r="E3257" s="158"/>
      <c r="F3257" s="172"/>
      <c r="G3257" s="173"/>
      <c r="H3257" s="174"/>
      <c r="I3257" s="138"/>
      <c r="J3257" s="139">
        <v>42865.583333333336</v>
      </c>
      <c r="K3257" s="139"/>
      <c r="L3257" s="130" t="str">
        <f t="shared" si="170"/>
        <v>Incomplete Data</v>
      </c>
      <c r="M3257" s="131" t="s">
        <v>1</v>
      </c>
      <c r="N3257" s="138"/>
    </row>
    <row r="3258" spans="1:14" ht="27" customHeight="1" x14ac:dyDescent="0.35">
      <c r="A3258" s="158">
        <v>20365</v>
      </c>
      <c r="B3258" s="158">
        <v>2567</v>
      </c>
      <c r="C3258" s="125" t="s">
        <v>1531</v>
      </c>
      <c r="D3258" s="182">
        <v>42866.010416666664</v>
      </c>
      <c r="E3258" s="158" t="s">
        <v>0</v>
      </c>
      <c r="F3258" s="172">
        <v>42865.757638888892</v>
      </c>
      <c r="G3258" s="173">
        <f t="shared" si="168"/>
        <v>0.25277777777228039</v>
      </c>
      <c r="H3258" s="174" t="str">
        <f t="shared" si="169"/>
        <v>ACCEPTABLE</v>
      </c>
      <c r="I3258" s="138"/>
      <c r="J3258" s="139">
        <v>42866.025694444441</v>
      </c>
      <c r="K3258" s="139">
        <v>42866.036111111112</v>
      </c>
      <c r="L3258" s="130">
        <f t="shared" si="170"/>
        <v>1.0416666671517305E-2</v>
      </c>
      <c r="M3258" s="131" t="s">
        <v>0</v>
      </c>
      <c r="N3258" s="138" t="s">
        <v>1797</v>
      </c>
    </row>
    <row r="3259" spans="1:14" ht="27" customHeight="1" x14ac:dyDescent="0.35">
      <c r="A3259" s="158">
        <v>20366</v>
      </c>
      <c r="B3259" s="158">
        <v>2568</v>
      </c>
      <c r="C3259" s="125" t="s">
        <v>1531</v>
      </c>
      <c r="D3259" s="182">
        <v>42866.1875</v>
      </c>
      <c r="E3259" s="158" t="s">
        <v>0</v>
      </c>
      <c r="F3259" s="172">
        <v>42865.885416666664</v>
      </c>
      <c r="G3259" s="173">
        <f t="shared" si="168"/>
        <v>0.30208333333575865</v>
      </c>
      <c r="H3259" s="174" t="str">
        <f t="shared" si="169"/>
        <v>ACCEPTABLE</v>
      </c>
      <c r="I3259" s="138"/>
      <c r="J3259" s="139">
        <v>42866.184027777781</v>
      </c>
      <c r="K3259" s="139">
        <v>42866.195833333331</v>
      </c>
      <c r="L3259" s="130">
        <f t="shared" si="170"/>
        <v>1.1805555550381541E-2</v>
      </c>
      <c r="M3259" s="131" t="s">
        <v>0</v>
      </c>
      <c r="N3259" s="138" t="s">
        <v>1575</v>
      </c>
    </row>
    <row r="3260" spans="1:14" ht="27" customHeight="1" x14ac:dyDescent="0.35">
      <c r="A3260" s="158">
        <v>20365</v>
      </c>
      <c r="B3260" s="158">
        <v>2569</v>
      </c>
      <c r="C3260" s="125" t="s">
        <v>1531</v>
      </c>
      <c r="D3260" s="159">
        <v>42866.208333333336</v>
      </c>
      <c r="E3260" s="158" t="s">
        <v>1</v>
      </c>
      <c r="F3260" s="172">
        <v>42865.885416666664</v>
      </c>
      <c r="G3260" s="173">
        <f t="shared" si="168"/>
        <v>0.32291666667151731</v>
      </c>
      <c r="H3260" s="174" t="str">
        <f t="shared" si="169"/>
        <v>ACCEPTABLE</v>
      </c>
      <c r="I3260" s="138"/>
      <c r="J3260" s="139">
        <v>42866.20416666667</v>
      </c>
      <c r="K3260" s="139">
        <v>42866.215277777781</v>
      </c>
      <c r="L3260" s="130">
        <f t="shared" si="170"/>
        <v>1.1111111110949423E-2</v>
      </c>
      <c r="M3260" s="131" t="s">
        <v>1</v>
      </c>
      <c r="N3260" s="138" t="s">
        <v>1797</v>
      </c>
    </row>
    <row r="3261" spans="1:14" ht="27" customHeight="1" x14ac:dyDescent="0.35">
      <c r="A3261" s="158">
        <v>20366</v>
      </c>
      <c r="B3261" s="158">
        <v>2570</v>
      </c>
      <c r="C3261" s="125" t="s">
        <v>4</v>
      </c>
      <c r="D3261" s="159">
        <v>42866.229166666664</v>
      </c>
      <c r="E3261" s="158" t="s">
        <v>1</v>
      </c>
      <c r="F3261" s="172">
        <v>42865.885416666664</v>
      </c>
      <c r="G3261" s="173">
        <f t="shared" si="168"/>
        <v>0.34375</v>
      </c>
      <c r="H3261" s="174" t="str">
        <f t="shared" si="169"/>
        <v>ACCEPTABLE</v>
      </c>
      <c r="I3261" s="138"/>
      <c r="J3261" s="139"/>
      <c r="K3261" s="139"/>
      <c r="L3261" s="130" t="str">
        <f t="shared" si="170"/>
        <v>Incomplete Data</v>
      </c>
      <c r="M3261" s="131"/>
      <c r="N3261" s="138"/>
    </row>
    <row r="3262" spans="1:14" ht="27" customHeight="1" x14ac:dyDescent="0.35">
      <c r="A3262" s="158">
        <v>20365</v>
      </c>
      <c r="B3262" s="158">
        <v>2571</v>
      </c>
      <c r="C3262" s="125" t="s">
        <v>16</v>
      </c>
      <c r="D3262" s="159">
        <v>42866.236111111109</v>
      </c>
      <c r="E3262" s="158" t="s">
        <v>0</v>
      </c>
      <c r="F3262" s="172">
        <v>42865.885416666664</v>
      </c>
      <c r="G3262" s="173">
        <f t="shared" si="168"/>
        <v>0.35069444444525288</v>
      </c>
      <c r="H3262" s="174" t="str">
        <f t="shared" si="169"/>
        <v>ACCEPTABLE</v>
      </c>
      <c r="I3262" s="138"/>
      <c r="J3262" s="139">
        <v>42866.237500000003</v>
      </c>
      <c r="K3262" s="139">
        <v>42866.244444444441</v>
      </c>
      <c r="L3262" s="130">
        <f t="shared" si="170"/>
        <v>6.9444444379769266E-3</v>
      </c>
      <c r="M3262" s="131" t="s">
        <v>0</v>
      </c>
      <c r="N3262" s="138" t="s">
        <v>1796</v>
      </c>
    </row>
    <row r="3263" spans="1:14" ht="27" customHeight="1" x14ac:dyDescent="0.35">
      <c r="A3263" s="158">
        <v>20365</v>
      </c>
      <c r="B3263" s="158">
        <v>2572</v>
      </c>
      <c r="C3263" s="125" t="s">
        <v>471</v>
      </c>
      <c r="D3263" s="159">
        <v>42866.263888888891</v>
      </c>
      <c r="E3263" s="158" t="s">
        <v>1</v>
      </c>
      <c r="F3263" s="172">
        <v>42865.885416666664</v>
      </c>
      <c r="G3263" s="173">
        <f t="shared" si="168"/>
        <v>0.37847222222626442</v>
      </c>
      <c r="H3263" s="174" t="str">
        <f t="shared" si="169"/>
        <v>ACCEPTABLE</v>
      </c>
      <c r="I3263" s="138"/>
      <c r="J3263" s="139">
        <v>42866.268750000003</v>
      </c>
      <c r="K3263" s="139">
        <v>42866.28402777778</v>
      </c>
      <c r="L3263" s="130">
        <f t="shared" si="170"/>
        <v>1.5277777776645962E-2</v>
      </c>
      <c r="M3263" s="131" t="s">
        <v>1</v>
      </c>
      <c r="N3263" s="138" t="s">
        <v>1794</v>
      </c>
    </row>
    <row r="3264" spans="1:14" ht="27" customHeight="1" x14ac:dyDescent="0.35">
      <c r="A3264" s="158">
        <v>20367</v>
      </c>
      <c r="B3264" s="158">
        <v>2573</v>
      </c>
      <c r="C3264" s="125" t="s">
        <v>471</v>
      </c>
      <c r="D3264" s="159">
        <v>42866.444444444445</v>
      </c>
      <c r="E3264" s="158" t="s">
        <v>0</v>
      </c>
      <c r="F3264" s="172">
        <v>42866.238888888889</v>
      </c>
      <c r="G3264" s="173">
        <f t="shared" si="168"/>
        <v>0.20555555555620231</v>
      </c>
      <c r="H3264" s="174" t="str">
        <f t="shared" si="169"/>
        <v>ACCEPTABLE</v>
      </c>
      <c r="I3264" s="138"/>
      <c r="J3264" s="139">
        <v>42866.445833333331</v>
      </c>
      <c r="K3264" s="139">
        <v>42866.456944444442</v>
      </c>
      <c r="L3264" s="130">
        <f t="shared" si="170"/>
        <v>1.1111111110949423E-2</v>
      </c>
      <c r="M3264" s="131" t="s">
        <v>0</v>
      </c>
      <c r="N3264" s="138" t="s">
        <v>1793</v>
      </c>
    </row>
    <row r="3265" spans="1:14" ht="27" customHeight="1" x14ac:dyDescent="0.35">
      <c r="A3265" s="158">
        <v>20367</v>
      </c>
      <c r="B3265" s="158">
        <v>2574</v>
      </c>
      <c r="C3265" s="125" t="s">
        <v>16</v>
      </c>
      <c r="D3265" s="159">
        <v>42866.479166666664</v>
      </c>
      <c r="E3265" s="158" t="s">
        <v>1</v>
      </c>
      <c r="F3265" s="172">
        <v>42866.238888888889</v>
      </c>
      <c r="G3265" s="173">
        <f t="shared" si="168"/>
        <v>0.24027777777519077</v>
      </c>
      <c r="H3265" s="174" t="str">
        <f t="shared" si="169"/>
        <v>ACCEPTABLE</v>
      </c>
      <c r="I3265" s="138"/>
      <c r="J3265" s="139">
        <v>42866.477777777778</v>
      </c>
      <c r="K3265" s="139">
        <v>42866.488194444442</v>
      </c>
      <c r="L3265" s="130">
        <f t="shared" si="170"/>
        <v>1.0416666664241347E-2</v>
      </c>
      <c r="M3265" s="131" t="s">
        <v>1</v>
      </c>
      <c r="N3265" s="138" t="s">
        <v>1792</v>
      </c>
    </row>
    <row r="3266" spans="1:14" ht="27" customHeight="1" x14ac:dyDescent="0.35">
      <c r="A3266" s="158">
        <v>20366</v>
      </c>
      <c r="B3266" s="158">
        <v>2575</v>
      </c>
      <c r="C3266" s="125" t="s">
        <v>4</v>
      </c>
      <c r="D3266" s="159">
        <v>42867.131944444445</v>
      </c>
      <c r="E3266" s="158" t="s">
        <v>0</v>
      </c>
      <c r="F3266" s="172">
        <v>42866.855555555558</v>
      </c>
      <c r="G3266" s="173">
        <f t="shared" si="168"/>
        <v>0.27638888888759539</v>
      </c>
      <c r="H3266" s="174" t="str">
        <f t="shared" si="169"/>
        <v>ACCEPTABLE</v>
      </c>
      <c r="I3266" s="138"/>
      <c r="J3266" s="139">
        <v>42867.125</v>
      </c>
      <c r="K3266" s="139">
        <v>42867.135416666664</v>
      </c>
      <c r="L3266" s="130">
        <f t="shared" si="170"/>
        <v>1.0416666664241347E-2</v>
      </c>
      <c r="M3266" s="131" t="s">
        <v>0</v>
      </c>
      <c r="N3266" s="138" t="s">
        <v>587</v>
      </c>
    </row>
    <row r="3267" spans="1:14" ht="27" customHeight="1" x14ac:dyDescent="0.35">
      <c r="A3267" s="158">
        <v>20366</v>
      </c>
      <c r="B3267" s="158">
        <v>2576</v>
      </c>
      <c r="C3267" s="125" t="s">
        <v>1531</v>
      </c>
      <c r="D3267" s="159">
        <v>42867.15625</v>
      </c>
      <c r="E3267" s="158" t="s">
        <v>1</v>
      </c>
      <c r="F3267" s="172">
        <v>42866.855555555558</v>
      </c>
      <c r="G3267" s="173">
        <f t="shared" si="168"/>
        <v>0.3006944444423425</v>
      </c>
      <c r="H3267" s="174" t="str">
        <f t="shared" si="169"/>
        <v>ACCEPTABLE</v>
      </c>
      <c r="I3267" s="138"/>
      <c r="J3267" s="139">
        <v>42867.15625</v>
      </c>
      <c r="K3267" s="139">
        <v>42867.170138888891</v>
      </c>
      <c r="L3267" s="130">
        <f t="shared" si="170"/>
        <v>1.3888888890505768E-2</v>
      </c>
      <c r="M3267" s="131" t="s">
        <v>1</v>
      </c>
      <c r="N3267" s="138" t="s">
        <v>1791</v>
      </c>
    </row>
    <row r="3268" spans="1:14" ht="27" customHeight="1" x14ac:dyDescent="0.35">
      <c r="A3268" s="158">
        <v>20368</v>
      </c>
      <c r="B3268" s="158">
        <v>2577</v>
      </c>
      <c r="C3268" s="125" t="s">
        <v>1531</v>
      </c>
      <c r="D3268" s="159">
        <v>42867.208333333336</v>
      </c>
      <c r="E3268" s="158" t="s">
        <v>0</v>
      </c>
      <c r="F3268" s="172">
        <v>42866.855555555558</v>
      </c>
      <c r="G3268" s="173">
        <f t="shared" si="168"/>
        <v>0.35277777777810115</v>
      </c>
      <c r="H3268" s="174" t="str">
        <f t="shared" si="169"/>
        <v>ACCEPTABLE</v>
      </c>
      <c r="I3268" s="138"/>
      <c r="J3268" s="139">
        <v>42867.190972222219</v>
      </c>
      <c r="K3268" s="139">
        <v>42867.206250000003</v>
      </c>
      <c r="L3268" s="130">
        <f t="shared" si="170"/>
        <v>1.527777778392192E-2</v>
      </c>
      <c r="M3268" s="131" t="s">
        <v>0</v>
      </c>
      <c r="N3268" s="138" t="s">
        <v>1790</v>
      </c>
    </row>
    <row r="3269" spans="1:14" ht="27" customHeight="1" x14ac:dyDescent="0.35">
      <c r="A3269" s="158">
        <v>20368</v>
      </c>
      <c r="B3269" s="158">
        <v>2578</v>
      </c>
      <c r="C3269" s="125" t="s">
        <v>4</v>
      </c>
      <c r="D3269" s="159">
        <v>42867.25</v>
      </c>
      <c r="E3269" s="158" t="s">
        <v>1</v>
      </c>
      <c r="F3269" s="172">
        <v>42866.855555555558</v>
      </c>
      <c r="G3269" s="173">
        <f t="shared" si="168"/>
        <v>0.3944444444423425</v>
      </c>
      <c r="H3269" s="174" t="str">
        <f t="shared" si="169"/>
        <v>ACCEPTABLE</v>
      </c>
      <c r="I3269" s="138"/>
      <c r="J3269" s="139">
        <v>42867.229166666664</v>
      </c>
      <c r="K3269" s="139">
        <v>42867.237500000003</v>
      </c>
      <c r="L3269" s="130">
        <f t="shared" si="170"/>
        <v>8.3333333386690356E-3</v>
      </c>
      <c r="M3269" s="131" t="s">
        <v>1</v>
      </c>
      <c r="N3269" s="138" t="s">
        <v>1509</v>
      </c>
    </row>
    <row r="3270" spans="1:14" ht="27" customHeight="1" x14ac:dyDescent="0.35">
      <c r="A3270" s="158">
        <v>20367</v>
      </c>
      <c r="B3270" s="158">
        <v>2579</v>
      </c>
      <c r="C3270" s="125" t="s">
        <v>1630</v>
      </c>
      <c r="D3270" s="159">
        <v>42867.590277777781</v>
      </c>
      <c r="E3270" s="158" t="s">
        <v>0</v>
      </c>
      <c r="F3270" s="172">
        <v>42867.44027777778</v>
      </c>
      <c r="G3270" s="173">
        <f t="shared" si="168"/>
        <v>0.15000000000145519</v>
      </c>
      <c r="H3270" s="174" t="str">
        <f t="shared" si="169"/>
        <v>ACCEPTABLE</v>
      </c>
      <c r="I3270" s="138"/>
      <c r="J3270" s="139">
        <v>42867.606944444444</v>
      </c>
      <c r="K3270" s="139">
        <v>42867.613194444442</v>
      </c>
      <c r="L3270" s="130">
        <f t="shared" si="170"/>
        <v>6.2499999985448085E-3</v>
      </c>
      <c r="M3270" s="131" t="s">
        <v>0</v>
      </c>
      <c r="N3270" s="138" t="s">
        <v>1141</v>
      </c>
    </row>
    <row r="3271" spans="1:14" ht="27" customHeight="1" x14ac:dyDescent="0.35">
      <c r="A3271" s="158">
        <v>20367</v>
      </c>
      <c r="B3271" s="158">
        <v>2580</v>
      </c>
      <c r="C3271" s="125" t="s">
        <v>16</v>
      </c>
      <c r="D3271" s="159">
        <v>42867.618055555555</v>
      </c>
      <c r="E3271" s="158" t="s">
        <v>1</v>
      </c>
      <c r="F3271" s="172">
        <v>42867.44027777778</v>
      </c>
      <c r="G3271" s="173">
        <f t="shared" si="168"/>
        <v>0.17777777777519077</v>
      </c>
      <c r="H3271" s="174" t="str">
        <f t="shared" si="169"/>
        <v>ACCEPTABLE</v>
      </c>
      <c r="I3271" s="138"/>
      <c r="J3271" s="139">
        <v>42867.630555555559</v>
      </c>
      <c r="K3271" s="139">
        <v>42867.642361111109</v>
      </c>
      <c r="L3271" s="130">
        <f t="shared" si="170"/>
        <v>1.1805555550381541E-2</v>
      </c>
      <c r="M3271" s="131" t="s">
        <v>1</v>
      </c>
      <c r="N3271" s="138" t="s">
        <v>1795</v>
      </c>
    </row>
    <row r="3272" spans="1:14" ht="27" customHeight="1" x14ac:dyDescent="0.35">
      <c r="A3272" s="158">
        <v>20369</v>
      </c>
      <c r="B3272" s="158">
        <v>2581</v>
      </c>
      <c r="C3272" s="125" t="s">
        <v>1531</v>
      </c>
      <c r="D3272" s="159">
        <v>42867.659722222219</v>
      </c>
      <c r="E3272" s="158" t="s">
        <v>0</v>
      </c>
      <c r="F3272" s="172">
        <v>42867.44027777778</v>
      </c>
      <c r="G3272" s="173">
        <f t="shared" si="168"/>
        <v>0.21944444443943212</v>
      </c>
      <c r="H3272" s="174" t="str">
        <f t="shared" si="169"/>
        <v>ACCEPTABLE</v>
      </c>
      <c r="I3272" s="138"/>
      <c r="J3272" s="139">
        <v>42867.673611111109</v>
      </c>
      <c r="K3272" s="139">
        <v>42867.686111111114</v>
      </c>
      <c r="L3272" s="130">
        <f t="shared" si="170"/>
        <v>1.2500000004365575E-2</v>
      </c>
      <c r="M3272" s="131" t="s">
        <v>0</v>
      </c>
      <c r="N3272" s="138" t="s">
        <v>1757</v>
      </c>
    </row>
    <row r="3273" spans="1:14" ht="27" customHeight="1" x14ac:dyDescent="0.35">
      <c r="A3273" s="158">
        <v>20369</v>
      </c>
      <c r="B3273" s="158">
        <v>2582</v>
      </c>
      <c r="C3273" s="125" t="s">
        <v>4</v>
      </c>
      <c r="D3273" s="159">
        <v>42867.701388888891</v>
      </c>
      <c r="E3273" s="158" t="s">
        <v>1</v>
      </c>
      <c r="F3273" s="172">
        <v>42867.44027777778</v>
      </c>
      <c r="G3273" s="173">
        <f t="shared" si="168"/>
        <v>0.26111111111094942</v>
      </c>
      <c r="H3273" s="174" t="str">
        <f t="shared" si="169"/>
        <v>ACCEPTABLE</v>
      </c>
      <c r="I3273" s="138"/>
      <c r="J3273" s="139">
        <v>42867.71875</v>
      </c>
      <c r="K3273" s="139">
        <v>42867.723611111112</v>
      </c>
      <c r="L3273" s="130">
        <f t="shared" si="170"/>
        <v>4.8611111124046147E-3</v>
      </c>
      <c r="M3273" s="131" t="s">
        <v>1</v>
      </c>
      <c r="N3273" s="138" t="s">
        <v>848</v>
      </c>
    </row>
    <row r="3274" spans="1:14" ht="27" customHeight="1" x14ac:dyDescent="0.35">
      <c r="A3274" s="158">
        <v>20368</v>
      </c>
      <c r="B3274" s="158">
        <v>2583</v>
      </c>
      <c r="C3274" s="125" t="s">
        <v>4</v>
      </c>
      <c r="D3274" s="159">
        <v>42868.340277777781</v>
      </c>
      <c r="E3274" s="158" t="s">
        <v>0</v>
      </c>
      <c r="F3274" s="172">
        <v>42868.277777777781</v>
      </c>
      <c r="G3274" s="173">
        <f t="shared" si="168"/>
        <v>6.25E-2</v>
      </c>
      <c r="H3274" s="174" t="str">
        <f t="shared" si="169"/>
        <v>ACCEPTABLE</v>
      </c>
      <c r="I3274" s="138"/>
      <c r="J3274" s="139">
        <v>42868.35</v>
      </c>
      <c r="K3274" s="139">
        <v>42868.355555555558</v>
      </c>
      <c r="L3274" s="130">
        <f t="shared" si="170"/>
        <v>5.5555555591126904E-3</v>
      </c>
      <c r="M3274" s="131" t="s">
        <v>0</v>
      </c>
      <c r="N3274" s="138" t="s">
        <v>18</v>
      </c>
    </row>
    <row r="3275" spans="1:14" ht="27" customHeight="1" x14ac:dyDescent="0.35">
      <c r="A3275" s="158">
        <v>20368</v>
      </c>
      <c r="B3275" s="158">
        <v>2584</v>
      </c>
      <c r="C3275" s="125" t="s">
        <v>1531</v>
      </c>
      <c r="D3275" s="159">
        <v>42868.368055555555</v>
      </c>
      <c r="E3275" s="158" t="s">
        <v>1</v>
      </c>
      <c r="F3275" s="172">
        <v>42868.277777777781</v>
      </c>
      <c r="G3275" s="173">
        <f t="shared" si="168"/>
        <v>9.0277777773735579E-2</v>
      </c>
      <c r="H3275" s="174" t="str">
        <f t="shared" si="169"/>
        <v>ACCEPTABLE</v>
      </c>
      <c r="I3275" s="138"/>
      <c r="J3275" s="139">
        <v>42868.379861111112</v>
      </c>
      <c r="K3275" s="139">
        <v>42868.390277777777</v>
      </c>
      <c r="L3275" s="130">
        <f t="shared" si="170"/>
        <v>1.0416666664241347E-2</v>
      </c>
      <c r="M3275" s="131" t="s">
        <v>0</v>
      </c>
      <c r="N3275" s="138" t="s">
        <v>1758</v>
      </c>
    </row>
    <row r="3276" spans="1:14" ht="27" customHeight="1" x14ac:dyDescent="0.35">
      <c r="A3276" s="158">
        <v>20369</v>
      </c>
      <c r="B3276" s="158">
        <v>2585</v>
      </c>
      <c r="C3276" s="125" t="s">
        <v>4</v>
      </c>
      <c r="D3276" s="159">
        <v>42868.385416666664</v>
      </c>
      <c r="E3276" s="158" t="s">
        <v>0</v>
      </c>
      <c r="F3276" s="172">
        <v>42868.277777777781</v>
      </c>
      <c r="G3276" s="173">
        <f t="shared" si="168"/>
        <v>0.10763888888322981</v>
      </c>
      <c r="H3276" s="174" t="str">
        <f t="shared" si="169"/>
        <v>ACCEPTABLE</v>
      </c>
      <c r="I3276" s="138"/>
      <c r="J3276" s="139">
        <v>42868.390972222223</v>
      </c>
      <c r="K3276" s="139">
        <v>42868.406944444447</v>
      </c>
      <c r="L3276" s="130">
        <f t="shared" si="170"/>
        <v>1.5972222223354038E-2</v>
      </c>
      <c r="M3276" s="131" t="s">
        <v>1</v>
      </c>
      <c r="N3276" s="138" t="s">
        <v>1759</v>
      </c>
    </row>
    <row r="3277" spans="1:14" ht="27" customHeight="1" x14ac:dyDescent="0.35">
      <c r="A3277" s="158">
        <v>20369</v>
      </c>
      <c r="B3277" s="158">
        <v>2586</v>
      </c>
      <c r="C3277" s="125" t="s">
        <v>1531</v>
      </c>
      <c r="D3277" s="159">
        <v>42868.416666666664</v>
      </c>
      <c r="E3277" s="158" t="s">
        <v>1</v>
      </c>
      <c r="F3277" s="172">
        <v>42868.277777777781</v>
      </c>
      <c r="G3277" s="173">
        <f t="shared" si="168"/>
        <v>0.13888888888322981</v>
      </c>
      <c r="H3277" s="174" t="str">
        <f t="shared" si="169"/>
        <v>ACCEPTABLE</v>
      </c>
      <c r="I3277" s="138"/>
      <c r="J3277" s="131"/>
      <c r="K3277" s="139"/>
      <c r="L3277" s="130" t="str">
        <f t="shared" si="170"/>
        <v>Incomplete Data</v>
      </c>
      <c r="M3277" s="131"/>
      <c r="N3277" s="138"/>
    </row>
    <row r="3278" spans="1:14" ht="27" customHeight="1" x14ac:dyDescent="0.35">
      <c r="A3278" s="158">
        <v>20370</v>
      </c>
      <c r="B3278" s="158">
        <v>2587</v>
      </c>
      <c r="C3278" s="125" t="s">
        <v>1531</v>
      </c>
      <c r="D3278" s="159">
        <v>42868.923611111109</v>
      </c>
      <c r="E3278" s="158" t="s">
        <v>0</v>
      </c>
      <c r="F3278" s="172">
        <v>42868.75</v>
      </c>
      <c r="G3278" s="173">
        <f t="shared" si="168"/>
        <v>0.17361111110949423</v>
      </c>
      <c r="H3278" s="174" t="str">
        <f t="shared" si="169"/>
        <v>ACCEPTABLE</v>
      </c>
      <c r="I3278" s="138"/>
      <c r="J3278" s="139">
        <v>42868.909722222219</v>
      </c>
      <c r="K3278" s="139">
        <v>42868.921527777777</v>
      </c>
      <c r="L3278" s="130">
        <f t="shared" si="170"/>
        <v>1.1805555557657499E-2</v>
      </c>
      <c r="M3278" s="131" t="s">
        <v>0</v>
      </c>
      <c r="N3278" s="138" t="s">
        <v>1760</v>
      </c>
    </row>
    <row r="3279" spans="1:14" ht="27" customHeight="1" x14ac:dyDescent="0.35">
      <c r="A3279" s="158">
        <v>20370</v>
      </c>
      <c r="B3279" s="158">
        <v>2588</v>
      </c>
      <c r="C3279" s="125" t="s">
        <v>1531</v>
      </c>
      <c r="D3279" s="159">
        <v>42868.951388888891</v>
      </c>
      <c r="E3279" s="158" t="s">
        <v>1</v>
      </c>
      <c r="F3279" s="172">
        <v>42868.75</v>
      </c>
      <c r="G3279" s="173">
        <f t="shared" si="168"/>
        <v>0.20138888889050577</v>
      </c>
      <c r="H3279" s="174" t="str">
        <f t="shared" si="169"/>
        <v>ACCEPTABLE</v>
      </c>
      <c r="I3279" s="138"/>
      <c r="J3279" s="139">
        <v>42868.935416666667</v>
      </c>
      <c r="K3279" s="139">
        <v>42868.946527777778</v>
      </c>
      <c r="L3279" s="130">
        <f t="shared" si="170"/>
        <v>1.1111111110949423E-2</v>
      </c>
      <c r="M3279" s="131" t="s">
        <v>1</v>
      </c>
      <c r="N3279" s="138" t="s">
        <v>1760</v>
      </c>
    </row>
    <row r="3280" spans="1:14" ht="27" customHeight="1" x14ac:dyDescent="0.35">
      <c r="A3280" s="158">
        <v>20371</v>
      </c>
      <c r="B3280" s="158">
        <v>2588</v>
      </c>
      <c r="C3280" s="125" t="s">
        <v>471</v>
      </c>
      <c r="D3280" s="159">
        <v>42870.548611111109</v>
      </c>
      <c r="E3280" s="158" t="s">
        <v>0</v>
      </c>
      <c r="F3280" s="172">
        <v>42870.324999999997</v>
      </c>
      <c r="G3280" s="173">
        <f t="shared" si="168"/>
        <v>0.22361111111240461</v>
      </c>
      <c r="H3280" s="174" t="str">
        <f t="shared" si="169"/>
        <v>ACCEPTABLE</v>
      </c>
      <c r="I3280" s="138"/>
      <c r="J3280" s="139">
        <v>42870.565972222219</v>
      </c>
      <c r="K3280" s="139">
        <v>42870.57708333333</v>
      </c>
      <c r="L3280" s="130">
        <f t="shared" si="170"/>
        <v>1.1111111110949423E-2</v>
      </c>
      <c r="M3280" s="131" t="s">
        <v>0</v>
      </c>
      <c r="N3280" s="138" t="s">
        <v>1761</v>
      </c>
    </row>
    <row r="3281" spans="1:14" ht="27" customHeight="1" x14ac:dyDescent="0.35">
      <c r="A3281" s="158">
        <v>20371</v>
      </c>
      <c r="B3281" s="158">
        <v>2588</v>
      </c>
      <c r="C3281" s="125" t="s">
        <v>16</v>
      </c>
      <c r="D3281" s="159">
        <v>42870.583333333336</v>
      </c>
      <c r="E3281" s="158" t="s">
        <v>1</v>
      </c>
      <c r="F3281" s="172">
        <v>42870.324999999997</v>
      </c>
      <c r="G3281" s="173">
        <f t="shared" si="168"/>
        <v>0.25833333333866904</v>
      </c>
      <c r="H3281" s="174" t="str">
        <f t="shared" si="169"/>
        <v>ACCEPTABLE</v>
      </c>
      <c r="I3281" s="138"/>
      <c r="J3281" s="139">
        <v>42870.599305555559</v>
      </c>
      <c r="K3281" s="139">
        <v>42870.604166666664</v>
      </c>
      <c r="L3281" s="130">
        <f t="shared" si="170"/>
        <v>4.8611111051286571E-3</v>
      </c>
      <c r="M3281" s="131" t="s">
        <v>1</v>
      </c>
      <c r="N3281" s="138" t="s">
        <v>20</v>
      </c>
    </row>
    <row r="3282" spans="1:14" ht="27" customHeight="1" x14ac:dyDescent="0.35">
      <c r="A3282" s="176"/>
      <c r="B3282" s="176"/>
      <c r="C3282" s="175"/>
      <c r="D3282" s="174"/>
      <c r="E3282" s="175"/>
      <c r="F3282" s="174"/>
      <c r="G3282" s="174"/>
      <c r="H3282" s="174"/>
      <c r="I3282" s="138"/>
      <c r="J3282" s="139">
        <v>42871.584027777775</v>
      </c>
      <c r="K3282" s="139">
        <v>42871.586111111108</v>
      </c>
      <c r="L3282" s="130">
        <f t="shared" si="170"/>
        <v>2.0833333328482695E-3</v>
      </c>
      <c r="M3282" s="131"/>
      <c r="N3282" s="138" t="s">
        <v>1574</v>
      </c>
    </row>
    <row r="3283" spans="1:14" ht="27" customHeight="1" x14ac:dyDescent="0.35">
      <c r="A3283" s="158">
        <v>20371</v>
      </c>
      <c r="B3283" s="158">
        <v>2589</v>
      </c>
      <c r="C3283" s="125" t="s">
        <v>16</v>
      </c>
      <c r="D3283" s="159">
        <v>42871.829861111109</v>
      </c>
      <c r="E3283" s="158" t="s">
        <v>0</v>
      </c>
      <c r="F3283" s="172">
        <v>42871.529861111114</v>
      </c>
      <c r="G3283" s="173">
        <f>IF(D3283="","",D3283-F3283)</f>
        <v>0.29999999999563443</v>
      </c>
      <c r="H3283" s="174" t="str">
        <f>IF(G3283="","",IF(OR(DAY(D3283-F3283)&gt;1,AND(HOUR(D3283-F3283)&gt;HOUR("0:59"),(SIGN(D3283-F3283)=1))),"ACCEPTABLE","TOO LATE"))</f>
        <v>ACCEPTABLE</v>
      </c>
      <c r="I3283" s="138"/>
      <c r="J3283" s="139">
        <v>42871.825694444444</v>
      </c>
      <c r="K3283" s="139">
        <v>42871.831250000003</v>
      </c>
      <c r="L3283" s="130">
        <f t="shared" si="170"/>
        <v>5.5555555591126904E-3</v>
      </c>
      <c r="M3283" s="131" t="s">
        <v>0</v>
      </c>
      <c r="N3283" s="138" t="s">
        <v>1762</v>
      </c>
    </row>
    <row r="3284" spans="1:14" ht="27" customHeight="1" x14ac:dyDescent="0.35">
      <c r="A3284" s="158">
        <v>20371</v>
      </c>
      <c r="B3284" s="158">
        <v>2590</v>
      </c>
      <c r="C3284" s="125" t="s">
        <v>471</v>
      </c>
      <c r="D3284" s="159">
        <v>42871.857638888891</v>
      </c>
      <c r="E3284" s="158" t="s">
        <v>1</v>
      </c>
      <c r="F3284" s="172">
        <v>42871.529861111114</v>
      </c>
      <c r="G3284" s="173">
        <f>IF(D3284="","",D3284-F3284)</f>
        <v>0.32777777777664596</v>
      </c>
      <c r="H3284" s="174" t="str">
        <f>IF(G3284="","",IF(OR(DAY(D3284-F3284)&gt;1,AND(HOUR(D3284-F3284)&gt;HOUR("0:59"),(SIGN(D3284-F3284)=1))),"ACCEPTABLE","TOO LATE"))</f>
        <v>ACCEPTABLE</v>
      </c>
      <c r="I3284" s="138"/>
      <c r="J3284" s="139">
        <v>42871.853472222225</v>
      </c>
      <c r="K3284" s="139">
        <v>42871.864583333336</v>
      </c>
      <c r="L3284" s="130">
        <f t="shared" si="170"/>
        <v>1.1111111110949423E-2</v>
      </c>
      <c r="M3284" s="131" t="s">
        <v>1</v>
      </c>
      <c r="N3284" s="138" t="s">
        <v>1763</v>
      </c>
    </row>
    <row r="3285" spans="1:14" ht="27" customHeight="1" x14ac:dyDescent="0.35">
      <c r="A3285" s="158"/>
      <c r="B3285" s="158"/>
      <c r="C3285" s="125"/>
      <c r="D3285" s="159"/>
      <c r="E3285" s="158"/>
      <c r="F3285" s="172"/>
      <c r="G3285" s="173"/>
      <c r="H3285" s="174"/>
      <c r="I3285" s="138"/>
      <c r="J3285" s="139">
        <v>42872.307638888888</v>
      </c>
      <c r="K3285" s="139">
        <v>42872.315972222219</v>
      </c>
      <c r="L3285" s="130">
        <f t="shared" si="170"/>
        <v>8.333333331393078E-3</v>
      </c>
      <c r="M3285" s="131" t="s">
        <v>0</v>
      </c>
      <c r="N3285" s="138" t="s">
        <v>1764</v>
      </c>
    </row>
    <row r="3286" spans="1:14" ht="27" customHeight="1" x14ac:dyDescent="0.35">
      <c r="A3286" s="158">
        <v>20372</v>
      </c>
      <c r="B3286" s="158">
        <v>2591</v>
      </c>
      <c r="C3286" s="125" t="s">
        <v>1531</v>
      </c>
      <c r="D3286" s="159">
        <v>42872.458333333336</v>
      </c>
      <c r="E3286" s="158" t="s">
        <v>0</v>
      </c>
      <c r="F3286" s="172">
        <v>42872.248611111114</v>
      </c>
      <c r="G3286" s="173">
        <f>IF(D3286="","",D3286-F3286)</f>
        <v>0.20972222222189885</v>
      </c>
      <c r="H3286" s="174" t="str">
        <f>IF(G3286="","",IF(OR(DAY(D3286-F3286)&gt;1,AND(HOUR(D3286-F3286)&gt;HOUR("0:59"),(SIGN(D3286-F3286)=1))),"ACCEPTABLE","TOO LATE"))</f>
        <v>ACCEPTABLE</v>
      </c>
      <c r="I3286" s="138"/>
      <c r="J3286" s="139">
        <v>42872.477083333331</v>
      </c>
      <c r="K3286" s="139">
        <v>42872.489583333336</v>
      </c>
      <c r="L3286" s="130">
        <f t="shared" si="170"/>
        <v>1.2500000004365575E-2</v>
      </c>
      <c r="M3286" s="131" t="s">
        <v>0</v>
      </c>
      <c r="N3286" s="138" t="s">
        <v>1765</v>
      </c>
    </row>
    <row r="3287" spans="1:14" ht="27" customHeight="1" x14ac:dyDescent="0.35">
      <c r="A3287" s="158">
        <v>20372</v>
      </c>
      <c r="B3287" s="158">
        <v>2592</v>
      </c>
      <c r="C3287" s="125" t="s">
        <v>4</v>
      </c>
      <c r="D3287" s="159">
        <v>42872.493055555555</v>
      </c>
      <c r="E3287" s="158" t="s">
        <v>1</v>
      </c>
      <c r="F3287" s="172">
        <v>42872.248611111114</v>
      </c>
      <c r="G3287" s="173">
        <f>IF(D3287="","",D3287-F3287)</f>
        <v>0.24444444444088731</v>
      </c>
      <c r="H3287" s="174" t="str">
        <f>IF(G3287="","",IF(OR(DAY(D3287-F3287)&gt;1,AND(HOUR(D3287-F3287)&gt;HOUR("0:59"),(SIGN(D3287-F3287)=1))),"ACCEPTABLE","TOO LATE"))</f>
        <v>ACCEPTABLE</v>
      </c>
      <c r="I3287" s="138"/>
      <c r="J3287" s="139">
        <v>42872.515972222223</v>
      </c>
      <c r="K3287" s="139">
        <v>42872.520833333336</v>
      </c>
      <c r="L3287" s="130">
        <f t="shared" si="170"/>
        <v>4.8611111124046147E-3</v>
      </c>
      <c r="M3287" s="131" t="s">
        <v>1</v>
      </c>
      <c r="N3287" s="138" t="s">
        <v>1509</v>
      </c>
    </row>
    <row r="3288" spans="1:14" ht="27" customHeight="1" x14ac:dyDescent="0.35">
      <c r="A3288" s="158"/>
      <c r="B3288" s="158"/>
      <c r="C3288" s="125"/>
      <c r="D3288" s="159"/>
      <c r="E3288" s="158"/>
      <c r="F3288" s="172"/>
      <c r="G3288" s="173"/>
      <c r="H3288" s="174"/>
      <c r="I3288" s="138"/>
      <c r="J3288" s="139">
        <v>42872.680555555555</v>
      </c>
      <c r="K3288" s="139">
        <v>42872.690972222219</v>
      </c>
      <c r="L3288" s="130">
        <f t="shared" si="170"/>
        <v>1.0416666664241347E-2</v>
      </c>
      <c r="M3288" s="131" t="s">
        <v>1</v>
      </c>
      <c r="N3288" s="138" t="s">
        <v>1766</v>
      </c>
    </row>
    <row r="3289" spans="1:14" ht="27" customHeight="1" x14ac:dyDescent="0.35">
      <c r="A3289" s="158">
        <v>20372</v>
      </c>
      <c r="B3289" s="158">
        <v>2593</v>
      </c>
      <c r="C3289" s="125" t="s">
        <v>4</v>
      </c>
      <c r="D3289" s="159">
        <v>42873.506944444445</v>
      </c>
      <c r="E3289" s="158" t="s">
        <v>0</v>
      </c>
      <c r="F3289" s="172">
        <v>42873.214583333334</v>
      </c>
      <c r="G3289" s="173">
        <f>IF(D3289="","",D3289-F3289)</f>
        <v>0.29236111111094942</v>
      </c>
      <c r="H3289" s="174" t="str">
        <f>IF(G3289="","",IF(OR(DAY(D3289-F3289)&gt;1,AND(HOUR(D3289-F3289)&gt;HOUR("0:59"),(SIGN(D3289-F3289)=1))),"ACCEPTABLE","TOO LATE"))</f>
        <v>ACCEPTABLE</v>
      </c>
      <c r="I3289" s="138"/>
      <c r="J3289" s="139">
        <v>42873.50277777778</v>
      </c>
      <c r="K3289" s="139">
        <v>42873.509722222225</v>
      </c>
      <c r="L3289" s="130">
        <f t="shared" si="170"/>
        <v>6.9444444452528842E-3</v>
      </c>
      <c r="M3289" s="131" t="s">
        <v>0</v>
      </c>
      <c r="N3289" s="138" t="s">
        <v>1509</v>
      </c>
    </row>
    <row r="3290" spans="1:14" ht="27" customHeight="1" x14ac:dyDescent="0.35">
      <c r="A3290" s="158">
        <v>20372</v>
      </c>
      <c r="B3290" s="158">
        <v>2594</v>
      </c>
      <c r="C3290" s="125" t="s">
        <v>1531</v>
      </c>
      <c r="D3290" s="159">
        <v>42873.541666666664</v>
      </c>
      <c r="E3290" s="158" t="s">
        <v>1</v>
      </c>
      <c r="F3290" s="172">
        <v>42873.214583333334</v>
      </c>
      <c r="G3290" s="173">
        <f>IF(D3290="","",D3290-F3290)</f>
        <v>0.32708333332993789</v>
      </c>
      <c r="H3290" s="174" t="str">
        <f>IF(G3290="","",IF(OR(DAY(D3290-F3290)&gt;1,AND(HOUR(D3290-F3290)&gt;HOUR("0:59"),(SIGN(D3290-F3290)=1))),"ACCEPTABLE","TOO LATE"))</f>
        <v>ACCEPTABLE</v>
      </c>
      <c r="I3290" s="138"/>
      <c r="J3290" s="139">
        <v>42873.5625</v>
      </c>
      <c r="K3290" s="139">
        <v>42873.575694444444</v>
      </c>
      <c r="L3290" s="130">
        <f t="shared" si="170"/>
        <v>1.3194444443797693E-2</v>
      </c>
      <c r="M3290" s="131" t="s">
        <v>1</v>
      </c>
      <c r="N3290" s="138" t="s">
        <v>1750</v>
      </c>
    </row>
    <row r="3291" spans="1:14" ht="27" customHeight="1" x14ac:dyDescent="0.35">
      <c r="A3291" s="157">
        <v>20373</v>
      </c>
      <c r="B3291" s="158">
        <v>2595</v>
      </c>
      <c r="C3291" s="158" t="s">
        <v>471</v>
      </c>
      <c r="D3291" s="182">
        <v>42873.652777777781</v>
      </c>
      <c r="E3291" s="158" t="s">
        <v>0</v>
      </c>
      <c r="F3291" s="172">
        <v>42873.577777777777</v>
      </c>
      <c r="G3291" s="173">
        <f t="shared" ref="G3291:G3312" si="172">IF(D3291="","",D3291-F3291)</f>
        <v>7.5000000004365575E-2</v>
      </c>
      <c r="H3291" s="174" t="str">
        <f t="shared" ref="H3291:H3312" si="173">IF(G3291="","",IF(OR(DAY(D3291-F3291)&gt;1,AND(HOUR(D3291-F3291)&gt;HOUR("0:59"),(SIGN(D3291-F3291)=1))),"ACCEPTABLE","TOO LATE"))</f>
        <v>ACCEPTABLE</v>
      </c>
      <c r="I3291" s="138"/>
      <c r="J3291" s="139">
        <v>42873.638194444444</v>
      </c>
      <c r="K3291" s="139">
        <v>42873.649305555555</v>
      </c>
      <c r="L3291" s="130">
        <f t="shared" si="170"/>
        <v>1.1111111110949423E-2</v>
      </c>
      <c r="M3291" s="131" t="s">
        <v>1</v>
      </c>
      <c r="N3291" s="138" t="s">
        <v>1767</v>
      </c>
    </row>
    <row r="3292" spans="1:14" ht="27" customHeight="1" x14ac:dyDescent="0.35">
      <c r="A3292" s="157">
        <v>20373</v>
      </c>
      <c r="B3292" s="158">
        <v>2596</v>
      </c>
      <c r="C3292" s="125" t="s">
        <v>16</v>
      </c>
      <c r="D3292" s="182">
        <v>42873.6875</v>
      </c>
      <c r="E3292" s="158" t="s">
        <v>1</v>
      </c>
      <c r="F3292" s="172">
        <v>42873.577777777777</v>
      </c>
      <c r="G3292" s="173">
        <f t="shared" si="172"/>
        <v>0.10972222222335404</v>
      </c>
      <c r="H3292" s="174" t="str">
        <f t="shared" si="173"/>
        <v>ACCEPTABLE</v>
      </c>
      <c r="I3292" s="138"/>
      <c r="J3292" s="139">
        <v>42873.666666666664</v>
      </c>
      <c r="K3292" s="139">
        <v>42873.677083333336</v>
      </c>
      <c r="L3292" s="130">
        <f t="shared" si="170"/>
        <v>1.0416666671517305E-2</v>
      </c>
      <c r="M3292" s="131" t="s">
        <v>1</v>
      </c>
      <c r="N3292" s="138" t="s">
        <v>1768</v>
      </c>
    </row>
    <row r="3293" spans="1:14" ht="27" customHeight="1" x14ac:dyDescent="0.35">
      <c r="A3293" s="157"/>
      <c r="B3293" s="158"/>
      <c r="C3293" s="125"/>
      <c r="D3293" s="183"/>
      <c r="E3293" s="158"/>
      <c r="F3293" s="172"/>
      <c r="G3293" s="173"/>
      <c r="H3293" s="174"/>
      <c r="I3293" s="138"/>
      <c r="J3293" s="139">
        <v>42874.59097222222</v>
      </c>
      <c r="K3293" s="139">
        <v>42874.59375</v>
      </c>
      <c r="L3293" s="130">
        <f t="shared" si="170"/>
        <v>2.7777777795563452E-3</v>
      </c>
      <c r="M3293" s="131"/>
      <c r="N3293" s="138"/>
    </row>
    <row r="3294" spans="1:14" ht="27" customHeight="1" x14ac:dyDescent="0.35">
      <c r="A3294" s="157">
        <v>20373</v>
      </c>
      <c r="B3294" s="158">
        <v>2597</v>
      </c>
      <c r="C3294" s="125" t="s">
        <v>19</v>
      </c>
      <c r="D3294" s="159">
        <v>42875.277777777781</v>
      </c>
      <c r="E3294" s="158" t="s">
        <v>0</v>
      </c>
      <c r="F3294" s="172">
        <v>42875.229166666664</v>
      </c>
      <c r="G3294" s="173">
        <f t="shared" si="172"/>
        <v>4.8611111116770189E-2</v>
      </c>
      <c r="H3294" s="174" t="str">
        <f t="shared" si="173"/>
        <v>ACCEPTABLE</v>
      </c>
      <c r="I3294" s="138"/>
      <c r="J3294" s="139">
        <v>42875.277083333334</v>
      </c>
      <c r="K3294" s="139">
        <v>42875.283333333333</v>
      </c>
      <c r="L3294" s="130">
        <f t="shared" si="170"/>
        <v>6.2499999985448085E-3</v>
      </c>
      <c r="M3294" s="131" t="s">
        <v>0</v>
      </c>
      <c r="N3294" s="138" t="s">
        <v>1768</v>
      </c>
    </row>
    <row r="3295" spans="1:14" ht="27" customHeight="1" x14ac:dyDescent="0.35">
      <c r="A3295" s="157">
        <v>20373</v>
      </c>
      <c r="B3295" s="158">
        <v>2598</v>
      </c>
      <c r="C3295" s="125" t="s">
        <v>19</v>
      </c>
      <c r="D3295" s="159">
        <v>42875.333333333336</v>
      </c>
      <c r="E3295" s="158" t="s">
        <v>1</v>
      </c>
      <c r="F3295" s="172">
        <v>42875.229166666664</v>
      </c>
      <c r="G3295" s="173">
        <f t="shared" si="172"/>
        <v>0.10416666667151731</v>
      </c>
      <c r="H3295" s="174" t="str">
        <f t="shared" si="173"/>
        <v>ACCEPTABLE</v>
      </c>
      <c r="I3295" s="138"/>
      <c r="J3295" s="139">
        <v>42875.326388888891</v>
      </c>
      <c r="K3295" s="139">
        <v>42875.331250000003</v>
      </c>
      <c r="L3295" s="130">
        <f t="shared" si="170"/>
        <v>4.8611111124046147E-3</v>
      </c>
      <c r="M3295" s="131" t="s">
        <v>1</v>
      </c>
      <c r="N3295" s="138" t="s">
        <v>1768</v>
      </c>
    </row>
    <row r="3296" spans="1:14" ht="27" customHeight="1" x14ac:dyDescent="0.35">
      <c r="A3296" s="157">
        <v>20374</v>
      </c>
      <c r="B3296" s="158">
        <v>2599</v>
      </c>
      <c r="C3296" s="125" t="s">
        <v>1531</v>
      </c>
      <c r="D3296" s="159">
        <v>42875.364583333336</v>
      </c>
      <c r="E3296" s="158" t="s">
        <v>0</v>
      </c>
      <c r="F3296" s="172">
        <v>42875.229166666664</v>
      </c>
      <c r="G3296" s="173">
        <f t="shared" si="172"/>
        <v>0.13541666667151731</v>
      </c>
      <c r="H3296" s="174" t="str">
        <f t="shared" si="173"/>
        <v>ACCEPTABLE</v>
      </c>
      <c r="I3296" s="138"/>
      <c r="J3296" s="139">
        <v>42875.347222222219</v>
      </c>
      <c r="K3296" s="139">
        <v>42875.357638888891</v>
      </c>
      <c r="L3296" s="130">
        <f t="shared" si="170"/>
        <v>1.0416666671517305E-2</v>
      </c>
      <c r="M3296" s="131" t="s">
        <v>0</v>
      </c>
      <c r="N3296" s="138" t="s">
        <v>1769</v>
      </c>
    </row>
    <row r="3297" spans="1:14" ht="27" customHeight="1" x14ac:dyDescent="0.35">
      <c r="A3297" s="157">
        <v>20374</v>
      </c>
      <c r="B3297" s="158">
        <v>2600</v>
      </c>
      <c r="C3297" s="125" t="s">
        <v>4</v>
      </c>
      <c r="D3297" s="159">
        <v>42875.40625</v>
      </c>
      <c r="E3297" s="158" t="s">
        <v>1</v>
      </c>
      <c r="F3297" s="172">
        <v>42875.229166666664</v>
      </c>
      <c r="G3297" s="173">
        <f t="shared" si="172"/>
        <v>0.17708333333575865</v>
      </c>
      <c r="H3297" s="174" t="str">
        <f t="shared" si="173"/>
        <v>ACCEPTABLE</v>
      </c>
      <c r="I3297" s="138"/>
      <c r="J3297" s="139">
        <v>42875.381944444445</v>
      </c>
      <c r="K3297" s="139">
        <v>42875.386805555558</v>
      </c>
      <c r="L3297" s="130">
        <f t="shared" si="170"/>
        <v>4.8611111124046147E-3</v>
      </c>
      <c r="M3297" s="131" t="s">
        <v>1</v>
      </c>
      <c r="N3297" s="138" t="s">
        <v>18</v>
      </c>
    </row>
    <row r="3298" spans="1:14" ht="27" customHeight="1" x14ac:dyDescent="0.35">
      <c r="A3298" s="157">
        <v>20373</v>
      </c>
      <c r="B3298" s="158">
        <v>2597</v>
      </c>
      <c r="C3298" s="125" t="s">
        <v>85</v>
      </c>
      <c r="D3298" s="159">
        <v>42875.756944444445</v>
      </c>
      <c r="E3298" s="158" t="s">
        <v>0</v>
      </c>
      <c r="F3298" s="172">
        <v>42875.725694444445</v>
      </c>
      <c r="G3298" s="173">
        <f t="shared" si="172"/>
        <v>3.125E-2</v>
      </c>
      <c r="H3298" s="174" t="str">
        <f t="shared" si="173"/>
        <v>TOO LATE</v>
      </c>
      <c r="I3298" s="138"/>
      <c r="J3298" s="139">
        <v>42875.75</v>
      </c>
      <c r="K3298" s="139">
        <v>42875.761805555558</v>
      </c>
      <c r="L3298" s="130">
        <f t="shared" si="170"/>
        <v>1.1805555557657499E-2</v>
      </c>
      <c r="M3298" s="131" t="s">
        <v>0</v>
      </c>
      <c r="N3298" s="138" t="s">
        <v>1770</v>
      </c>
    </row>
    <row r="3299" spans="1:14" ht="27" customHeight="1" x14ac:dyDescent="0.35">
      <c r="A3299" s="157">
        <v>20373</v>
      </c>
      <c r="B3299" s="158">
        <v>2598</v>
      </c>
      <c r="C3299" s="125" t="s">
        <v>471</v>
      </c>
      <c r="D3299" s="159">
        <v>42875.784722222219</v>
      </c>
      <c r="E3299" s="158" t="s">
        <v>1</v>
      </c>
      <c r="F3299" s="172">
        <v>42875.725694444445</v>
      </c>
      <c r="G3299" s="173">
        <f t="shared" si="172"/>
        <v>5.9027777773735579E-2</v>
      </c>
      <c r="H3299" s="174" t="str">
        <f t="shared" si="173"/>
        <v>ACCEPTABLE</v>
      </c>
      <c r="I3299" s="138"/>
      <c r="J3299" s="139">
        <v>42875.777777777781</v>
      </c>
      <c r="K3299" s="139">
        <v>42875.789583333331</v>
      </c>
      <c r="L3299" s="130">
        <f t="shared" si="170"/>
        <v>1.1805555550381541E-2</v>
      </c>
      <c r="M3299" s="131" t="s">
        <v>1</v>
      </c>
      <c r="N3299" s="138" t="s">
        <v>1771</v>
      </c>
    </row>
    <row r="3300" spans="1:14" ht="27" customHeight="1" x14ac:dyDescent="0.35">
      <c r="A3300" s="157">
        <v>20374</v>
      </c>
      <c r="B3300" s="158">
        <v>2599</v>
      </c>
      <c r="C3300" s="184" t="s">
        <v>4</v>
      </c>
      <c r="D3300" s="159">
        <v>42875.920138888891</v>
      </c>
      <c r="E3300" s="158" t="s">
        <v>0</v>
      </c>
      <c r="F3300" s="172">
        <v>42875.76458333333</v>
      </c>
      <c r="G3300" s="173">
        <f t="shared" si="172"/>
        <v>0.15555555556056788</v>
      </c>
      <c r="H3300" s="174" t="str">
        <f t="shared" si="173"/>
        <v>ACCEPTABLE</v>
      </c>
      <c r="I3300" s="138"/>
      <c r="J3300" s="139">
        <v>42875.875</v>
      </c>
      <c r="K3300" s="139">
        <v>42875.885416666664</v>
      </c>
      <c r="L3300" s="130">
        <f t="shared" si="170"/>
        <v>1.0416666664241347E-2</v>
      </c>
      <c r="M3300" s="131" t="s">
        <v>0</v>
      </c>
      <c r="N3300" s="138" t="s">
        <v>1509</v>
      </c>
    </row>
    <row r="3301" spans="1:14" ht="27" customHeight="1" x14ac:dyDescent="0.35">
      <c r="A3301" s="157">
        <v>20374</v>
      </c>
      <c r="B3301" s="158">
        <v>2600</v>
      </c>
      <c r="C3301" s="184" t="s">
        <v>4</v>
      </c>
      <c r="D3301" s="159">
        <v>42875.986111111109</v>
      </c>
      <c r="E3301" s="158" t="s">
        <v>1</v>
      </c>
      <c r="F3301" s="172">
        <v>42875.76458333333</v>
      </c>
      <c r="G3301" s="173">
        <f t="shared" si="172"/>
        <v>0.22152777777955635</v>
      </c>
      <c r="H3301" s="174" t="str">
        <f t="shared" si="173"/>
        <v>ACCEPTABLE</v>
      </c>
      <c r="I3301" s="138"/>
      <c r="J3301" s="139">
        <v>42875.970138888886</v>
      </c>
      <c r="K3301" s="139">
        <v>42875.977083333331</v>
      </c>
      <c r="L3301" s="130">
        <f t="shared" si="170"/>
        <v>6.9444444452528842E-3</v>
      </c>
      <c r="M3301" s="131" t="s">
        <v>1</v>
      </c>
      <c r="N3301" s="138" t="s">
        <v>1509</v>
      </c>
    </row>
    <row r="3302" spans="1:14" ht="27" customHeight="1" x14ac:dyDescent="0.35">
      <c r="A3302" s="157">
        <v>20374</v>
      </c>
      <c r="B3302" s="158">
        <v>2601</v>
      </c>
      <c r="C3302" s="125" t="s">
        <v>4</v>
      </c>
      <c r="D3302" s="159">
        <v>42876.340277777781</v>
      </c>
      <c r="E3302" s="158" t="s">
        <v>0</v>
      </c>
      <c r="F3302" s="172">
        <v>42876.234027777777</v>
      </c>
      <c r="G3302" s="173">
        <f t="shared" si="172"/>
        <v>0.10625000000436557</v>
      </c>
      <c r="H3302" s="174" t="str">
        <f t="shared" si="173"/>
        <v>ACCEPTABLE</v>
      </c>
      <c r="I3302" s="138"/>
      <c r="J3302" s="139">
        <v>42876.337500000001</v>
      </c>
      <c r="K3302" s="139">
        <v>42876.344444444447</v>
      </c>
      <c r="L3302" s="130">
        <f t="shared" si="170"/>
        <v>6.9444444452528842E-3</v>
      </c>
      <c r="M3302" s="131" t="s">
        <v>0</v>
      </c>
      <c r="N3302" s="138" t="s">
        <v>1509</v>
      </c>
    </row>
    <row r="3303" spans="1:14" ht="27" customHeight="1" x14ac:dyDescent="0.35">
      <c r="A3303" s="157">
        <v>20374</v>
      </c>
      <c r="B3303" s="158">
        <v>2602</v>
      </c>
      <c r="C3303" s="125" t="s">
        <v>1531</v>
      </c>
      <c r="D3303" s="159">
        <v>42876.368055555555</v>
      </c>
      <c r="E3303" s="158" t="s">
        <v>1</v>
      </c>
      <c r="F3303" s="172">
        <v>42876.234027777777</v>
      </c>
      <c r="G3303" s="173">
        <f t="shared" si="172"/>
        <v>0.13402777777810115</v>
      </c>
      <c r="H3303" s="174" t="str">
        <f t="shared" si="173"/>
        <v>ACCEPTABLE</v>
      </c>
      <c r="I3303" s="138"/>
      <c r="J3303" s="139">
        <v>42876.35</v>
      </c>
      <c r="K3303" s="139">
        <v>42876.361805555556</v>
      </c>
      <c r="L3303" s="130">
        <f t="shared" si="170"/>
        <v>1.1805555557657499E-2</v>
      </c>
      <c r="M3303" s="131" t="s">
        <v>1</v>
      </c>
      <c r="N3303" s="138" t="s">
        <v>1772</v>
      </c>
    </row>
    <row r="3304" spans="1:14" ht="27" customHeight="1" x14ac:dyDescent="0.35">
      <c r="A3304" s="157">
        <v>20375</v>
      </c>
      <c r="B3304" s="158">
        <v>2603</v>
      </c>
      <c r="C3304" s="125" t="s">
        <v>1531</v>
      </c>
      <c r="D3304" s="159">
        <v>42876.472222222219</v>
      </c>
      <c r="E3304" s="158" t="s">
        <v>0</v>
      </c>
      <c r="F3304" s="172">
        <v>42876.415972222225</v>
      </c>
      <c r="G3304" s="173">
        <f t="shared" si="172"/>
        <v>5.6249999994179234E-2</v>
      </c>
      <c r="H3304" s="174" t="str">
        <f t="shared" si="173"/>
        <v>ACCEPTABLE</v>
      </c>
      <c r="I3304" s="138"/>
      <c r="J3304" s="139">
        <v>42876.450694444444</v>
      </c>
      <c r="K3304" s="139">
        <v>42876.462500000001</v>
      </c>
      <c r="L3304" s="130">
        <f t="shared" si="170"/>
        <v>1.1805555557657499E-2</v>
      </c>
      <c r="M3304" s="131" t="s">
        <v>0</v>
      </c>
      <c r="N3304" s="138" t="s">
        <v>1760</v>
      </c>
    </row>
    <row r="3305" spans="1:14" ht="27" customHeight="1" x14ac:dyDescent="0.35">
      <c r="A3305" s="157">
        <v>20375</v>
      </c>
      <c r="B3305" s="158">
        <v>2604</v>
      </c>
      <c r="C3305" s="125" t="s">
        <v>1531</v>
      </c>
      <c r="D3305" s="159">
        <v>42876.5</v>
      </c>
      <c r="E3305" s="158" t="s">
        <v>1</v>
      </c>
      <c r="F3305" s="172">
        <v>42876.415972222225</v>
      </c>
      <c r="G3305" s="173">
        <f t="shared" si="172"/>
        <v>8.4027777775190771E-2</v>
      </c>
      <c r="H3305" s="174" t="str">
        <f t="shared" si="173"/>
        <v>ACCEPTABLE</v>
      </c>
      <c r="I3305" s="138"/>
      <c r="J3305" s="139">
        <v>42876.476388888892</v>
      </c>
      <c r="K3305" s="139">
        <v>42876.488194444442</v>
      </c>
      <c r="L3305" s="130">
        <f t="shared" si="170"/>
        <v>1.1805555550381541E-2</v>
      </c>
      <c r="M3305" s="131" t="s">
        <v>1</v>
      </c>
      <c r="N3305" s="138" t="s">
        <v>1760</v>
      </c>
    </row>
    <row r="3306" spans="1:14" ht="27" customHeight="1" x14ac:dyDescent="0.35">
      <c r="A3306" s="158">
        <v>20376</v>
      </c>
      <c r="B3306" s="158">
        <v>2605</v>
      </c>
      <c r="C3306" s="125" t="s">
        <v>471</v>
      </c>
      <c r="D3306" s="159">
        <v>42877.277777777781</v>
      </c>
      <c r="E3306" s="158" t="s">
        <v>0</v>
      </c>
      <c r="F3306" s="172">
        <v>42876.920138888891</v>
      </c>
      <c r="G3306" s="173">
        <f t="shared" si="172"/>
        <v>0.35763888889050577</v>
      </c>
      <c r="H3306" s="174" t="str">
        <f t="shared" si="173"/>
        <v>ACCEPTABLE</v>
      </c>
      <c r="I3306" s="138"/>
      <c r="J3306" s="139">
        <v>42877.271527777775</v>
      </c>
      <c r="K3306" s="139">
        <v>42877.28402777778</v>
      </c>
      <c r="L3306" s="130">
        <f t="shared" si="170"/>
        <v>1.2500000004365575E-2</v>
      </c>
      <c r="M3306" s="131" t="s">
        <v>0</v>
      </c>
      <c r="N3306" s="138" t="s">
        <v>1773</v>
      </c>
    </row>
    <row r="3307" spans="1:14" ht="27" customHeight="1" x14ac:dyDescent="0.35">
      <c r="A3307" s="158">
        <v>20376</v>
      </c>
      <c r="B3307" s="158">
        <v>2606</v>
      </c>
      <c r="C3307" s="125" t="s">
        <v>16</v>
      </c>
      <c r="D3307" s="159">
        <v>42877.3125</v>
      </c>
      <c r="E3307" s="158" t="s">
        <v>1</v>
      </c>
      <c r="F3307" s="172">
        <v>42876.920138888891</v>
      </c>
      <c r="G3307" s="173">
        <f t="shared" si="172"/>
        <v>0.39236111110949423</v>
      </c>
      <c r="H3307" s="174" t="str">
        <f t="shared" si="173"/>
        <v>ACCEPTABLE</v>
      </c>
      <c r="I3307" s="138"/>
      <c r="J3307" s="139">
        <v>42877.303472222222</v>
      </c>
      <c r="K3307" s="139">
        <v>42877.310416666667</v>
      </c>
      <c r="L3307" s="130">
        <f t="shared" ref="L3307:L3329" si="174">IF(OR(K3307="",J3307=""), "Incomplete Data", K3307-J3307)</f>
        <v>6.9444444452528842E-3</v>
      </c>
      <c r="M3307" s="131" t="s">
        <v>1</v>
      </c>
      <c r="N3307" s="138" t="s">
        <v>1762</v>
      </c>
    </row>
    <row r="3308" spans="1:14" ht="27" customHeight="1" x14ac:dyDescent="0.35">
      <c r="A3308" s="185">
        <v>20377</v>
      </c>
      <c r="B3308" s="158">
        <v>2607</v>
      </c>
      <c r="C3308" s="125" t="s">
        <v>1531</v>
      </c>
      <c r="D3308" s="159">
        <v>42878.152777777781</v>
      </c>
      <c r="E3308" s="158" t="s">
        <v>0</v>
      </c>
      <c r="F3308" s="172">
        <v>42877.75</v>
      </c>
      <c r="G3308" s="173">
        <f t="shared" si="172"/>
        <v>0.40277777778101154</v>
      </c>
      <c r="H3308" s="174" t="str">
        <f t="shared" si="173"/>
        <v>ACCEPTABLE</v>
      </c>
      <c r="I3308" s="138"/>
      <c r="J3308" s="139">
        <v>42878.138194444444</v>
      </c>
      <c r="K3308" s="139">
        <v>42878.150694444441</v>
      </c>
      <c r="L3308" s="130">
        <f t="shared" si="174"/>
        <v>1.2499999997089617E-2</v>
      </c>
      <c r="M3308" s="131" t="s">
        <v>0</v>
      </c>
      <c r="N3308" s="138" t="s">
        <v>1774</v>
      </c>
    </row>
    <row r="3309" spans="1:14" ht="27" customHeight="1" x14ac:dyDescent="0.35">
      <c r="A3309" s="157">
        <v>20376</v>
      </c>
      <c r="B3309" s="158">
        <v>2608</v>
      </c>
      <c r="C3309" s="125" t="s">
        <v>83</v>
      </c>
      <c r="D3309" s="159">
        <v>42878.194444444445</v>
      </c>
      <c r="E3309" s="158" t="s">
        <v>0</v>
      </c>
      <c r="F3309" s="172">
        <v>42877.75</v>
      </c>
      <c r="G3309" s="173">
        <f t="shared" si="172"/>
        <v>0.44444444444525288</v>
      </c>
      <c r="H3309" s="174" t="str">
        <f t="shared" si="173"/>
        <v>ACCEPTABLE</v>
      </c>
      <c r="I3309" s="138"/>
      <c r="J3309" s="139">
        <v>42878.1875</v>
      </c>
      <c r="K3309" s="139">
        <v>42878.195833333331</v>
      </c>
      <c r="L3309" s="130">
        <f t="shared" si="174"/>
        <v>8.333333331393078E-3</v>
      </c>
      <c r="M3309" s="131" t="s">
        <v>0</v>
      </c>
      <c r="N3309" s="138" t="s">
        <v>1775</v>
      </c>
    </row>
    <row r="3310" spans="1:14" ht="27" customHeight="1" x14ac:dyDescent="0.35">
      <c r="A3310" s="157">
        <v>20376</v>
      </c>
      <c r="B3310" s="158">
        <v>2609</v>
      </c>
      <c r="C3310" s="125" t="s">
        <v>471</v>
      </c>
      <c r="D3310" s="159">
        <v>42878.222222222219</v>
      </c>
      <c r="E3310" s="158" t="s">
        <v>1</v>
      </c>
      <c r="F3310" s="172">
        <v>42877.75</v>
      </c>
      <c r="G3310" s="173">
        <f t="shared" si="172"/>
        <v>0.47222222221898846</v>
      </c>
      <c r="H3310" s="174" t="str">
        <f t="shared" si="173"/>
        <v>ACCEPTABLE</v>
      </c>
      <c r="I3310" s="138"/>
      <c r="J3310" s="139">
        <v>42878.236111111109</v>
      </c>
      <c r="K3310" s="139">
        <v>42878.247916666667</v>
      </c>
      <c r="L3310" s="130">
        <f t="shared" si="174"/>
        <v>1.1805555557657499E-2</v>
      </c>
      <c r="M3310" s="131" t="s">
        <v>1</v>
      </c>
      <c r="N3310" s="138" t="s">
        <v>1776</v>
      </c>
    </row>
    <row r="3311" spans="1:14" ht="27" customHeight="1" x14ac:dyDescent="0.35">
      <c r="A3311" s="185">
        <v>20377</v>
      </c>
      <c r="B3311" s="158">
        <v>2610</v>
      </c>
      <c r="C3311" s="125" t="s">
        <v>4</v>
      </c>
      <c r="D3311" s="159">
        <v>42878.569444444445</v>
      </c>
      <c r="E3311" s="158" t="s">
        <v>0</v>
      </c>
      <c r="F3311" s="172">
        <v>42878.46875</v>
      </c>
      <c r="G3311" s="173">
        <f t="shared" si="172"/>
        <v>0.10069444444525288</v>
      </c>
      <c r="H3311" s="174" t="str">
        <f t="shared" si="173"/>
        <v>ACCEPTABLE</v>
      </c>
      <c r="I3311" s="138"/>
      <c r="J3311" s="139">
        <v>42878.5625</v>
      </c>
      <c r="K3311" s="139">
        <v>42878.569444444445</v>
      </c>
      <c r="L3311" s="130">
        <f t="shared" si="174"/>
        <v>6.9444444452528842E-3</v>
      </c>
      <c r="M3311" s="131" t="s">
        <v>0</v>
      </c>
      <c r="N3311" s="138" t="s">
        <v>1509</v>
      </c>
    </row>
    <row r="3312" spans="1:14" ht="27" customHeight="1" x14ac:dyDescent="0.35">
      <c r="A3312" s="185">
        <v>20377</v>
      </c>
      <c r="B3312" s="158">
        <v>2611</v>
      </c>
      <c r="C3312" s="125" t="s">
        <v>3</v>
      </c>
      <c r="D3312" s="159">
        <v>42878.604166666664</v>
      </c>
      <c r="E3312" s="158" t="s">
        <v>1</v>
      </c>
      <c r="F3312" s="172">
        <v>42878.46875</v>
      </c>
      <c r="G3312" s="173">
        <f t="shared" si="172"/>
        <v>0.13541666666424135</v>
      </c>
      <c r="H3312" s="174" t="str">
        <f t="shared" si="173"/>
        <v>ACCEPTABLE</v>
      </c>
      <c r="I3312" s="138"/>
      <c r="J3312" s="139">
        <v>42878.597222222219</v>
      </c>
      <c r="K3312" s="139">
        <v>42878.607638888891</v>
      </c>
      <c r="L3312" s="130">
        <f t="shared" si="174"/>
        <v>1.0416666671517305E-2</v>
      </c>
      <c r="M3312" s="131" t="s">
        <v>0</v>
      </c>
      <c r="N3312" s="138" t="s">
        <v>1777</v>
      </c>
    </row>
    <row r="3313" spans="1:14" ht="27" customHeight="1" x14ac:dyDescent="0.35">
      <c r="A3313" s="158">
        <v>20378</v>
      </c>
      <c r="B3313" s="158">
        <v>2612</v>
      </c>
      <c r="C3313" s="125" t="s">
        <v>471</v>
      </c>
      <c r="D3313" s="159">
        <v>42880.371527777781</v>
      </c>
      <c r="E3313" s="158" t="s">
        <v>0</v>
      </c>
      <c r="F3313" s="172">
        <v>42879.820138888892</v>
      </c>
      <c r="G3313" s="173">
        <f>IF(D3313="","",D3313-F3313)</f>
        <v>0.55138888888905058</v>
      </c>
      <c r="H3313" s="174" t="str">
        <f>IF(G3313="","",IF(OR(DAY(D3313-F3313)&gt;1,AND(HOUR(D3313-F3313)&gt;HOUR("0:59"),(SIGN(D3313-F3313)=1))),"ACCEPTABLE","TOO LATE"))</f>
        <v>ACCEPTABLE</v>
      </c>
      <c r="I3313" s="138"/>
      <c r="J3313" s="139">
        <v>42880.356944444444</v>
      </c>
      <c r="K3313" s="139">
        <v>42880.371527777781</v>
      </c>
      <c r="L3313" s="130">
        <f t="shared" si="174"/>
        <v>1.4583333337213844E-2</v>
      </c>
      <c r="M3313" s="131" t="s">
        <v>0</v>
      </c>
      <c r="N3313" s="138" t="s">
        <v>1778</v>
      </c>
    </row>
    <row r="3314" spans="1:14" ht="27" customHeight="1" x14ac:dyDescent="0.35">
      <c r="A3314" s="158">
        <v>20378</v>
      </c>
      <c r="B3314" s="158">
        <v>2613</v>
      </c>
      <c r="C3314" s="125" t="s">
        <v>16</v>
      </c>
      <c r="D3314" s="159">
        <v>42880.40625</v>
      </c>
      <c r="E3314" s="158" t="s">
        <v>1</v>
      </c>
      <c r="F3314" s="172">
        <v>42879.820138888892</v>
      </c>
      <c r="G3314" s="173">
        <f>IF(D3314="","",D3314-F3314)</f>
        <v>0.58611111110803904</v>
      </c>
      <c r="H3314" s="174" t="str">
        <f>IF(G3314="","",IF(OR(DAY(D3314-F3314)&gt;1,AND(HOUR(D3314-F3314)&gt;HOUR("0:59"),(SIGN(D3314-F3314)=1))),"ACCEPTABLE","TOO LATE"))</f>
        <v>ACCEPTABLE</v>
      </c>
      <c r="I3314" s="138"/>
      <c r="J3314" s="139">
        <v>42880.393750000003</v>
      </c>
      <c r="K3314" s="139">
        <v>42880.4</v>
      </c>
      <c r="L3314" s="130">
        <f t="shared" si="174"/>
        <v>6.2499999985448085E-3</v>
      </c>
      <c r="M3314" s="131" t="s">
        <v>1</v>
      </c>
      <c r="N3314" s="138" t="s">
        <v>1779</v>
      </c>
    </row>
    <row r="3315" spans="1:14" ht="27" customHeight="1" x14ac:dyDescent="0.35">
      <c r="A3315" s="158">
        <v>20378</v>
      </c>
      <c r="B3315" s="158">
        <v>2614</v>
      </c>
      <c r="C3315" s="125" t="s">
        <v>16</v>
      </c>
      <c r="D3315" s="159">
        <v>42881.715277777781</v>
      </c>
      <c r="E3315" s="158" t="s">
        <v>0</v>
      </c>
      <c r="F3315" s="172">
        <v>42881.570833333331</v>
      </c>
      <c r="G3315" s="173">
        <f>IF(D3315="","",D3315-F3315)</f>
        <v>0.14444444444961846</v>
      </c>
      <c r="H3315" s="174" t="str">
        <f>IF(G3315="","",IF(OR(DAY(D3315-F3315)&gt;1,AND(HOUR(D3315-F3315)&gt;HOUR("0:59"),(SIGN(D3315-F3315)=1))),"ACCEPTABLE","TOO LATE"))</f>
        <v>ACCEPTABLE</v>
      </c>
      <c r="I3315" s="138"/>
      <c r="J3315" s="139">
        <v>42881.72152777778</v>
      </c>
      <c r="K3315" s="139">
        <v>42881.729166666664</v>
      </c>
      <c r="L3315" s="130">
        <f t="shared" si="174"/>
        <v>7.6388888846850023E-3</v>
      </c>
      <c r="M3315" s="131" t="s">
        <v>0</v>
      </c>
      <c r="N3315" s="138" t="s">
        <v>1780</v>
      </c>
    </row>
    <row r="3316" spans="1:14" ht="27" customHeight="1" x14ac:dyDescent="0.35">
      <c r="A3316" s="158">
        <v>20378</v>
      </c>
      <c r="B3316" s="158">
        <v>2615</v>
      </c>
      <c r="C3316" s="125" t="s">
        <v>471</v>
      </c>
      <c r="D3316" s="159">
        <v>42881.743055555555</v>
      </c>
      <c r="E3316" s="158" t="s">
        <v>1</v>
      </c>
      <c r="F3316" s="172">
        <v>42881.570833333331</v>
      </c>
      <c r="G3316" s="173">
        <f t="shared" ref="G3316:G3323" si="175">IF(D3316="","",D3316-F3316)</f>
        <v>0.17222222222335404</v>
      </c>
      <c r="H3316" s="174" t="str">
        <f t="shared" ref="H3316:H3323" si="176">IF(G3316="","",IF(OR(DAY(D3316-F3316)&gt;1,AND(HOUR(D3316-F3316)&gt;HOUR("0:59"),(SIGN(D3316-F3316)=1))),"ACCEPTABLE","TOO LATE"))</f>
        <v>ACCEPTABLE</v>
      </c>
      <c r="I3316" s="138"/>
      <c r="J3316" s="139">
        <v>42881.746527777781</v>
      </c>
      <c r="K3316" s="139">
        <v>42881.756944444445</v>
      </c>
      <c r="L3316" s="130">
        <f t="shared" si="174"/>
        <v>1.0416666664241347E-2</v>
      </c>
      <c r="M3316" s="131" t="s">
        <v>0</v>
      </c>
      <c r="N3316" s="138" t="s">
        <v>1781</v>
      </c>
    </row>
    <row r="3317" spans="1:14" ht="27" customHeight="1" x14ac:dyDescent="0.35">
      <c r="A3317" s="158">
        <v>20379</v>
      </c>
      <c r="B3317" s="158">
        <v>2616</v>
      </c>
      <c r="C3317" s="125" t="s">
        <v>1531</v>
      </c>
      <c r="D3317" s="159">
        <v>42881.784722222219</v>
      </c>
      <c r="E3317" s="158" t="s">
        <v>0</v>
      </c>
      <c r="F3317" s="172">
        <v>42881.570833333331</v>
      </c>
      <c r="G3317" s="173">
        <f t="shared" si="175"/>
        <v>0.21388888888759539</v>
      </c>
      <c r="H3317" s="174" t="str">
        <f t="shared" si="176"/>
        <v>ACCEPTABLE</v>
      </c>
      <c r="I3317" s="138"/>
      <c r="J3317" s="139">
        <v>42881.792361111111</v>
      </c>
      <c r="K3317" s="139">
        <v>42881.802777777775</v>
      </c>
      <c r="L3317" s="130">
        <f t="shared" si="174"/>
        <v>1.0416666664241347E-2</v>
      </c>
      <c r="M3317" s="131" t="s">
        <v>0</v>
      </c>
      <c r="N3317" s="138" t="s">
        <v>1782</v>
      </c>
    </row>
    <row r="3318" spans="1:14" ht="27" customHeight="1" x14ac:dyDescent="0.35">
      <c r="A3318" s="158">
        <v>20379</v>
      </c>
      <c r="B3318" s="158">
        <v>2617</v>
      </c>
      <c r="C3318" s="125" t="s">
        <v>4</v>
      </c>
      <c r="D3318" s="159">
        <v>42881.826388888891</v>
      </c>
      <c r="E3318" s="158" t="s">
        <v>1</v>
      </c>
      <c r="F3318" s="172">
        <v>42881.570833333331</v>
      </c>
      <c r="G3318" s="173">
        <f t="shared" si="175"/>
        <v>0.25555555555911269</v>
      </c>
      <c r="H3318" s="174" t="str">
        <f t="shared" si="176"/>
        <v>ACCEPTABLE</v>
      </c>
      <c r="I3318" s="138"/>
      <c r="J3318" s="139">
        <v>42881.82708333333</v>
      </c>
      <c r="K3318" s="139">
        <v>42881.833333333336</v>
      </c>
      <c r="L3318" s="130">
        <f t="shared" si="174"/>
        <v>6.2500000058207661E-3</v>
      </c>
      <c r="M3318" s="131" t="s">
        <v>1</v>
      </c>
      <c r="N3318" s="138" t="s">
        <v>848</v>
      </c>
    </row>
    <row r="3319" spans="1:14" ht="27" customHeight="1" x14ac:dyDescent="0.35">
      <c r="A3319" s="158">
        <v>20379</v>
      </c>
      <c r="B3319" s="158">
        <v>2618</v>
      </c>
      <c r="C3319" s="125" t="s">
        <v>4</v>
      </c>
      <c r="D3319" s="159">
        <v>42882.444444444445</v>
      </c>
      <c r="E3319" s="158" t="s">
        <v>0</v>
      </c>
      <c r="F3319" s="172">
        <v>42882.40625</v>
      </c>
      <c r="G3319" s="173">
        <f t="shared" si="175"/>
        <v>3.8194444445252884E-2</v>
      </c>
      <c r="H3319" s="174" t="str">
        <f t="shared" si="176"/>
        <v>TOO LATE</v>
      </c>
      <c r="I3319" s="138"/>
      <c r="J3319" s="139">
        <v>42882.435416666667</v>
      </c>
      <c r="K3319" s="139">
        <v>42882.44027777778</v>
      </c>
      <c r="L3319" s="130">
        <f t="shared" si="174"/>
        <v>4.8611111124046147E-3</v>
      </c>
      <c r="M3319" s="131" t="s">
        <v>0</v>
      </c>
      <c r="N3319" s="138" t="s">
        <v>18</v>
      </c>
    </row>
    <row r="3320" spans="1:14" ht="27" customHeight="1" x14ac:dyDescent="0.35">
      <c r="A3320" s="158">
        <v>20379</v>
      </c>
      <c r="B3320" s="158">
        <v>2619</v>
      </c>
      <c r="C3320" s="125" t="s">
        <v>1531</v>
      </c>
      <c r="D3320" s="159">
        <v>42882.479166666664</v>
      </c>
      <c r="E3320" s="158" t="s">
        <v>1</v>
      </c>
      <c r="F3320" s="172">
        <v>42882.40625</v>
      </c>
      <c r="G3320" s="173">
        <f t="shared" si="175"/>
        <v>7.2916666664241347E-2</v>
      </c>
      <c r="H3320" s="174" t="str">
        <f t="shared" si="176"/>
        <v>ACCEPTABLE</v>
      </c>
      <c r="I3320" s="138"/>
      <c r="J3320" s="139">
        <v>42882.456250000003</v>
      </c>
      <c r="K3320" s="139">
        <v>42882.466666666667</v>
      </c>
      <c r="L3320" s="130">
        <f t="shared" si="174"/>
        <v>1.0416666664241347E-2</v>
      </c>
      <c r="M3320" s="131" t="s">
        <v>1</v>
      </c>
      <c r="N3320" s="138" t="s">
        <v>1783</v>
      </c>
    </row>
    <row r="3321" spans="1:14" ht="27" customHeight="1" x14ac:dyDescent="0.35">
      <c r="A3321" s="158">
        <v>20380</v>
      </c>
      <c r="B3321" s="158">
        <v>2620</v>
      </c>
      <c r="C3321" s="125" t="s">
        <v>1531</v>
      </c>
      <c r="D3321" s="159">
        <v>42884.291666666664</v>
      </c>
      <c r="E3321" s="158" t="s">
        <v>0</v>
      </c>
      <c r="F3321" s="172">
        <v>42884.204861111109</v>
      </c>
      <c r="G3321" s="173">
        <f t="shared" si="175"/>
        <v>8.6805555554747116E-2</v>
      </c>
      <c r="H3321" s="174" t="str">
        <f t="shared" si="176"/>
        <v>ACCEPTABLE</v>
      </c>
      <c r="I3321" s="138"/>
      <c r="J3321" s="139">
        <v>42884.277083333334</v>
      </c>
      <c r="K3321" s="139">
        <v>42884.288194444445</v>
      </c>
      <c r="L3321" s="130">
        <f t="shared" si="174"/>
        <v>1.1111111110949423E-2</v>
      </c>
      <c r="M3321" s="131" t="s">
        <v>0</v>
      </c>
      <c r="N3321" s="138" t="s">
        <v>1784</v>
      </c>
    </row>
    <row r="3322" spans="1:14" ht="27" customHeight="1" x14ac:dyDescent="0.35">
      <c r="A3322" s="158">
        <v>20380</v>
      </c>
      <c r="B3322" s="158">
        <v>2621</v>
      </c>
      <c r="C3322" s="125" t="s">
        <v>4</v>
      </c>
      <c r="D3322" s="159">
        <v>42884.333333333336</v>
      </c>
      <c r="E3322" s="158" t="s">
        <v>1</v>
      </c>
      <c r="F3322" s="172">
        <v>42884.204861111109</v>
      </c>
      <c r="G3322" s="173">
        <f>IF(D3322="","",D3322-F3322)</f>
        <v>0.12847222222626442</v>
      </c>
      <c r="H3322" s="174" t="str">
        <f t="shared" si="176"/>
        <v>ACCEPTABLE</v>
      </c>
      <c r="I3322" s="138"/>
      <c r="J3322" s="139">
        <v>42884.316666666666</v>
      </c>
      <c r="K3322" s="139">
        <v>42884.322916666664</v>
      </c>
      <c r="L3322" s="130">
        <f t="shared" si="174"/>
        <v>6.2499999985448085E-3</v>
      </c>
      <c r="M3322" s="131" t="s">
        <v>1</v>
      </c>
      <c r="N3322" s="138" t="s">
        <v>1509</v>
      </c>
    </row>
    <row r="3323" spans="1:14" ht="27" customHeight="1" x14ac:dyDescent="0.35">
      <c r="A3323" s="158">
        <v>20380</v>
      </c>
      <c r="B3323" s="158">
        <v>2622</v>
      </c>
      <c r="C3323" s="125" t="s">
        <v>4</v>
      </c>
      <c r="D3323" s="159">
        <v>42884.770833333336</v>
      </c>
      <c r="E3323" s="158" t="s">
        <v>1</v>
      </c>
      <c r="F3323" s="172">
        <v>42884.736111111109</v>
      </c>
      <c r="G3323" s="173">
        <f t="shared" si="175"/>
        <v>3.4722222226264421E-2</v>
      </c>
      <c r="H3323" s="174" t="str">
        <f t="shared" si="176"/>
        <v>TOO LATE</v>
      </c>
      <c r="I3323" s="138"/>
      <c r="J3323" s="139">
        <v>42884.765972222223</v>
      </c>
      <c r="K3323" s="139">
        <v>42884.772222222222</v>
      </c>
      <c r="L3323" s="130">
        <f t="shared" si="174"/>
        <v>6.2499999985448085E-3</v>
      </c>
      <c r="M3323" s="131" t="s">
        <v>1</v>
      </c>
      <c r="N3323" s="138" t="s">
        <v>1288</v>
      </c>
    </row>
    <row r="3324" spans="1:14" ht="27" customHeight="1" x14ac:dyDescent="0.35">
      <c r="A3324" s="176"/>
      <c r="B3324" s="176"/>
      <c r="C3324" s="175"/>
      <c r="D3324" s="174"/>
      <c r="E3324" s="175"/>
      <c r="F3324" s="174"/>
      <c r="G3324" s="174"/>
      <c r="H3324" s="174"/>
      <c r="I3324" s="138"/>
      <c r="J3324" s="139">
        <v>42884.949305555558</v>
      </c>
      <c r="K3324" s="139">
        <v>42884.955555555556</v>
      </c>
      <c r="L3324" s="130">
        <f t="shared" si="174"/>
        <v>6.2499999985448085E-3</v>
      </c>
      <c r="M3324" s="131" t="s">
        <v>0</v>
      </c>
      <c r="N3324" s="138" t="s">
        <v>1288</v>
      </c>
    </row>
    <row r="3325" spans="1:14" ht="27" customHeight="1" x14ac:dyDescent="0.35">
      <c r="A3325" s="176"/>
      <c r="B3325" s="176"/>
      <c r="C3325" s="175"/>
      <c r="D3325" s="174"/>
      <c r="E3325" s="175"/>
      <c r="F3325" s="174"/>
      <c r="G3325" s="174"/>
      <c r="H3325" s="174"/>
      <c r="I3325" s="138"/>
      <c r="J3325" s="139">
        <v>42885.319444444445</v>
      </c>
      <c r="K3325" s="139">
        <v>42885.325694444444</v>
      </c>
      <c r="L3325" s="130">
        <f t="shared" si="174"/>
        <v>6.2499999985448085E-3</v>
      </c>
      <c r="M3325" s="131" t="s">
        <v>0</v>
      </c>
      <c r="N3325" s="138" t="s">
        <v>848</v>
      </c>
    </row>
    <row r="3326" spans="1:14" ht="27" customHeight="1" x14ac:dyDescent="0.35">
      <c r="A3326" s="176"/>
      <c r="B3326" s="176"/>
      <c r="C3326" s="175"/>
      <c r="D3326" s="174"/>
      <c r="E3326" s="175"/>
      <c r="F3326" s="174"/>
      <c r="G3326" s="174"/>
      <c r="H3326" s="174"/>
      <c r="I3326" s="138"/>
      <c r="J3326" s="139">
        <v>42885.339583333334</v>
      </c>
      <c r="K3326" s="139">
        <v>42885.34375</v>
      </c>
      <c r="L3326" s="130">
        <f t="shared" si="174"/>
        <v>4.166666665696539E-3</v>
      </c>
      <c r="M3326" s="131" t="s">
        <v>0</v>
      </c>
      <c r="N3326" s="138" t="s">
        <v>1785</v>
      </c>
    </row>
    <row r="3327" spans="1:14" ht="27" customHeight="1" x14ac:dyDescent="0.35">
      <c r="A3327" s="158">
        <v>20380</v>
      </c>
      <c r="B3327" s="158">
        <v>2623</v>
      </c>
      <c r="C3327" s="125" t="s">
        <v>4</v>
      </c>
      <c r="D3327" s="159">
        <v>42884.947916666664</v>
      </c>
      <c r="E3327" s="158" t="s">
        <v>0</v>
      </c>
      <c r="F3327" s="172">
        <v>42884.836111111108</v>
      </c>
      <c r="G3327" s="173">
        <f>IF(D3327="","",D3327-F3327)</f>
        <v>0.11180555555620231</v>
      </c>
      <c r="H3327" s="174" t="str">
        <f>IF(G3327="","",IF(OR(DAY(D3327-F3327)&gt;1,AND(HOUR(D3327-F3327)&gt;HOUR("0:59"),(SIGN(D3327-F3327)=1))),"ACCEPTABLE","TOO LATE"))</f>
        <v>ACCEPTABLE</v>
      </c>
      <c r="I3327" s="138"/>
      <c r="J3327" s="139">
        <v>42885.365972222222</v>
      </c>
      <c r="K3327" s="139">
        <v>42885.37777777778</v>
      </c>
      <c r="L3327" s="130">
        <f t="shared" si="174"/>
        <v>1.1805555557657499E-2</v>
      </c>
      <c r="M3327" s="131" t="s">
        <v>1</v>
      </c>
      <c r="N3327" s="138" t="s">
        <v>1786</v>
      </c>
    </row>
    <row r="3328" spans="1:14" ht="27" customHeight="1" x14ac:dyDescent="0.35">
      <c r="A3328" s="158">
        <v>20380</v>
      </c>
      <c r="B3328" s="158">
        <v>2624</v>
      </c>
      <c r="C3328" s="125" t="s">
        <v>4</v>
      </c>
      <c r="D3328" s="159">
        <v>42885.368055555555</v>
      </c>
      <c r="E3328" s="158" t="s">
        <v>1</v>
      </c>
      <c r="F3328" s="172">
        <v>42885.301388888889</v>
      </c>
      <c r="G3328" s="173">
        <f>IF(D3328="","",D3328-F3328)</f>
        <v>6.6666666665696539E-2</v>
      </c>
      <c r="H3328" s="174" t="str">
        <f>IF(G3328="","",IF(OR(DAY(D3328-F3328)&gt;1,AND(HOUR(D3328-F3328)&gt;HOUR("0:59"),(SIGN(D3328-F3328)=1))),"ACCEPTABLE","TOO LATE"))</f>
        <v>ACCEPTABLE</v>
      </c>
      <c r="I3328" s="138"/>
      <c r="J3328" s="139">
        <v>42885.5625</v>
      </c>
      <c r="K3328" s="139">
        <v>42885.576388888891</v>
      </c>
      <c r="L3328" s="130">
        <f t="shared" si="174"/>
        <v>1.3888888890505768E-2</v>
      </c>
      <c r="M3328" s="131" t="s">
        <v>0</v>
      </c>
      <c r="N3328" s="138" t="s">
        <v>1787</v>
      </c>
    </row>
    <row r="3329" spans="1:14" ht="27" customHeight="1" x14ac:dyDescent="0.35">
      <c r="A3329" s="158">
        <v>20381</v>
      </c>
      <c r="B3329" s="158">
        <v>2625</v>
      </c>
      <c r="C3329" s="125" t="s">
        <v>471</v>
      </c>
      <c r="D3329" s="159">
        <v>42885.579861111109</v>
      </c>
      <c r="E3329" s="158" t="s">
        <v>0</v>
      </c>
      <c r="F3329" s="172">
        <v>42885.301388888889</v>
      </c>
      <c r="G3329" s="173">
        <f>IF(D3329="","",D3329-F3329)</f>
        <v>0.27847222222044365</v>
      </c>
      <c r="H3329" s="174" t="str">
        <f>IF(G3329="","",IF(OR(DAY(D3329-F3329)&gt;1,AND(HOUR(D3329-F3329)&gt;HOUR("0:59"),(SIGN(D3329-F3329)=1))),"ACCEPTABLE","TOO LATE"))</f>
        <v>ACCEPTABLE</v>
      </c>
      <c r="I3329" s="138"/>
      <c r="J3329" s="139">
        <v>42885.595833333333</v>
      </c>
      <c r="K3329" s="139">
        <v>42885.601388888892</v>
      </c>
      <c r="L3329" s="130">
        <f t="shared" si="174"/>
        <v>5.5555555591126904E-3</v>
      </c>
      <c r="M3329" s="131" t="s">
        <v>1</v>
      </c>
      <c r="N3329" s="138" t="s">
        <v>1633</v>
      </c>
    </row>
    <row r="3330" spans="1:14" s="133" customFormat="1" ht="27" customHeight="1" x14ac:dyDescent="0.35">
      <c r="A3330" s="158">
        <v>20381</v>
      </c>
      <c r="B3330" s="158">
        <v>2627</v>
      </c>
      <c r="C3330" s="125" t="s">
        <v>16</v>
      </c>
      <c r="D3330" s="159">
        <v>42886.631944444445</v>
      </c>
      <c r="E3330" s="158" t="s">
        <v>0</v>
      </c>
      <c r="F3330" s="172">
        <v>42886.256944444445</v>
      </c>
      <c r="G3330" s="173">
        <f t="shared" ref="G3330:G3360" si="177">IF(D3330="","",D3330-F3330)</f>
        <v>0.375</v>
      </c>
      <c r="H3330" s="174" t="str">
        <f t="shared" ref="H3330:H3360" si="178">IF(G3330="","",IF(OR(DAY(D3330-F3330)&gt;1,AND(HOUR(D3330-F3330)&gt;HOUR("0:59"),(SIGN(D3330-F3330)=1))),"ACCEPTABLE","TOO LATE"))</f>
        <v>ACCEPTABLE</v>
      </c>
      <c r="I3330" s="138"/>
      <c r="J3330" s="139">
        <v>42886.625</v>
      </c>
      <c r="K3330" s="139">
        <v>42886.632638888892</v>
      </c>
      <c r="L3330" s="130">
        <f>IF(OR(K3330="",J3330=""), "Incomplete Data", K3330-J3330)</f>
        <v>7.6388888919609599E-3</v>
      </c>
      <c r="M3330" s="131" t="s">
        <v>1</v>
      </c>
      <c r="N3330" s="138" t="s">
        <v>1801</v>
      </c>
    </row>
    <row r="3331" spans="1:14" s="133" customFormat="1" ht="27" customHeight="1" x14ac:dyDescent="0.35">
      <c r="A3331" s="158">
        <v>20381</v>
      </c>
      <c r="B3331" s="158">
        <v>2628</v>
      </c>
      <c r="C3331" s="125" t="s">
        <v>471</v>
      </c>
      <c r="D3331" s="159">
        <v>42886.659722222219</v>
      </c>
      <c r="E3331" s="158" t="s">
        <v>1</v>
      </c>
      <c r="F3331" s="172">
        <v>42886.256944444445</v>
      </c>
      <c r="G3331" s="173">
        <f t="shared" si="177"/>
        <v>0.40277777777373558</v>
      </c>
      <c r="H3331" s="174" t="str">
        <f t="shared" si="178"/>
        <v>ACCEPTABLE</v>
      </c>
      <c r="I3331" s="138"/>
      <c r="J3331" s="139">
        <v>42886.654861111114</v>
      </c>
      <c r="K3331" s="139">
        <v>42886.663888888892</v>
      </c>
      <c r="L3331" s="130">
        <f>IF(OR(K3331="",J3331=""), "Incomplete Data", K3331-J3331)</f>
        <v>9.0277777781011537E-3</v>
      </c>
      <c r="M3331" s="131" t="s">
        <v>1044</v>
      </c>
      <c r="N3331" s="138" t="s">
        <v>1802</v>
      </c>
    </row>
    <row r="3332" spans="1:14" s="133" customFormat="1" ht="27" customHeight="1" x14ac:dyDescent="0.35">
      <c r="A3332" s="158">
        <v>20382</v>
      </c>
      <c r="B3332" s="158">
        <v>2629</v>
      </c>
      <c r="C3332" s="125" t="s">
        <v>471</v>
      </c>
      <c r="D3332" s="159">
        <v>42887.840277777781</v>
      </c>
      <c r="E3332" s="158" t="s">
        <v>0</v>
      </c>
      <c r="F3332" s="172">
        <v>42887.525694444441</v>
      </c>
      <c r="G3332" s="173">
        <f t="shared" si="177"/>
        <v>0.31458333334012423</v>
      </c>
      <c r="H3332" s="174" t="str">
        <f t="shared" si="178"/>
        <v>ACCEPTABLE</v>
      </c>
      <c r="I3332" s="138"/>
      <c r="J3332" s="139">
        <v>42887.831944444442</v>
      </c>
      <c r="K3332" s="139">
        <v>42887.845833333333</v>
      </c>
      <c r="L3332" s="130">
        <f t="shared" ref="L3332:L3395" si="179">IF(OR(K3332="",J3332=""), "Incomplete Data", K3332-J3332)</f>
        <v>1.3888888890505768E-2</v>
      </c>
      <c r="M3332" s="131" t="s">
        <v>0</v>
      </c>
      <c r="N3332" s="138" t="s">
        <v>1307</v>
      </c>
    </row>
    <row r="3333" spans="1:14" s="133" customFormat="1" ht="27" customHeight="1" x14ac:dyDescent="0.35">
      <c r="A3333" s="158">
        <v>20382</v>
      </c>
      <c r="B3333" s="158">
        <v>2630</v>
      </c>
      <c r="C3333" s="125" t="s">
        <v>16</v>
      </c>
      <c r="D3333" s="159">
        <v>42887.875</v>
      </c>
      <c r="E3333" s="158" t="s">
        <v>1</v>
      </c>
      <c r="F3333" s="172">
        <v>42887.525694444441</v>
      </c>
      <c r="G3333" s="173">
        <f t="shared" si="177"/>
        <v>0.34930555555911269</v>
      </c>
      <c r="H3333" s="174" t="str">
        <f t="shared" si="178"/>
        <v>ACCEPTABLE</v>
      </c>
      <c r="I3333" s="138"/>
      <c r="J3333" s="139">
        <v>42887.870833333334</v>
      </c>
      <c r="K3333" s="139">
        <v>42887.87777777778</v>
      </c>
      <c r="L3333" s="130">
        <f t="shared" si="179"/>
        <v>6.9444444452528842E-3</v>
      </c>
      <c r="M3333" s="131" t="s">
        <v>1</v>
      </c>
      <c r="N3333" s="138" t="s">
        <v>1028</v>
      </c>
    </row>
    <row r="3334" spans="1:14" s="133" customFormat="1" ht="27" customHeight="1" x14ac:dyDescent="0.35">
      <c r="A3334" s="158">
        <v>20382</v>
      </c>
      <c r="B3334" s="158">
        <v>2631</v>
      </c>
      <c r="C3334" s="125" t="s">
        <v>19</v>
      </c>
      <c r="D3334" s="159">
        <v>42888.381944444445</v>
      </c>
      <c r="E3334" s="158" t="s">
        <v>0</v>
      </c>
      <c r="F3334" s="172">
        <v>42888.240277777775</v>
      </c>
      <c r="G3334" s="173">
        <f t="shared" si="177"/>
        <v>0.14166666667006211</v>
      </c>
      <c r="H3334" s="174" t="str">
        <f t="shared" si="178"/>
        <v>ACCEPTABLE</v>
      </c>
      <c r="I3334" s="138"/>
      <c r="J3334" s="139">
        <v>42888.381944444445</v>
      </c>
      <c r="K3334" s="139">
        <v>42888.388888888891</v>
      </c>
      <c r="L3334" s="130">
        <f t="shared" si="179"/>
        <v>6.9444444452528842E-3</v>
      </c>
      <c r="M3334" s="131" t="s">
        <v>0</v>
      </c>
      <c r="N3334" s="138" t="s">
        <v>765</v>
      </c>
    </row>
    <row r="3335" spans="1:14" s="133" customFormat="1" ht="27" customHeight="1" x14ac:dyDescent="0.35">
      <c r="A3335" s="158">
        <v>20382</v>
      </c>
      <c r="B3335" s="158">
        <v>2632</v>
      </c>
      <c r="C3335" s="125" t="s">
        <v>19</v>
      </c>
      <c r="D3335" s="159">
        <v>42888.430555555555</v>
      </c>
      <c r="E3335" s="158" t="s">
        <v>1</v>
      </c>
      <c r="F3335" s="172">
        <v>42888.240277777775</v>
      </c>
      <c r="G3335" s="173">
        <f t="shared" si="177"/>
        <v>0.19027777777955635</v>
      </c>
      <c r="H3335" s="174" t="str">
        <f t="shared" si="178"/>
        <v>ACCEPTABLE</v>
      </c>
      <c r="I3335" s="138"/>
      <c r="J3335" s="139">
        <v>42888.430555555555</v>
      </c>
      <c r="K3335" s="139">
        <v>42888.4375</v>
      </c>
      <c r="L3335" s="130">
        <f t="shared" si="179"/>
        <v>6.9444444452528842E-3</v>
      </c>
      <c r="M3335" s="131" t="s">
        <v>1</v>
      </c>
      <c r="N3335" s="138" t="s">
        <v>765</v>
      </c>
    </row>
    <row r="3336" spans="1:14" s="133" customFormat="1" ht="27" customHeight="1" x14ac:dyDescent="0.35">
      <c r="A3336" s="158">
        <v>20383</v>
      </c>
      <c r="B3336" s="158">
        <v>2633</v>
      </c>
      <c r="C3336" s="125" t="s">
        <v>1531</v>
      </c>
      <c r="D3336" s="159">
        <v>42888.625</v>
      </c>
      <c r="E3336" s="158" t="s">
        <v>0</v>
      </c>
      <c r="F3336" s="172">
        <v>42888.456250000003</v>
      </c>
      <c r="G3336" s="173">
        <f t="shared" si="177"/>
        <v>0.16874999999708962</v>
      </c>
      <c r="H3336" s="174" t="str">
        <f t="shared" si="178"/>
        <v>ACCEPTABLE</v>
      </c>
      <c r="I3336" s="138"/>
      <c r="J3336" s="139">
        <v>42888.618055555555</v>
      </c>
      <c r="K3336" s="139">
        <v>42888.628472222219</v>
      </c>
      <c r="L3336" s="130">
        <f t="shared" si="179"/>
        <v>1.0416666664241347E-2</v>
      </c>
      <c r="M3336" s="131" t="s">
        <v>0</v>
      </c>
      <c r="N3336" s="138" t="s">
        <v>1803</v>
      </c>
    </row>
    <row r="3337" spans="1:14" s="133" customFormat="1" ht="27" customHeight="1" x14ac:dyDescent="0.35">
      <c r="A3337" s="158">
        <v>20383</v>
      </c>
      <c r="B3337" s="158">
        <v>2634</v>
      </c>
      <c r="C3337" s="125" t="s">
        <v>4</v>
      </c>
      <c r="D3337" s="159">
        <v>42888.659722222219</v>
      </c>
      <c r="E3337" s="158" t="s">
        <v>1</v>
      </c>
      <c r="F3337" s="172">
        <v>42888.456250000003</v>
      </c>
      <c r="G3337" s="173">
        <f t="shared" si="177"/>
        <v>0.20347222221607808</v>
      </c>
      <c r="H3337" s="174" t="str">
        <f t="shared" si="178"/>
        <v>ACCEPTABLE</v>
      </c>
      <c r="I3337" s="138"/>
      <c r="J3337" s="139">
        <v>42888.643055555556</v>
      </c>
      <c r="K3337" s="139">
        <v>42888.65</v>
      </c>
      <c r="L3337" s="130">
        <f t="shared" si="179"/>
        <v>6.9444444452528842E-3</v>
      </c>
      <c r="M3337" s="131" t="s">
        <v>1</v>
      </c>
      <c r="N3337" s="138" t="s">
        <v>587</v>
      </c>
    </row>
    <row r="3338" spans="1:14" s="133" customFormat="1" ht="27" customHeight="1" x14ac:dyDescent="0.35">
      <c r="A3338" s="158">
        <v>20383</v>
      </c>
      <c r="B3338" s="158">
        <v>2635</v>
      </c>
      <c r="C3338" s="125" t="s">
        <v>4</v>
      </c>
      <c r="D3338" s="159">
        <v>42889.000694444447</v>
      </c>
      <c r="E3338" s="158" t="s">
        <v>0</v>
      </c>
      <c r="F3338" s="172">
        <v>42888.775694444441</v>
      </c>
      <c r="G3338" s="173">
        <f t="shared" si="177"/>
        <v>0.22500000000582077</v>
      </c>
      <c r="H3338" s="174" t="str">
        <f t="shared" si="178"/>
        <v>ACCEPTABLE</v>
      </c>
      <c r="I3338" s="138"/>
      <c r="J3338" s="139">
        <v>42889.004861111112</v>
      </c>
      <c r="K3338" s="139">
        <v>42889.009027777778</v>
      </c>
      <c r="L3338" s="130">
        <f t="shared" si="179"/>
        <v>4.166666665696539E-3</v>
      </c>
      <c r="M3338" s="131" t="s">
        <v>0</v>
      </c>
      <c r="N3338" s="138" t="s">
        <v>587</v>
      </c>
    </row>
    <row r="3339" spans="1:14" s="133" customFormat="1" ht="27" customHeight="1" x14ac:dyDescent="0.35">
      <c r="A3339" s="158">
        <v>20383</v>
      </c>
      <c r="B3339" s="158">
        <v>2636</v>
      </c>
      <c r="C3339" s="125" t="s">
        <v>1531</v>
      </c>
      <c r="D3339" s="159">
        <v>42889.03125</v>
      </c>
      <c r="E3339" s="158" t="s">
        <v>1</v>
      </c>
      <c r="F3339" s="172">
        <v>42888.775694444441</v>
      </c>
      <c r="G3339" s="173">
        <f t="shared" si="177"/>
        <v>0.25555555555911269</v>
      </c>
      <c r="H3339" s="174" t="str">
        <f t="shared" si="178"/>
        <v>ACCEPTABLE</v>
      </c>
      <c r="I3339" s="138"/>
      <c r="J3339" s="139">
        <v>42889.032638888886</v>
      </c>
      <c r="K3339" s="139">
        <v>42889.042361111111</v>
      </c>
      <c r="L3339" s="130">
        <f t="shared" si="179"/>
        <v>9.7222222248092294E-3</v>
      </c>
      <c r="M3339" s="131" t="s">
        <v>1</v>
      </c>
      <c r="N3339" s="138" t="s">
        <v>1804</v>
      </c>
    </row>
    <row r="3340" spans="1:14" s="133" customFormat="1" ht="27" customHeight="1" x14ac:dyDescent="0.35">
      <c r="A3340" s="158">
        <v>20384</v>
      </c>
      <c r="B3340" s="158">
        <v>2637</v>
      </c>
      <c r="C3340" s="125" t="s">
        <v>16</v>
      </c>
      <c r="D3340" s="159">
        <v>42889.215277777781</v>
      </c>
      <c r="E3340" s="158" t="s">
        <v>0</v>
      </c>
      <c r="F3340" s="172">
        <v>42888.775694444441</v>
      </c>
      <c r="G3340" s="173">
        <f t="shared" si="177"/>
        <v>0.43958333334012423</v>
      </c>
      <c r="H3340" s="174" t="str">
        <f t="shared" si="178"/>
        <v>ACCEPTABLE</v>
      </c>
      <c r="I3340" s="138"/>
      <c r="J3340" s="139">
        <v>42889.218055555553</v>
      </c>
      <c r="K3340" s="139">
        <v>42889.224999999999</v>
      </c>
      <c r="L3340" s="130">
        <f t="shared" si="179"/>
        <v>6.9444444452528842E-3</v>
      </c>
      <c r="M3340" s="131" t="s">
        <v>0</v>
      </c>
      <c r="N3340" s="138" t="s">
        <v>1805</v>
      </c>
    </row>
    <row r="3341" spans="1:14" s="133" customFormat="1" ht="27" customHeight="1" x14ac:dyDescent="0.35">
      <c r="A3341" s="158">
        <v>20384</v>
      </c>
      <c r="B3341" s="158">
        <v>2638</v>
      </c>
      <c r="C3341" s="125" t="s">
        <v>471</v>
      </c>
      <c r="D3341" s="159">
        <v>42889.236111111109</v>
      </c>
      <c r="E3341" s="158" t="s">
        <v>1</v>
      </c>
      <c r="F3341" s="172">
        <v>42888.775694444441</v>
      </c>
      <c r="G3341" s="173">
        <f t="shared" si="177"/>
        <v>0.46041666666860692</v>
      </c>
      <c r="H3341" s="174" t="str">
        <f t="shared" si="178"/>
        <v>ACCEPTABLE</v>
      </c>
      <c r="I3341" s="138"/>
      <c r="J3341" s="139">
        <v>42889.236805555556</v>
      </c>
      <c r="K3341" s="139">
        <v>42889.25</v>
      </c>
      <c r="L3341" s="130">
        <f t="shared" si="179"/>
        <v>1.3194444443797693E-2</v>
      </c>
      <c r="M3341" s="131" t="s">
        <v>1</v>
      </c>
      <c r="N3341" s="138" t="s">
        <v>1806</v>
      </c>
    </row>
    <row r="3342" spans="1:14" s="133" customFormat="1" ht="27" customHeight="1" x14ac:dyDescent="0.35">
      <c r="A3342" s="158">
        <v>20385</v>
      </c>
      <c r="B3342" s="158">
        <v>2639</v>
      </c>
      <c r="C3342" s="125" t="s">
        <v>471</v>
      </c>
      <c r="D3342" s="159">
        <v>42890.256944444445</v>
      </c>
      <c r="E3342" s="158" t="s">
        <v>0</v>
      </c>
      <c r="F3342" s="172">
        <v>42889.7</v>
      </c>
      <c r="G3342" s="173">
        <f t="shared" si="177"/>
        <v>0.55694444444816327</v>
      </c>
      <c r="H3342" s="174" t="str">
        <f t="shared" si="178"/>
        <v>ACCEPTABLE</v>
      </c>
      <c r="I3342" s="138"/>
      <c r="J3342" s="139">
        <v>42890.254166666666</v>
      </c>
      <c r="K3342" s="139">
        <v>42890.26666666667</v>
      </c>
      <c r="L3342" s="130">
        <f t="shared" si="179"/>
        <v>1.2500000004365575E-2</v>
      </c>
      <c r="M3342" s="131" t="s">
        <v>1807</v>
      </c>
      <c r="N3342" s="138" t="s">
        <v>1808</v>
      </c>
    </row>
    <row r="3343" spans="1:14" s="133" customFormat="1" ht="27" customHeight="1" x14ac:dyDescent="0.35">
      <c r="A3343" s="158">
        <v>20385</v>
      </c>
      <c r="B3343" s="158">
        <v>2640</v>
      </c>
      <c r="C3343" s="125" t="s">
        <v>16</v>
      </c>
      <c r="D3343" s="159">
        <v>42890.28125</v>
      </c>
      <c r="E3343" s="158" t="s">
        <v>1</v>
      </c>
      <c r="F3343" s="172">
        <v>42889.7</v>
      </c>
      <c r="G3343" s="173">
        <f t="shared" si="177"/>
        <v>0.58125000000291038</v>
      </c>
      <c r="H3343" s="174" t="str">
        <f t="shared" si="178"/>
        <v>ACCEPTABLE</v>
      </c>
      <c r="I3343" s="138"/>
      <c r="J3343" s="139">
        <v>42890.288888888892</v>
      </c>
      <c r="K3343" s="139">
        <v>42890.29583333333</v>
      </c>
      <c r="L3343" s="130">
        <f t="shared" si="179"/>
        <v>6.9444444379769266E-3</v>
      </c>
      <c r="M3343" s="131" t="s">
        <v>1</v>
      </c>
      <c r="N3343" s="138" t="s">
        <v>765</v>
      </c>
    </row>
    <row r="3344" spans="1:14" s="133" customFormat="1" ht="27" customHeight="1" x14ac:dyDescent="0.35">
      <c r="A3344" s="158">
        <v>20386</v>
      </c>
      <c r="B3344" s="158">
        <v>2641</v>
      </c>
      <c r="C3344" s="125" t="s">
        <v>1531</v>
      </c>
      <c r="D3344" s="159">
        <v>42890.722222222219</v>
      </c>
      <c r="E3344" s="158" t="s">
        <v>0</v>
      </c>
      <c r="F3344" s="172">
        <v>42890.638194444444</v>
      </c>
      <c r="G3344" s="173">
        <f t="shared" si="177"/>
        <v>8.4027777775190771E-2</v>
      </c>
      <c r="H3344" s="174" t="str">
        <f t="shared" si="178"/>
        <v>ACCEPTABLE</v>
      </c>
      <c r="I3344" s="138"/>
      <c r="J3344" s="139">
        <v>42890.711805555555</v>
      </c>
      <c r="K3344" s="139">
        <v>42890.722916666666</v>
      </c>
      <c r="L3344" s="130">
        <f>IF(OR(K3344="",J3344=""), "Incomplete Data", K3344-J3344)</f>
        <v>1.1111111110949423E-2</v>
      </c>
      <c r="M3344" s="131" t="s">
        <v>0</v>
      </c>
      <c r="N3344" s="138" t="s">
        <v>1809</v>
      </c>
    </row>
    <row r="3345" spans="1:14" s="133" customFormat="1" ht="27" customHeight="1" x14ac:dyDescent="0.35">
      <c r="A3345" s="158">
        <v>20386</v>
      </c>
      <c r="B3345" s="158">
        <v>2642</v>
      </c>
      <c r="C3345" s="125" t="s">
        <v>4</v>
      </c>
      <c r="D3345" s="159">
        <v>42890.763888888891</v>
      </c>
      <c r="E3345" s="158" t="s">
        <v>1</v>
      </c>
      <c r="F3345" s="172">
        <v>42890.638194444444</v>
      </c>
      <c r="G3345" s="173">
        <f t="shared" si="177"/>
        <v>0.12569444444670808</v>
      </c>
      <c r="H3345" s="174" t="str">
        <f t="shared" si="178"/>
        <v>ACCEPTABLE</v>
      </c>
      <c r="I3345" s="138"/>
      <c r="J3345" s="139">
        <v>42890.746527777781</v>
      </c>
      <c r="K3345" s="139">
        <v>42890.75277777778</v>
      </c>
      <c r="L3345" s="130">
        <f>IF(OR(K3345="",J3345=""), "Incomplete Data", K3345-J3345)</f>
        <v>6.2499999985448085E-3</v>
      </c>
      <c r="M3345" s="131" t="s">
        <v>1</v>
      </c>
      <c r="N3345" s="138" t="s">
        <v>18</v>
      </c>
    </row>
    <row r="3346" spans="1:14" s="133" customFormat="1" ht="27" customHeight="1" x14ac:dyDescent="0.35">
      <c r="A3346" s="158">
        <v>20385</v>
      </c>
      <c r="B3346" s="158">
        <v>2643</v>
      </c>
      <c r="C3346" s="125" t="s">
        <v>19</v>
      </c>
      <c r="D3346" s="159">
        <v>42890.944444444445</v>
      </c>
      <c r="E3346" s="158" t="s">
        <v>0</v>
      </c>
      <c r="F3346" s="172">
        <v>42890.814583333333</v>
      </c>
      <c r="G3346" s="173">
        <f t="shared" si="177"/>
        <v>0.12986111111240461</v>
      </c>
      <c r="H3346" s="174" t="str">
        <f t="shared" si="178"/>
        <v>ACCEPTABLE</v>
      </c>
      <c r="I3346" s="138"/>
      <c r="J3346" s="139">
        <v>42890.95</v>
      </c>
      <c r="K3346" s="139">
        <v>42890.959722222222</v>
      </c>
      <c r="L3346" s="130">
        <f t="shared" si="179"/>
        <v>9.7222222248092294E-3</v>
      </c>
      <c r="M3346" s="131" t="s">
        <v>0</v>
      </c>
      <c r="N3346" s="138" t="s">
        <v>765</v>
      </c>
    </row>
    <row r="3347" spans="1:14" s="133" customFormat="1" ht="27" customHeight="1" x14ac:dyDescent="0.35">
      <c r="A3347" s="158">
        <v>20385</v>
      </c>
      <c r="B3347" s="158">
        <v>2644</v>
      </c>
      <c r="C3347" s="125" t="s">
        <v>19</v>
      </c>
      <c r="D3347" s="159">
        <v>42890.993055555555</v>
      </c>
      <c r="E3347" s="158" t="s">
        <v>1</v>
      </c>
      <c r="F3347" s="172">
        <v>42890.814583333333</v>
      </c>
      <c r="G3347" s="173">
        <f t="shared" si="177"/>
        <v>0.17847222222189885</v>
      </c>
      <c r="H3347" s="174" t="str">
        <f t="shared" si="178"/>
        <v>ACCEPTABLE</v>
      </c>
      <c r="I3347" s="138"/>
      <c r="J3347" s="139">
        <v>42891</v>
      </c>
      <c r="K3347" s="139">
        <v>42891.006944444445</v>
      </c>
      <c r="L3347" s="130">
        <f t="shared" si="179"/>
        <v>6.9444444452528842E-3</v>
      </c>
      <c r="M3347" s="131" t="s">
        <v>1</v>
      </c>
      <c r="N3347" s="138" t="s">
        <v>765</v>
      </c>
    </row>
    <row r="3348" spans="1:14" s="133" customFormat="1" ht="27" customHeight="1" x14ac:dyDescent="0.35">
      <c r="A3348" s="158">
        <v>20386</v>
      </c>
      <c r="B3348" s="158">
        <v>2645</v>
      </c>
      <c r="C3348" s="125" t="s">
        <v>4</v>
      </c>
      <c r="D3348" s="159">
        <v>42891.815972222219</v>
      </c>
      <c r="E3348" s="158" t="s">
        <v>0</v>
      </c>
      <c r="F3348" s="172">
        <v>42891.65</v>
      </c>
      <c r="G3348" s="173">
        <f t="shared" si="177"/>
        <v>0.16597222221753327</v>
      </c>
      <c r="H3348" s="174" t="str">
        <f t="shared" si="178"/>
        <v>ACCEPTABLE</v>
      </c>
      <c r="I3348" s="138"/>
      <c r="J3348" s="139">
        <v>42891.821527777778</v>
      </c>
      <c r="K3348" s="139">
        <v>42891.826388888891</v>
      </c>
      <c r="L3348" s="130">
        <f t="shared" si="179"/>
        <v>4.8611111124046147E-3</v>
      </c>
      <c r="M3348" s="131" t="s">
        <v>0</v>
      </c>
      <c r="N3348" s="138" t="s">
        <v>587</v>
      </c>
    </row>
    <row r="3349" spans="1:14" s="133" customFormat="1" ht="27" customHeight="1" x14ac:dyDescent="0.35">
      <c r="A3349" s="158">
        <v>20386</v>
      </c>
      <c r="B3349" s="158">
        <v>2646</v>
      </c>
      <c r="C3349" s="125" t="s">
        <v>1531</v>
      </c>
      <c r="D3349" s="159">
        <v>42891.854166666664</v>
      </c>
      <c r="E3349" s="158" t="s">
        <v>1</v>
      </c>
      <c r="F3349" s="172">
        <v>42891.65</v>
      </c>
      <c r="G3349" s="173">
        <f t="shared" si="177"/>
        <v>0.20416666666278616</v>
      </c>
      <c r="H3349" s="174" t="str">
        <f t="shared" si="178"/>
        <v>ACCEPTABLE</v>
      </c>
      <c r="I3349" s="138"/>
      <c r="J3349" s="139">
        <v>42891.845833333333</v>
      </c>
      <c r="K3349" s="139">
        <v>42891.856249999997</v>
      </c>
      <c r="L3349" s="130">
        <f t="shared" si="179"/>
        <v>1.0416666664241347E-2</v>
      </c>
      <c r="M3349" s="131" t="s">
        <v>1</v>
      </c>
      <c r="N3349" s="138" t="s">
        <v>1353</v>
      </c>
    </row>
    <row r="3350" spans="1:14" s="133" customFormat="1" ht="27" customHeight="1" x14ac:dyDescent="0.35">
      <c r="A3350" s="176"/>
      <c r="B3350" s="176"/>
      <c r="C3350" s="175"/>
      <c r="D3350" s="174"/>
      <c r="E3350" s="175"/>
      <c r="F3350" s="174"/>
      <c r="G3350" s="173" t="str">
        <f t="shared" si="177"/>
        <v/>
      </c>
      <c r="H3350" s="174" t="str">
        <f t="shared" si="178"/>
        <v/>
      </c>
      <c r="I3350" s="138"/>
      <c r="J3350" s="139">
        <v>42893.399305555555</v>
      </c>
      <c r="K3350" s="139">
        <v>42893.402777777781</v>
      </c>
      <c r="L3350" s="130">
        <f t="shared" si="179"/>
        <v>3.4722222262644209E-3</v>
      </c>
      <c r="M3350" s="131"/>
      <c r="N3350" s="138" t="s">
        <v>78</v>
      </c>
    </row>
    <row r="3351" spans="1:14" s="133" customFormat="1" ht="27" customHeight="1" x14ac:dyDescent="0.35">
      <c r="A3351" s="158">
        <v>20385</v>
      </c>
      <c r="B3351" s="158">
        <v>2647</v>
      </c>
      <c r="C3351" s="125" t="s">
        <v>16</v>
      </c>
      <c r="D3351" s="159">
        <v>42893.423611111109</v>
      </c>
      <c r="E3351" s="158" t="s">
        <v>0</v>
      </c>
      <c r="F3351" s="172">
        <v>42893.290972222225</v>
      </c>
      <c r="G3351" s="173">
        <f t="shared" si="177"/>
        <v>0.132638888884685</v>
      </c>
      <c r="H3351" s="174" t="str">
        <f t="shared" si="178"/>
        <v>ACCEPTABLE</v>
      </c>
      <c r="I3351" s="138"/>
      <c r="J3351" s="139">
        <v>42893.440972222219</v>
      </c>
      <c r="K3351" s="139">
        <v>42893.447916666664</v>
      </c>
      <c r="L3351" s="130">
        <f t="shared" si="179"/>
        <v>6.9444444452528842E-3</v>
      </c>
      <c r="M3351" s="131" t="s">
        <v>0</v>
      </c>
      <c r="N3351" s="138" t="s">
        <v>1810</v>
      </c>
    </row>
    <row r="3352" spans="1:14" s="133" customFormat="1" ht="27" customHeight="1" x14ac:dyDescent="0.35">
      <c r="A3352" s="158">
        <v>20385</v>
      </c>
      <c r="B3352" s="158">
        <v>2648</v>
      </c>
      <c r="C3352" s="125" t="s">
        <v>471</v>
      </c>
      <c r="D3352" s="159">
        <v>42893.451388888891</v>
      </c>
      <c r="E3352" s="158" t="s">
        <v>1</v>
      </c>
      <c r="F3352" s="172">
        <v>42893.290972222225</v>
      </c>
      <c r="G3352" s="173">
        <f t="shared" si="177"/>
        <v>0.16041666666569654</v>
      </c>
      <c r="H3352" s="174" t="str">
        <f t="shared" si="178"/>
        <v>ACCEPTABLE</v>
      </c>
      <c r="I3352" s="138"/>
      <c r="J3352" s="139">
        <v>42893.46875</v>
      </c>
      <c r="K3352" s="139">
        <v>42893.493055555555</v>
      </c>
      <c r="L3352" s="130">
        <f t="shared" si="179"/>
        <v>2.4305555554747116E-2</v>
      </c>
      <c r="M3352" s="131" t="s">
        <v>1</v>
      </c>
      <c r="N3352" s="138" t="s">
        <v>1811</v>
      </c>
    </row>
    <row r="3353" spans="1:14" s="133" customFormat="1" ht="27" customHeight="1" x14ac:dyDescent="0.35">
      <c r="A3353" s="158">
        <v>20387</v>
      </c>
      <c r="B3353" s="158">
        <v>2649</v>
      </c>
      <c r="C3353" s="125" t="s">
        <v>1531</v>
      </c>
      <c r="D3353" s="159">
        <v>42893.520833333336</v>
      </c>
      <c r="E3353" s="158" t="s">
        <v>0</v>
      </c>
      <c r="F3353" s="172">
        <v>42893.290972222225</v>
      </c>
      <c r="G3353" s="173">
        <f t="shared" si="177"/>
        <v>0.22986111111094942</v>
      </c>
      <c r="H3353" s="174" t="str">
        <f t="shared" si="178"/>
        <v>ACCEPTABLE</v>
      </c>
      <c r="I3353" s="138"/>
      <c r="J3353" s="139">
        <v>42893.506944444445</v>
      </c>
      <c r="K3353" s="139">
        <v>42893.517361111109</v>
      </c>
      <c r="L3353" s="130">
        <f t="shared" si="179"/>
        <v>1.0416666664241347E-2</v>
      </c>
      <c r="M3353" s="131"/>
      <c r="N3353" s="138" t="s">
        <v>1812</v>
      </c>
    </row>
    <row r="3354" spans="1:14" s="133" customFormat="1" ht="27" customHeight="1" x14ac:dyDescent="0.35">
      <c r="A3354" s="158">
        <v>20387</v>
      </c>
      <c r="B3354" s="158">
        <v>2650</v>
      </c>
      <c r="C3354" s="125" t="s">
        <v>4</v>
      </c>
      <c r="D3354" s="159">
        <v>42893.555555555555</v>
      </c>
      <c r="E3354" s="158" t="s">
        <v>1</v>
      </c>
      <c r="F3354" s="172">
        <v>42893.473611111112</v>
      </c>
      <c r="G3354" s="173">
        <f t="shared" si="177"/>
        <v>8.1944444442342501E-2</v>
      </c>
      <c r="H3354" s="174" t="str">
        <f t="shared" si="178"/>
        <v>ACCEPTABLE</v>
      </c>
      <c r="I3354" s="138"/>
      <c r="J3354" s="139">
        <v>42893.545138888891</v>
      </c>
      <c r="K3354" s="139">
        <v>42893.548611111109</v>
      </c>
      <c r="L3354" s="130">
        <f t="shared" si="179"/>
        <v>3.4722222189884633E-3</v>
      </c>
      <c r="M3354" s="131"/>
      <c r="N3354" s="138" t="s">
        <v>9</v>
      </c>
    </row>
    <row r="3355" spans="1:14" s="133" customFormat="1" ht="27" customHeight="1" x14ac:dyDescent="0.35">
      <c r="A3355" s="158">
        <v>20388</v>
      </c>
      <c r="B3355" s="158">
        <v>2651</v>
      </c>
      <c r="C3355" s="125" t="s">
        <v>1531</v>
      </c>
      <c r="D3355" s="159">
        <v>42893.71875</v>
      </c>
      <c r="E3355" s="158" t="s">
        <v>0</v>
      </c>
      <c r="F3355" s="172">
        <v>42893.473611111112</v>
      </c>
      <c r="G3355" s="173">
        <f t="shared" si="177"/>
        <v>0.24513888888759539</v>
      </c>
      <c r="H3355" s="174" t="str">
        <f t="shared" si="178"/>
        <v>ACCEPTABLE</v>
      </c>
      <c r="I3355" s="138"/>
      <c r="J3355" s="139">
        <v>42893.724305555559</v>
      </c>
      <c r="K3355" s="139">
        <v>42893.73333333333</v>
      </c>
      <c r="L3355" s="130">
        <f t="shared" si="179"/>
        <v>9.0277777708251961E-3</v>
      </c>
      <c r="M3355" s="131" t="s">
        <v>0</v>
      </c>
      <c r="N3355" s="138" t="s">
        <v>1813</v>
      </c>
    </row>
    <row r="3356" spans="1:14" s="133" customFormat="1" ht="27" customHeight="1" x14ac:dyDescent="0.35">
      <c r="A3356" s="158">
        <v>20388</v>
      </c>
      <c r="B3356" s="158">
        <v>2652</v>
      </c>
      <c r="C3356" s="125" t="s">
        <v>1531</v>
      </c>
      <c r="D3356" s="159">
        <v>42893.739583333336</v>
      </c>
      <c r="E3356" s="158" t="s">
        <v>1</v>
      </c>
      <c r="F3356" s="172">
        <v>42893.473611111112</v>
      </c>
      <c r="G3356" s="173">
        <f t="shared" si="177"/>
        <v>0.26597222222335404</v>
      </c>
      <c r="H3356" s="174" t="str">
        <f t="shared" si="178"/>
        <v>ACCEPTABLE</v>
      </c>
      <c r="I3356" s="138"/>
      <c r="J3356" s="139">
        <v>42893.743055555555</v>
      </c>
      <c r="K3356" s="139">
        <v>42893.752083333333</v>
      </c>
      <c r="L3356" s="130">
        <f t="shared" si="179"/>
        <v>9.0277777781011537E-3</v>
      </c>
      <c r="M3356" s="131" t="s">
        <v>1</v>
      </c>
      <c r="N3356" s="138" t="s">
        <v>1813</v>
      </c>
    </row>
    <row r="3357" spans="1:14" s="133" customFormat="1" ht="27" customHeight="1" x14ac:dyDescent="0.35">
      <c r="A3357" s="158">
        <v>20387</v>
      </c>
      <c r="B3357" s="158">
        <v>2653</v>
      </c>
      <c r="C3357" s="125" t="s">
        <v>4</v>
      </c>
      <c r="D3357" s="159">
        <v>42894.229166666664</v>
      </c>
      <c r="E3357" s="158" t="s">
        <v>0</v>
      </c>
      <c r="F3357" s="172">
        <v>42894.178472222222</v>
      </c>
      <c r="G3357" s="173">
        <f t="shared" si="177"/>
        <v>5.0694444442342501E-2</v>
      </c>
      <c r="H3357" s="174" t="str">
        <f t="shared" si="178"/>
        <v>ACCEPTABLE</v>
      </c>
      <c r="I3357" s="138"/>
      <c r="J3357" s="139">
        <v>42894.261111111111</v>
      </c>
      <c r="K3357" s="139">
        <v>42894.271527777775</v>
      </c>
      <c r="L3357" s="130">
        <f t="shared" si="179"/>
        <v>1.0416666664241347E-2</v>
      </c>
      <c r="M3357" s="131" t="s">
        <v>0</v>
      </c>
      <c r="N3357" s="138" t="s">
        <v>1814</v>
      </c>
    </row>
    <row r="3358" spans="1:14" s="133" customFormat="1" ht="27" customHeight="1" x14ac:dyDescent="0.35">
      <c r="A3358" s="158">
        <v>20387</v>
      </c>
      <c r="B3358" s="158">
        <v>2654</v>
      </c>
      <c r="C3358" s="125" t="s">
        <v>1531</v>
      </c>
      <c r="D3358" s="159">
        <v>42894.270833333336</v>
      </c>
      <c r="E3358" s="158" t="s">
        <v>1</v>
      </c>
      <c r="F3358" s="172">
        <v>42894.178472222222</v>
      </c>
      <c r="G3358" s="173">
        <f t="shared" si="177"/>
        <v>9.2361111113859806E-2</v>
      </c>
      <c r="H3358" s="174" t="str">
        <f t="shared" si="178"/>
        <v>ACCEPTABLE</v>
      </c>
      <c r="I3358" s="138"/>
      <c r="J3358" s="139">
        <v>42894.286805555559</v>
      </c>
      <c r="K3358" s="139">
        <v>42894.297222222223</v>
      </c>
      <c r="L3358" s="130">
        <f t="shared" si="179"/>
        <v>1.0416666664241347E-2</v>
      </c>
      <c r="M3358" s="131" t="s">
        <v>1</v>
      </c>
      <c r="N3358" s="138" t="s">
        <v>1815</v>
      </c>
    </row>
    <row r="3359" spans="1:14" s="133" customFormat="1" ht="27" customHeight="1" x14ac:dyDescent="0.35">
      <c r="A3359" s="176"/>
      <c r="B3359" s="176"/>
      <c r="C3359" s="175"/>
      <c r="D3359" s="174"/>
      <c r="E3359" s="175"/>
      <c r="F3359" s="174"/>
      <c r="G3359" s="173" t="str">
        <f t="shared" si="177"/>
        <v/>
      </c>
      <c r="H3359" s="174" t="str">
        <f t="shared" si="178"/>
        <v/>
      </c>
      <c r="I3359" s="138"/>
      <c r="J3359" s="139">
        <v>42894.375</v>
      </c>
      <c r="K3359" s="139">
        <v>42894.381249999999</v>
      </c>
      <c r="L3359" s="130">
        <f t="shared" si="179"/>
        <v>6.2499999985448085E-3</v>
      </c>
      <c r="M3359" s="131" t="s">
        <v>1</v>
      </c>
      <c r="N3359" s="138" t="s">
        <v>177</v>
      </c>
    </row>
    <row r="3360" spans="1:14" s="133" customFormat="1" ht="27" customHeight="1" x14ac:dyDescent="0.35">
      <c r="A3360" s="176"/>
      <c r="B3360" s="176"/>
      <c r="C3360" s="175"/>
      <c r="D3360" s="174"/>
      <c r="E3360" s="175"/>
      <c r="F3360" s="174"/>
      <c r="G3360" s="173" t="str">
        <f t="shared" si="177"/>
        <v/>
      </c>
      <c r="H3360" s="174" t="str">
        <f t="shared" si="178"/>
        <v/>
      </c>
      <c r="I3360" s="138"/>
      <c r="J3360" s="139">
        <v>42895.231249999997</v>
      </c>
      <c r="K3360" s="139">
        <v>42895.23541666667</v>
      </c>
      <c r="L3360" s="130">
        <f t="shared" si="179"/>
        <v>4.1666666729724966E-3</v>
      </c>
      <c r="M3360" s="131" t="s">
        <v>0</v>
      </c>
      <c r="N3360" s="138" t="s">
        <v>177</v>
      </c>
    </row>
    <row r="3361" spans="1:14" s="133" customFormat="1" ht="27" customHeight="1" x14ac:dyDescent="0.35">
      <c r="A3361" s="158">
        <v>20389</v>
      </c>
      <c r="B3361" s="158">
        <v>2655</v>
      </c>
      <c r="C3361" s="125" t="s">
        <v>1531</v>
      </c>
      <c r="D3361" s="159">
        <v>42895.243055555555</v>
      </c>
      <c r="E3361" s="158" t="s">
        <v>0</v>
      </c>
      <c r="F3361" s="172">
        <v>42894.879861111112</v>
      </c>
      <c r="G3361" s="173">
        <f>IF(D3361="","",D3361-F3361)</f>
        <v>0.3631944444423425</v>
      </c>
      <c r="H3361" s="174" t="str">
        <f>IF(G3361="","",IF(OR(DAY(D3361-F3361)&gt;1,AND(HOUR(D3361-F3361)&gt;HOUR("0:59"),(SIGN(D3361-F3361)=1))),"ACCEPTABLE","TOO LATE"))</f>
        <v>ACCEPTABLE</v>
      </c>
      <c r="I3361" s="138"/>
      <c r="J3361" s="139">
        <v>42895.245138888888</v>
      </c>
      <c r="K3361" s="139">
        <v>42895.256944444445</v>
      </c>
      <c r="L3361" s="130">
        <f t="shared" si="179"/>
        <v>1.1805555557657499E-2</v>
      </c>
      <c r="M3361" s="131" t="s">
        <v>0</v>
      </c>
      <c r="N3361" s="138" t="s">
        <v>1816</v>
      </c>
    </row>
    <row r="3362" spans="1:14" s="133" customFormat="1" ht="27" customHeight="1" x14ac:dyDescent="0.35">
      <c r="A3362" s="158">
        <v>20389</v>
      </c>
      <c r="B3362" s="158">
        <v>2656</v>
      </c>
      <c r="C3362" s="125" t="s">
        <v>4</v>
      </c>
      <c r="D3362" s="159">
        <v>42895.277777777781</v>
      </c>
      <c r="E3362" s="158" t="s">
        <v>1</v>
      </c>
      <c r="F3362" s="172">
        <v>42894.879861111112</v>
      </c>
      <c r="G3362" s="173">
        <f>IF(D3362="","",D3362-F3362)</f>
        <v>0.39791666666860692</v>
      </c>
      <c r="H3362" s="174" t="str">
        <f>IF(G3362="","",IF(OR(DAY(D3362-F3362)&gt;1,AND(HOUR(D3362-F3362)&gt;HOUR("0:59"),(SIGN(D3362-F3362)=1))),"ACCEPTABLE","TOO LATE"))</f>
        <v>ACCEPTABLE</v>
      </c>
      <c r="I3362" s="138"/>
      <c r="J3362" s="139">
        <v>42895.286111111112</v>
      </c>
      <c r="K3362" s="139">
        <v>42895.291666666664</v>
      </c>
      <c r="L3362" s="130">
        <f t="shared" si="179"/>
        <v>5.5555555518367328E-3</v>
      </c>
      <c r="M3362" s="131" t="s">
        <v>1</v>
      </c>
      <c r="N3362" s="138" t="s">
        <v>22</v>
      </c>
    </row>
    <row r="3363" spans="1:14" s="133" customFormat="1" ht="27" customHeight="1" x14ac:dyDescent="0.35">
      <c r="A3363" s="176"/>
      <c r="B3363" s="176"/>
      <c r="C3363" s="175"/>
      <c r="D3363" s="174"/>
      <c r="E3363" s="175"/>
      <c r="F3363" s="174"/>
      <c r="G3363" s="173" t="str">
        <f t="shared" ref="G3363:G3365" si="180">IF(D3363="","",D3363-F3363)</f>
        <v/>
      </c>
      <c r="H3363" s="174" t="str">
        <f t="shared" ref="H3363:H3365" si="181">IF(G3363="","",IF(OR(DAY(D3363-F3363)&gt;1,AND(HOUR(D3363-F3363)&gt;HOUR("0:59"),(SIGN(D3363-F3363)=1))),"ACCEPTABLE","TOO LATE"))</f>
        <v/>
      </c>
      <c r="I3363" s="138"/>
      <c r="J3363" s="139">
        <v>42895.32708333333</v>
      </c>
      <c r="K3363" s="139">
        <v>42895.337500000001</v>
      </c>
      <c r="L3363" s="130">
        <f t="shared" si="179"/>
        <v>1.0416666671517305E-2</v>
      </c>
      <c r="M3363" s="131" t="s">
        <v>1</v>
      </c>
      <c r="N3363" s="138" t="s">
        <v>929</v>
      </c>
    </row>
    <row r="3364" spans="1:14" s="133" customFormat="1" ht="27" customHeight="1" x14ac:dyDescent="0.35">
      <c r="A3364" s="176"/>
      <c r="B3364" s="176"/>
      <c r="C3364" s="175"/>
      <c r="D3364" s="174"/>
      <c r="E3364" s="175"/>
      <c r="F3364" s="174"/>
      <c r="G3364" s="173" t="str">
        <f t="shared" si="180"/>
        <v/>
      </c>
      <c r="H3364" s="174" t="str">
        <f t="shared" si="181"/>
        <v/>
      </c>
      <c r="I3364" s="138"/>
      <c r="J3364" s="139">
        <v>42895.551388888889</v>
      </c>
      <c r="K3364" s="139">
        <v>42895.555555555555</v>
      </c>
      <c r="L3364" s="130">
        <f t="shared" si="179"/>
        <v>4.166666665696539E-3</v>
      </c>
      <c r="M3364" s="131"/>
      <c r="N3364" s="138" t="s">
        <v>78</v>
      </c>
    </row>
    <row r="3365" spans="1:14" s="133" customFormat="1" ht="27" customHeight="1" x14ac:dyDescent="0.35">
      <c r="A3365" s="176"/>
      <c r="B3365" s="176"/>
      <c r="C3365" s="175"/>
      <c r="D3365" s="174"/>
      <c r="E3365" s="175"/>
      <c r="F3365" s="174"/>
      <c r="G3365" s="173" t="str">
        <f t="shared" si="180"/>
        <v/>
      </c>
      <c r="H3365" s="174" t="str">
        <f t="shared" si="181"/>
        <v/>
      </c>
      <c r="I3365" s="138"/>
      <c r="J3365" s="131"/>
      <c r="K3365" s="131"/>
      <c r="L3365" s="130" t="str">
        <f t="shared" si="179"/>
        <v>Incomplete Data</v>
      </c>
      <c r="M3365" s="131"/>
      <c r="N3365" s="138"/>
    </row>
    <row r="3366" spans="1:14" s="133" customFormat="1" ht="27" customHeight="1" x14ac:dyDescent="0.35">
      <c r="A3366" s="158">
        <v>20387</v>
      </c>
      <c r="B3366" s="158">
        <v>2657</v>
      </c>
      <c r="C3366" s="125" t="s">
        <v>1531</v>
      </c>
      <c r="D3366" s="159">
        <v>42896.875</v>
      </c>
      <c r="E3366" s="158" t="s">
        <v>0</v>
      </c>
      <c r="F3366" s="172">
        <v>42896.689583333333</v>
      </c>
      <c r="G3366" s="173">
        <f>IF(D3366="","",D3366-F3366)</f>
        <v>0.18541666666715173</v>
      </c>
      <c r="H3366" s="174" t="str">
        <f>IF(G3366="","",IF(OR(DAY(D3366-F3366)&gt;1,AND(HOUR(D3366-F3366)&gt;HOUR("0:59"),(SIGN(D3366-F3366)=1))),"ACCEPTABLE","TOO LATE"))</f>
        <v>ACCEPTABLE</v>
      </c>
      <c r="I3366" s="138"/>
      <c r="J3366" s="139">
        <v>42896.88958333333</v>
      </c>
      <c r="K3366" s="139">
        <v>42896.9</v>
      </c>
      <c r="L3366" s="130">
        <f t="shared" si="179"/>
        <v>1.0416666671517305E-2</v>
      </c>
      <c r="M3366" s="131" t="s">
        <v>0</v>
      </c>
      <c r="N3366" s="138" t="s">
        <v>1804</v>
      </c>
    </row>
    <row r="3367" spans="1:14" s="133" customFormat="1" ht="27" customHeight="1" x14ac:dyDescent="0.35">
      <c r="A3367" s="158">
        <v>20387</v>
      </c>
      <c r="B3367" s="158">
        <v>2658</v>
      </c>
      <c r="C3367" s="125" t="s">
        <v>4</v>
      </c>
      <c r="D3367" s="159">
        <v>42896.909722222219</v>
      </c>
      <c r="E3367" s="158" t="s">
        <v>1</v>
      </c>
      <c r="F3367" s="172">
        <v>42896.689583333333</v>
      </c>
      <c r="G3367" s="173">
        <f>IF(D3367="","",D3367-F3367)</f>
        <v>0.22013888888614019</v>
      </c>
      <c r="H3367" s="174" t="str">
        <f>IF(G3367="","",IF(OR(DAY(D3367-F3367)&gt;1,AND(HOUR(D3367-F3367)&gt;HOUR("0:59"),(SIGN(D3367-F3367)=1))),"ACCEPTABLE","TOO LATE"))</f>
        <v>ACCEPTABLE</v>
      </c>
      <c r="I3367" s="138"/>
      <c r="J3367" s="139">
        <v>42896.925694444442</v>
      </c>
      <c r="K3367" s="139">
        <v>42896.932638888888</v>
      </c>
      <c r="L3367" s="130">
        <f t="shared" si="179"/>
        <v>6.9444444452528842E-3</v>
      </c>
      <c r="M3367" s="131" t="s">
        <v>1</v>
      </c>
      <c r="N3367" s="138" t="s">
        <v>587</v>
      </c>
    </row>
    <row r="3368" spans="1:14" s="133" customFormat="1" ht="27" customHeight="1" x14ac:dyDescent="0.35">
      <c r="A3368" s="176"/>
      <c r="B3368" s="176"/>
      <c r="C3368" s="175"/>
      <c r="D3368" s="174"/>
      <c r="E3368" s="175"/>
      <c r="F3368" s="174"/>
      <c r="G3368" s="173" t="str">
        <f t="shared" ref="G3368:G3387" si="182">IF(D3368="","",D3368-F3368)</f>
        <v/>
      </c>
      <c r="H3368" s="174" t="str">
        <f t="shared" ref="H3368:H3387" si="183">IF(G3368="","",IF(OR(DAY(D3368-F3368)&gt;1,AND(HOUR(D3368-F3368)&gt;HOUR("0:59"),(SIGN(D3368-F3368)=1))),"ACCEPTABLE","TOO LATE"))</f>
        <v/>
      </c>
      <c r="I3368" s="138"/>
      <c r="J3368" s="139">
        <v>42897.012499999997</v>
      </c>
      <c r="K3368" s="139">
        <v>42897.015972222223</v>
      </c>
      <c r="L3368" s="130">
        <f t="shared" si="179"/>
        <v>3.4722222262644209E-3</v>
      </c>
      <c r="M3368" s="131" t="s">
        <v>0</v>
      </c>
      <c r="N3368" s="138" t="s">
        <v>1817</v>
      </c>
    </row>
    <row r="3369" spans="1:14" s="133" customFormat="1" ht="27" customHeight="1" x14ac:dyDescent="0.35">
      <c r="A3369" s="176"/>
      <c r="B3369" s="176"/>
      <c r="C3369" s="175"/>
      <c r="D3369" s="174"/>
      <c r="E3369" s="175"/>
      <c r="F3369" s="174"/>
      <c r="G3369" s="173" t="str">
        <f t="shared" si="182"/>
        <v/>
      </c>
      <c r="H3369" s="174" t="str">
        <f t="shared" si="183"/>
        <v/>
      </c>
      <c r="I3369" s="138"/>
      <c r="J3369" s="139">
        <v>42897.022916666669</v>
      </c>
      <c r="K3369" s="139">
        <v>42897.026388888888</v>
      </c>
      <c r="L3369" s="130">
        <f t="shared" si="179"/>
        <v>3.4722222189884633E-3</v>
      </c>
      <c r="M3369" s="131" t="s">
        <v>1</v>
      </c>
      <c r="N3369" s="138" t="s">
        <v>1817</v>
      </c>
    </row>
    <row r="3370" spans="1:14" s="133" customFormat="1" ht="27" customHeight="1" x14ac:dyDescent="0.35">
      <c r="A3370" s="158">
        <v>20389</v>
      </c>
      <c r="B3370" s="158">
        <v>2659</v>
      </c>
      <c r="C3370" s="125" t="s">
        <v>4</v>
      </c>
      <c r="D3370" s="159">
        <v>42897.125</v>
      </c>
      <c r="E3370" s="158" t="s">
        <v>0</v>
      </c>
      <c r="F3370" s="172">
        <v>42896.689583333333</v>
      </c>
      <c r="G3370" s="173">
        <f t="shared" si="182"/>
        <v>0.43541666666715173</v>
      </c>
      <c r="H3370" s="174" t="str">
        <f t="shared" si="183"/>
        <v>ACCEPTABLE</v>
      </c>
      <c r="I3370" s="138"/>
      <c r="J3370" s="139">
        <v>42897.115972222222</v>
      </c>
      <c r="K3370" s="139">
        <v>42897.123611111114</v>
      </c>
      <c r="L3370" s="130">
        <f t="shared" si="179"/>
        <v>7.6388888919609599E-3</v>
      </c>
      <c r="M3370" s="131" t="s">
        <v>0</v>
      </c>
      <c r="N3370" s="138" t="s">
        <v>587</v>
      </c>
    </row>
    <row r="3371" spans="1:14" s="133" customFormat="1" ht="27" customHeight="1" x14ac:dyDescent="0.35">
      <c r="A3371" s="158">
        <v>20389</v>
      </c>
      <c r="B3371" s="158">
        <v>2660</v>
      </c>
      <c r="C3371" s="125" t="s">
        <v>1531</v>
      </c>
      <c r="D3371" s="159">
        <v>42897.159722222219</v>
      </c>
      <c r="E3371" s="158" t="s">
        <v>1</v>
      </c>
      <c r="F3371" s="172">
        <v>42896.689583333333</v>
      </c>
      <c r="G3371" s="173">
        <f t="shared" si="182"/>
        <v>0.47013888888614019</v>
      </c>
      <c r="H3371" s="174" t="str">
        <f t="shared" si="183"/>
        <v>ACCEPTABLE</v>
      </c>
      <c r="I3371" s="138"/>
      <c r="J3371" s="139">
        <v>42897.142361111109</v>
      </c>
      <c r="K3371" s="139">
        <v>42897.15347222222</v>
      </c>
      <c r="L3371" s="130">
        <f t="shared" si="179"/>
        <v>1.1111111110949423E-2</v>
      </c>
      <c r="M3371" s="131" t="s">
        <v>1</v>
      </c>
      <c r="N3371" s="138" t="s">
        <v>1108</v>
      </c>
    </row>
    <row r="3372" spans="1:14" s="133" customFormat="1" ht="27" customHeight="1" x14ac:dyDescent="0.35">
      <c r="A3372" s="158">
        <v>20387</v>
      </c>
      <c r="B3372" s="158">
        <v>2661</v>
      </c>
      <c r="C3372" s="125" t="s">
        <v>4</v>
      </c>
      <c r="D3372" s="159">
        <v>42897.225694444445</v>
      </c>
      <c r="E3372" s="158" t="s">
        <v>0</v>
      </c>
      <c r="F3372" s="172">
        <v>42897.216666666667</v>
      </c>
      <c r="G3372" s="173">
        <f t="shared" si="182"/>
        <v>9.0277777781011537E-3</v>
      </c>
      <c r="H3372" s="174" t="str">
        <f t="shared" si="183"/>
        <v>TOO LATE</v>
      </c>
      <c r="I3372" s="138"/>
      <c r="J3372" s="139">
        <v>42897.224305555559</v>
      </c>
      <c r="K3372" s="139">
        <v>42897.230555555558</v>
      </c>
      <c r="L3372" s="130">
        <f t="shared" si="179"/>
        <v>6.2499999985448085E-3</v>
      </c>
      <c r="M3372" s="131" t="s">
        <v>0</v>
      </c>
      <c r="N3372" s="138" t="s">
        <v>587</v>
      </c>
    </row>
    <row r="3373" spans="1:14" s="133" customFormat="1" ht="27" customHeight="1" x14ac:dyDescent="0.35">
      <c r="A3373" s="158">
        <v>20387</v>
      </c>
      <c r="B3373" s="158">
        <v>2662</v>
      </c>
      <c r="C3373" s="125" t="s">
        <v>1531</v>
      </c>
      <c r="D3373" s="159">
        <v>42897.260416666664</v>
      </c>
      <c r="E3373" s="158" t="s">
        <v>1</v>
      </c>
      <c r="F3373" s="172">
        <v>42897.216666666667</v>
      </c>
      <c r="G3373" s="173">
        <f t="shared" si="182"/>
        <v>4.3749999997089617E-2</v>
      </c>
      <c r="H3373" s="174" t="str">
        <f t="shared" si="183"/>
        <v>ACCEPTABLE</v>
      </c>
      <c r="I3373" s="138"/>
      <c r="J3373" s="139">
        <v>42897.259722222225</v>
      </c>
      <c r="K3373" s="139">
        <v>42897.271527777775</v>
      </c>
      <c r="L3373" s="130">
        <f t="shared" si="179"/>
        <v>1.1805555550381541E-2</v>
      </c>
      <c r="M3373" s="131" t="s">
        <v>1</v>
      </c>
      <c r="N3373" s="138" t="s">
        <v>1818</v>
      </c>
    </row>
    <row r="3374" spans="1:14" s="133" customFormat="1" ht="27" customHeight="1" x14ac:dyDescent="0.35">
      <c r="A3374" s="158">
        <v>20391</v>
      </c>
      <c r="B3374" s="158">
        <v>2663</v>
      </c>
      <c r="C3374" s="125" t="s">
        <v>1630</v>
      </c>
      <c r="D3374" s="159">
        <v>42897.465277777781</v>
      </c>
      <c r="E3374" s="158" t="s">
        <v>0</v>
      </c>
      <c r="F3374" s="172">
        <v>42897.216666666667</v>
      </c>
      <c r="G3374" s="173">
        <f t="shared" si="182"/>
        <v>0.24861111111385981</v>
      </c>
      <c r="H3374" s="174" t="str">
        <f t="shared" si="183"/>
        <v>ACCEPTABLE</v>
      </c>
      <c r="I3374" s="138"/>
      <c r="J3374" s="139">
        <v>42897.444444444445</v>
      </c>
      <c r="K3374" s="139">
        <v>42897.456944444442</v>
      </c>
      <c r="L3374" s="130">
        <f t="shared" si="179"/>
        <v>1.2499999997089617E-2</v>
      </c>
      <c r="M3374" s="131" t="s">
        <v>0</v>
      </c>
      <c r="N3374" s="138" t="s">
        <v>1819</v>
      </c>
    </row>
    <row r="3375" spans="1:14" s="133" customFormat="1" ht="27" customHeight="1" x14ac:dyDescent="0.35">
      <c r="A3375" s="158">
        <v>20391</v>
      </c>
      <c r="B3375" s="158">
        <v>2664</v>
      </c>
      <c r="C3375" s="125" t="s">
        <v>85</v>
      </c>
      <c r="D3375" s="159">
        <v>42897.5</v>
      </c>
      <c r="E3375" s="158" t="s">
        <v>1</v>
      </c>
      <c r="F3375" s="172">
        <v>42897.216666666667</v>
      </c>
      <c r="G3375" s="173">
        <f t="shared" si="182"/>
        <v>0.28333333333284827</v>
      </c>
      <c r="H3375" s="174" t="str">
        <f t="shared" si="183"/>
        <v>ACCEPTABLE</v>
      </c>
      <c r="I3375" s="138"/>
      <c r="J3375" s="139">
        <v>42897.477777777778</v>
      </c>
      <c r="K3375" s="139">
        <v>42897.48541666667</v>
      </c>
      <c r="L3375" s="130">
        <f t="shared" si="179"/>
        <v>7.6388888919609599E-3</v>
      </c>
      <c r="M3375" s="131" t="s">
        <v>1</v>
      </c>
      <c r="N3375" s="138" t="s">
        <v>1820</v>
      </c>
    </row>
    <row r="3376" spans="1:14" s="133" customFormat="1" ht="27" customHeight="1" x14ac:dyDescent="0.35">
      <c r="A3376" s="176"/>
      <c r="B3376" s="176"/>
      <c r="C3376" s="175"/>
      <c r="D3376" s="174"/>
      <c r="E3376" s="175"/>
      <c r="F3376" s="174"/>
      <c r="G3376" s="173" t="str">
        <f t="shared" si="182"/>
        <v/>
      </c>
      <c r="H3376" s="174" t="str">
        <f t="shared" si="183"/>
        <v/>
      </c>
      <c r="I3376" s="138"/>
      <c r="J3376" s="139">
        <v>42897.929861111108</v>
      </c>
      <c r="K3376" s="139">
        <v>42897.935416666667</v>
      </c>
      <c r="L3376" s="130">
        <f t="shared" si="179"/>
        <v>5.5555555591126904E-3</v>
      </c>
      <c r="M3376" s="131" t="s">
        <v>0</v>
      </c>
      <c r="N3376" s="138" t="s">
        <v>1821</v>
      </c>
    </row>
    <row r="3377" spans="1:14" s="133" customFormat="1" ht="27" customHeight="1" x14ac:dyDescent="0.35">
      <c r="A3377" s="176"/>
      <c r="B3377" s="176"/>
      <c r="C3377" s="175"/>
      <c r="D3377" s="174"/>
      <c r="E3377" s="175"/>
      <c r="F3377" s="174"/>
      <c r="G3377" s="173" t="str">
        <f t="shared" si="182"/>
        <v/>
      </c>
      <c r="H3377" s="174" t="str">
        <f t="shared" si="183"/>
        <v/>
      </c>
      <c r="I3377" s="138"/>
      <c r="J3377" s="139">
        <v>42897.940972222219</v>
      </c>
      <c r="K3377" s="139">
        <v>42897.945138888892</v>
      </c>
      <c r="L3377" s="130">
        <f t="shared" si="179"/>
        <v>4.1666666729724966E-3</v>
      </c>
      <c r="M3377" s="131" t="s">
        <v>0</v>
      </c>
      <c r="N3377" s="138" t="s">
        <v>1821</v>
      </c>
    </row>
    <row r="3378" spans="1:14" s="133" customFormat="1" ht="27" customHeight="1" x14ac:dyDescent="0.35">
      <c r="A3378" s="176"/>
      <c r="B3378" s="176"/>
      <c r="C3378" s="175"/>
      <c r="D3378" s="174"/>
      <c r="E3378" s="175"/>
      <c r="F3378" s="174"/>
      <c r="G3378" s="173" t="str">
        <f t="shared" si="182"/>
        <v/>
      </c>
      <c r="H3378" s="174" t="str">
        <f t="shared" si="183"/>
        <v/>
      </c>
      <c r="I3378" s="138"/>
      <c r="J3378" s="139">
        <v>42897.956944444442</v>
      </c>
      <c r="K3378" s="139">
        <v>42897.962500000001</v>
      </c>
      <c r="L3378" s="130">
        <f t="shared" si="179"/>
        <v>5.5555555591126904E-3</v>
      </c>
      <c r="M3378" s="131" t="s">
        <v>1</v>
      </c>
      <c r="N3378" s="138" t="s">
        <v>1821</v>
      </c>
    </row>
    <row r="3379" spans="1:14" s="133" customFormat="1" ht="27" customHeight="1" x14ac:dyDescent="0.35">
      <c r="A3379" s="158">
        <v>20391</v>
      </c>
      <c r="B3379" s="158">
        <v>2665</v>
      </c>
      <c r="C3379" s="125" t="s">
        <v>85</v>
      </c>
      <c r="D3379" s="159">
        <v>42898.402777777781</v>
      </c>
      <c r="E3379" s="158" t="s">
        <v>0</v>
      </c>
      <c r="F3379" s="172">
        <v>42898.245138888888</v>
      </c>
      <c r="G3379" s="173">
        <f t="shared" si="182"/>
        <v>0.15763888889341615</v>
      </c>
      <c r="H3379" s="174" t="str">
        <f t="shared" si="183"/>
        <v>ACCEPTABLE</v>
      </c>
      <c r="I3379" s="138"/>
      <c r="J3379" s="139">
        <v>42898.407638888886</v>
      </c>
      <c r="K3379" s="139">
        <v>42898.413888888892</v>
      </c>
      <c r="L3379" s="130">
        <f t="shared" si="179"/>
        <v>6.2500000058207661E-3</v>
      </c>
      <c r="M3379" s="131" t="s">
        <v>0</v>
      </c>
      <c r="N3379" s="138" t="s">
        <v>1028</v>
      </c>
    </row>
    <row r="3380" spans="1:14" s="133" customFormat="1" ht="27" customHeight="1" x14ac:dyDescent="0.35">
      <c r="A3380" s="158">
        <v>20391</v>
      </c>
      <c r="B3380" s="158">
        <v>2666</v>
      </c>
      <c r="C3380" s="125" t="s">
        <v>1630</v>
      </c>
      <c r="D3380" s="159">
        <v>42898.430555555555</v>
      </c>
      <c r="E3380" s="158" t="s">
        <v>1</v>
      </c>
      <c r="F3380" s="172">
        <v>42898.245138888888</v>
      </c>
      <c r="G3380" s="173">
        <f t="shared" si="182"/>
        <v>0.18541666666715173</v>
      </c>
      <c r="H3380" s="174" t="str">
        <f t="shared" si="183"/>
        <v>ACCEPTABLE</v>
      </c>
      <c r="I3380" s="138"/>
      <c r="J3380" s="139">
        <v>42898.931944444441</v>
      </c>
      <c r="K3380" s="139">
        <v>42898.941666666666</v>
      </c>
      <c r="L3380" s="130">
        <f t="shared" si="179"/>
        <v>9.7222222248092294E-3</v>
      </c>
      <c r="M3380" s="131" t="s">
        <v>1</v>
      </c>
      <c r="N3380" s="138" t="s">
        <v>1822</v>
      </c>
    </row>
    <row r="3381" spans="1:14" s="133" customFormat="1" ht="27" customHeight="1" x14ac:dyDescent="0.35">
      <c r="A3381" s="158">
        <v>20392</v>
      </c>
      <c r="B3381" s="158">
        <v>2667</v>
      </c>
      <c r="C3381" s="125" t="s">
        <v>1823</v>
      </c>
      <c r="D3381" s="159">
        <v>42899.673611111109</v>
      </c>
      <c r="E3381" s="158" t="s">
        <v>0</v>
      </c>
      <c r="F3381" s="172">
        <v>42899.505555555559</v>
      </c>
      <c r="G3381" s="173">
        <f t="shared" si="182"/>
        <v>0.16805555555038154</v>
      </c>
      <c r="H3381" s="174" t="str">
        <f t="shared" si="183"/>
        <v>ACCEPTABLE</v>
      </c>
      <c r="I3381" s="138"/>
      <c r="J3381" s="139">
        <v>42899.667361111111</v>
      </c>
      <c r="K3381" s="139">
        <v>42899.682638888888</v>
      </c>
      <c r="L3381" s="130">
        <f t="shared" si="179"/>
        <v>1.5277777776645962E-2</v>
      </c>
      <c r="M3381" s="131" t="s">
        <v>0</v>
      </c>
      <c r="N3381" s="138" t="s">
        <v>1824</v>
      </c>
    </row>
    <row r="3382" spans="1:14" s="133" customFormat="1" ht="27" customHeight="1" x14ac:dyDescent="0.35">
      <c r="A3382" s="158">
        <v>20392</v>
      </c>
      <c r="B3382" s="158">
        <v>2668</v>
      </c>
      <c r="C3382" s="125" t="s">
        <v>85</v>
      </c>
      <c r="D3382" s="159">
        <v>42899.701388888891</v>
      </c>
      <c r="E3382" s="158" t="s">
        <v>1</v>
      </c>
      <c r="F3382" s="172">
        <v>42899.505555555559</v>
      </c>
      <c r="G3382" s="173">
        <f t="shared" si="182"/>
        <v>0.19583333333139308</v>
      </c>
      <c r="H3382" s="174" t="str">
        <f t="shared" si="183"/>
        <v>ACCEPTABLE</v>
      </c>
      <c r="I3382" s="138"/>
      <c r="J3382" s="139">
        <v>42899.706250000003</v>
      </c>
      <c r="K3382" s="139">
        <v>42899.710416666669</v>
      </c>
      <c r="L3382" s="130">
        <f t="shared" si="179"/>
        <v>4.166666665696539E-3</v>
      </c>
      <c r="M3382" s="131" t="s">
        <v>1</v>
      </c>
      <c r="N3382" s="138" t="s">
        <v>1825</v>
      </c>
    </row>
    <row r="3383" spans="1:14" s="133" customFormat="1" ht="27" customHeight="1" x14ac:dyDescent="0.35">
      <c r="A3383" s="158">
        <v>20392</v>
      </c>
      <c r="B3383" s="158">
        <v>2669</v>
      </c>
      <c r="C3383" s="125" t="s">
        <v>1531</v>
      </c>
      <c r="D3383" s="159">
        <v>42899.930555555555</v>
      </c>
      <c r="E3383" s="158" t="s">
        <v>0</v>
      </c>
      <c r="F3383" s="172">
        <v>42899.795138888891</v>
      </c>
      <c r="G3383" s="173">
        <f t="shared" si="182"/>
        <v>0.13541666666424135</v>
      </c>
      <c r="H3383" s="174" t="str">
        <f t="shared" si="183"/>
        <v>ACCEPTABLE</v>
      </c>
      <c r="I3383" s="138"/>
      <c r="J3383" s="139">
        <v>42899.934027777781</v>
      </c>
      <c r="K3383" s="139">
        <v>42899.945833333331</v>
      </c>
      <c r="L3383" s="130">
        <f t="shared" si="179"/>
        <v>1.1805555550381541E-2</v>
      </c>
      <c r="M3383" s="131" t="s">
        <v>0</v>
      </c>
      <c r="N3383" s="138" t="s">
        <v>1826</v>
      </c>
    </row>
    <row r="3384" spans="1:14" s="133" customFormat="1" ht="27" customHeight="1" x14ac:dyDescent="0.35">
      <c r="A3384" s="158">
        <v>20392</v>
      </c>
      <c r="B3384" s="158">
        <v>2670</v>
      </c>
      <c r="C3384" s="125" t="s">
        <v>4</v>
      </c>
      <c r="D3384" s="159">
        <v>42899.965277777781</v>
      </c>
      <c r="E3384" s="158" t="s">
        <v>1</v>
      </c>
      <c r="F3384" s="172">
        <v>42899.795138888891</v>
      </c>
      <c r="G3384" s="173">
        <f t="shared" si="182"/>
        <v>0.17013888889050577</v>
      </c>
      <c r="H3384" s="174" t="str">
        <f t="shared" si="183"/>
        <v>ACCEPTABLE</v>
      </c>
      <c r="I3384" s="138"/>
      <c r="J3384" s="139">
        <v>42899.970833333333</v>
      </c>
      <c r="K3384" s="139">
        <v>42899.980555555558</v>
      </c>
      <c r="L3384" s="130">
        <f t="shared" si="179"/>
        <v>9.7222222248092294E-3</v>
      </c>
      <c r="M3384" s="131" t="s">
        <v>1</v>
      </c>
      <c r="N3384" s="138" t="s">
        <v>587</v>
      </c>
    </row>
    <row r="3385" spans="1:14" s="133" customFormat="1" ht="27" customHeight="1" x14ac:dyDescent="0.35">
      <c r="A3385" s="158">
        <v>20393</v>
      </c>
      <c r="B3385" s="158">
        <v>2671</v>
      </c>
      <c r="C3385" s="125" t="s">
        <v>16</v>
      </c>
      <c r="D3385" s="159">
        <v>42900.340277777781</v>
      </c>
      <c r="E3385" s="158" t="s">
        <v>0</v>
      </c>
      <c r="F3385" s="172">
        <v>42900.260416666664</v>
      </c>
      <c r="G3385" s="173">
        <f t="shared" si="182"/>
        <v>7.9861111116770189E-2</v>
      </c>
      <c r="H3385" s="174" t="str">
        <f t="shared" si="183"/>
        <v>ACCEPTABLE</v>
      </c>
      <c r="I3385" s="138"/>
      <c r="J3385" s="139">
        <v>42900.34375</v>
      </c>
      <c r="K3385" s="139">
        <v>42900.348611111112</v>
      </c>
      <c r="L3385" s="130">
        <f t="shared" si="179"/>
        <v>4.8611111124046147E-3</v>
      </c>
      <c r="M3385" s="131" t="s">
        <v>0</v>
      </c>
      <c r="N3385" s="138" t="s">
        <v>1241</v>
      </c>
    </row>
    <row r="3386" spans="1:14" s="133" customFormat="1" ht="27" customHeight="1" x14ac:dyDescent="0.35">
      <c r="A3386" s="158">
        <v>20393</v>
      </c>
      <c r="B3386" s="158">
        <v>2672</v>
      </c>
      <c r="C3386" s="125" t="s">
        <v>471</v>
      </c>
      <c r="D3386" s="159">
        <v>42900.375</v>
      </c>
      <c r="E3386" s="158" t="s">
        <v>1</v>
      </c>
      <c r="F3386" s="172">
        <v>42900.260416666664</v>
      </c>
      <c r="G3386" s="173">
        <f t="shared" si="182"/>
        <v>0.11458333333575865</v>
      </c>
      <c r="H3386" s="174" t="str">
        <f t="shared" si="183"/>
        <v>ACCEPTABLE</v>
      </c>
      <c r="I3386" s="138"/>
      <c r="J3386" s="139">
        <v>42900.387499999997</v>
      </c>
      <c r="K3386" s="139">
        <v>42900.399305555555</v>
      </c>
      <c r="L3386" s="130">
        <f t="shared" si="179"/>
        <v>1.1805555557657499E-2</v>
      </c>
      <c r="M3386" s="131" t="s">
        <v>1</v>
      </c>
      <c r="N3386" s="138" t="s">
        <v>1827</v>
      </c>
    </row>
    <row r="3387" spans="1:14" s="133" customFormat="1" ht="27" customHeight="1" x14ac:dyDescent="0.35">
      <c r="A3387" s="158">
        <v>20392</v>
      </c>
      <c r="B3387" s="158">
        <v>2673</v>
      </c>
      <c r="C3387" s="125" t="s">
        <v>4</v>
      </c>
      <c r="D3387" s="159">
        <v>42900.427083333336</v>
      </c>
      <c r="E3387" s="158" t="s">
        <v>1</v>
      </c>
      <c r="F3387" s="172">
        <v>42900.260416666664</v>
      </c>
      <c r="G3387" s="173">
        <f t="shared" si="182"/>
        <v>0.16666666667151731</v>
      </c>
      <c r="H3387" s="174" t="str">
        <f t="shared" si="183"/>
        <v>ACCEPTABLE</v>
      </c>
      <c r="I3387" s="138"/>
      <c r="J3387" s="139">
        <v>42900.444444444445</v>
      </c>
      <c r="K3387" s="139">
        <v>42900.450694444444</v>
      </c>
      <c r="L3387" s="130">
        <f t="shared" si="179"/>
        <v>6.2499999985448085E-3</v>
      </c>
      <c r="M3387" s="131" t="s">
        <v>1</v>
      </c>
      <c r="N3387" s="138" t="s">
        <v>623</v>
      </c>
    </row>
    <row r="3388" spans="1:14" s="133" customFormat="1" ht="27" customHeight="1" x14ac:dyDescent="0.35">
      <c r="A3388" s="176"/>
      <c r="B3388" s="176"/>
      <c r="C3388" s="175"/>
      <c r="D3388" s="174"/>
      <c r="E3388" s="175"/>
      <c r="F3388" s="174"/>
      <c r="G3388" s="174"/>
      <c r="H3388" s="174"/>
      <c r="I3388" s="138"/>
      <c r="J3388" s="139">
        <v>42900.666666666664</v>
      </c>
      <c r="K3388" s="139">
        <v>42900.675000000003</v>
      </c>
      <c r="L3388" s="130">
        <f t="shared" si="179"/>
        <v>8.3333333386690356E-3</v>
      </c>
      <c r="M3388" s="131" t="s">
        <v>0</v>
      </c>
      <c r="N3388" s="138" t="s">
        <v>623</v>
      </c>
    </row>
    <row r="3389" spans="1:14" s="133" customFormat="1" ht="27" customHeight="1" x14ac:dyDescent="0.35">
      <c r="A3389" s="176"/>
      <c r="B3389" s="176"/>
      <c r="C3389" s="175"/>
      <c r="D3389" s="174"/>
      <c r="E3389" s="175"/>
      <c r="F3389" s="174"/>
      <c r="G3389" s="173" t="str">
        <f t="shared" ref="G3389:G3452" si="184">IF(D3389="","",D3389-F3389)</f>
        <v/>
      </c>
      <c r="H3389" s="174" t="str">
        <f t="shared" ref="H3389:H3452" si="185">IF(G3389="","",IF(OR(DAY(D3389-F3389)&gt;1,AND(HOUR(D3389-F3389)&gt;HOUR("0:59"),(SIGN(D3389-F3389)=1))),"ACCEPTABLE","TOO LATE"))</f>
        <v/>
      </c>
      <c r="I3389" s="138"/>
      <c r="J3389" s="139">
        <v>42900.684027777781</v>
      </c>
      <c r="K3389" s="139">
        <v>42900.697222222225</v>
      </c>
      <c r="L3389" s="130">
        <f t="shared" si="179"/>
        <v>1.3194444443797693E-2</v>
      </c>
      <c r="M3389" s="131" t="s">
        <v>1</v>
      </c>
      <c r="N3389" s="138" t="s">
        <v>1828</v>
      </c>
    </row>
    <row r="3390" spans="1:14" s="133" customFormat="1" ht="27" customHeight="1" x14ac:dyDescent="0.35">
      <c r="A3390" s="158">
        <v>20394</v>
      </c>
      <c r="B3390" s="158">
        <v>2674</v>
      </c>
      <c r="C3390" s="125" t="s">
        <v>3</v>
      </c>
      <c r="D3390" s="159">
        <v>42900.944444444445</v>
      </c>
      <c r="E3390" s="158" t="s">
        <v>0</v>
      </c>
      <c r="F3390" s="172">
        <v>42900.771527777775</v>
      </c>
      <c r="G3390" s="173">
        <f t="shared" si="184"/>
        <v>0.17291666667006211</v>
      </c>
      <c r="H3390" s="174" t="str">
        <f t="shared" si="185"/>
        <v>ACCEPTABLE</v>
      </c>
      <c r="I3390" s="138"/>
      <c r="J3390" s="139">
        <v>42900.873611111114</v>
      </c>
      <c r="K3390" s="139">
        <v>42900.883333333331</v>
      </c>
      <c r="L3390" s="130">
        <f t="shared" si="179"/>
        <v>9.7222222175332718E-3</v>
      </c>
      <c r="M3390" s="131" t="s">
        <v>1044</v>
      </c>
      <c r="N3390" s="138" t="s">
        <v>1829</v>
      </c>
    </row>
    <row r="3391" spans="1:14" s="133" customFormat="1" ht="27" customHeight="1" x14ac:dyDescent="0.35">
      <c r="A3391" s="158">
        <v>20394</v>
      </c>
      <c r="B3391" s="158">
        <v>2675</v>
      </c>
      <c r="C3391" s="125" t="s">
        <v>4</v>
      </c>
      <c r="D3391" s="159">
        <v>42900.986111111109</v>
      </c>
      <c r="E3391" s="158" t="s">
        <v>1</v>
      </c>
      <c r="F3391" s="172">
        <v>42900.771527777775</v>
      </c>
      <c r="G3391" s="173">
        <f t="shared" si="184"/>
        <v>0.21458333333430346</v>
      </c>
      <c r="H3391" s="174" t="str">
        <f t="shared" si="185"/>
        <v>ACCEPTABLE</v>
      </c>
      <c r="I3391" s="138"/>
      <c r="J3391" s="139">
        <v>42900.90625</v>
      </c>
      <c r="K3391" s="139">
        <v>42900.916666666664</v>
      </c>
      <c r="L3391" s="130">
        <f t="shared" si="179"/>
        <v>1.0416666664241347E-2</v>
      </c>
      <c r="M3391" s="131" t="s">
        <v>1</v>
      </c>
      <c r="N3391" s="138" t="s">
        <v>587</v>
      </c>
    </row>
    <row r="3392" spans="1:14" s="133" customFormat="1" ht="27" customHeight="1" x14ac:dyDescent="0.35">
      <c r="A3392" s="158">
        <v>20395</v>
      </c>
      <c r="B3392" s="158">
        <v>2676</v>
      </c>
      <c r="C3392" s="125" t="s">
        <v>471</v>
      </c>
      <c r="D3392" s="159">
        <v>42901.215277777781</v>
      </c>
      <c r="E3392" s="158" t="s">
        <v>0</v>
      </c>
      <c r="F3392" s="172">
        <v>42900.771527777775</v>
      </c>
      <c r="G3392" s="173">
        <f t="shared" si="184"/>
        <v>0.44375000000582077</v>
      </c>
      <c r="H3392" s="174" t="str">
        <f t="shared" si="185"/>
        <v>ACCEPTABLE</v>
      </c>
      <c r="I3392" s="138"/>
      <c r="J3392" s="139">
        <v>42901.208333333336</v>
      </c>
      <c r="K3392" s="139">
        <v>42901.222222222219</v>
      </c>
      <c r="L3392" s="130">
        <f t="shared" si="179"/>
        <v>1.3888888883229811E-2</v>
      </c>
      <c r="M3392" s="131" t="s">
        <v>1044</v>
      </c>
      <c r="N3392" s="138" t="s">
        <v>1830</v>
      </c>
    </row>
    <row r="3393" spans="1:14" s="133" customFormat="1" ht="27" customHeight="1" x14ac:dyDescent="0.35">
      <c r="A3393" s="158">
        <v>20395</v>
      </c>
      <c r="B3393" s="158">
        <v>2677</v>
      </c>
      <c r="C3393" s="125" t="s">
        <v>16</v>
      </c>
      <c r="D3393" s="159">
        <v>42901.25</v>
      </c>
      <c r="E3393" s="158" t="s">
        <v>1</v>
      </c>
      <c r="F3393" s="172">
        <v>42900.771527777775</v>
      </c>
      <c r="G3393" s="173">
        <f t="shared" si="184"/>
        <v>0.47847222222480923</v>
      </c>
      <c r="H3393" s="174" t="str">
        <f t="shared" si="185"/>
        <v>ACCEPTABLE</v>
      </c>
      <c r="I3393" s="138"/>
      <c r="J3393" s="139">
        <v>42901.245138888888</v>
      </c>
      <c r="K3393" s="139">
        <v>42901.250694444447</v>
      </c>
      <c r="L3393" s="130">
        <f t="shared" si="179"/>
        <v>5.5555555591126904E-3</v>
      </c>
      <c r="M3393" s="131" t="s">
        <v>1</v>
      </c>
      <c r="N3393" s="138" t="s">
        <v>765</v>
      </c>
    </row>
    <row r="3394" spans="1:14" s="133" customFormat="1" ht="27" customHeight="1" x14ac:dyDescent="0.35">
      <c r="A3394" s="158">
        <v>20394</v>
      </c>
      <c r="B3394" s="158">
        <v>2678</v>
      </c>
      <c r="C3394" s="125" t="s">
        <v>4</v>
      </c>
      <c r="D3394" s="159">
        <v>42901.923611111109</v>
      </c>
      <c r="E3394" s="158" t="s">
        <v>0</v>
      </c>
      <c r="F3394" s="172">
        <v>42901.738888888889</v>
      </c>
      <c r="G3394" s="173">
        <f t="shared" si="184"/>
        <v>0.18472222222044365</v>
      </c>
      <c r="H3394" s="174" t="str">
        <f t="shared" si="185"/>
        <v>ACCEPTABLE</v>
      </c>
      <c r="I3394" s="138"/>
      <c r="J3394" s="131"/>
      <c r="K3394" s="131"/>
      <c r="L3394" s="130" t="str">
        <f t="shared" si="179"/>
        <v>Incomplete Data</v>
      </c>
      <c r="M3394" s="131"/>
      <c r="N3394" s="138"/>
    </row>
    <row r="3395" spans="1:14" s="133" customFormat="1" ht="27" customHeight="1" x14ac:dyDescent="0.35">
      <c r="A3395" s="158">
        <v>20395</v>
      </c>
      <c r="B3395" s="158">
        <v>2679</v>
      </c>
      <c r="C3395" s="125" t="s">
        <v>4</v>
      </c>
      <c r="D3395" s="159">
        <v>42901.965277777781</v>
      </c>
      <c r="E3395" s="158" t="s">
        <v>0</v>
      </c>
      <c r="F3395" s="172">
        <v>42901.738888888889</v>
      </c>
      <c r="G3395" s="173">
        <f t="shared" si="184"/>
        <v>0.22638888889196096</v>
      </c>
      <c r="H3395" s="174" t="str">
        <f t="shared" si="185"/>
        <v>ACCEPTABLE</v>
      </c>
      <c r="I3395" s="138"/>
      <c r="J3395" s="131"/>
      <c r="K3395" s="131"/>
      <c r="L3395" s="130" t="str">
        <f t="shared" si="179"/>
        <v>Incomplete Data</v>
      </c>
      <c r="M3395" s="131"/>
      <c r="N3395" s="138"/>
    </row>
    <row r="3396" spans="1:14" s="133" customFormat="1" ht="27" customHeight="1" x14ac:dyDescent="0.35">
      <c r="A3396" s="158">
        <v>20395</v>
      </c>
      <c r="B3396" s="158">
        <v>2680</v>
      </c>
      <c r="C3396" s="125" t="s">
        <v>19</v>
      </c>
      <c r="D3396" s="159">
        <v>42902.013888888891</v>
      </c>
      <c r="E3396" s="158" t="s">
        <v>0</v>
      </c>
      <c r="F3396" s="172">
        <v>42901.738888888889</v>
      </c>
      <c r="G3396" s="173">
        <f t="shared" si="184"/>
        <v>0.27500000000145519</v>
      </c>
      <c r="H3396" s="174" t="str">
        <f t="shared" si="185"/>
        <v>ACCEPTABLE</v>
      </c>
      <c r="I3396" s="138"/>
      <c r="J3396" s="139">
        <v>42902.004166666666</v>
      </c>
      <c r="K3396" s="139">
        <v>42902.012499999997</v>
      </c>
      <c r="L3396" s="130">
        <f t="shared" ref="L3396:L3410" si="186">IF(OR(K3396="",J3396=""), "Incomplete Data", K3396-J3396)</f>
        <v>8.333333331393078E-3</v>
      </c>
      <c r="M3396" s="131" t="s">
        <v>0</v>
      </c>
      <c r="N3396" s="138" t="s">
        <v>587</v>
      </c>
    </row>
    <row r="3397" spans="1:14" s="133" customFormat="1" ht="27" customHeight="1" x14ac:dyDescent="0.35">
      <c r="A3397" s="176"/>
      <c r="B3397" s="176"/>
      <c r="C3397" s="175"/>
      <c r="D3397" s="174"/>
      <c r="E3397" s="175"/>
      <c r="F3397" s="174"/>
      <c r="G3397" s="173" t="str">
        <f t="shared" si="184"/>
        <v/>
      </c>
      <c r="H3397" s="174" t="str">
        <f t="shared" si="185"/>
        <v/>
      </c>
      <c r="I3397" s="138"/>
      <c r="J3397" s="139">
        <v>42902.020833333336</v>
      </c>
      <c r="K3397" s="139">
        <v>42902.027777777781</v>
      </c>
      <c r="L3397" s="130">
        <f t="shared" si="186"/>
        <v>6.9444444452528842E-3</v>
      </c>
      <c r="M3397" s="131" t="s">
        <v>0</v>
      </c>
      <c r="N3397" s="138" t="s">
        <v>18</v>
      </c>
    </row>
    <row r="3398" spans="1:14" s="133" customFormat="1" ht="27" customHeight="1" x14ac:dyDescent="0.35">
      <c r="A3398" s="158">
        <v>20395</v>
      </c>
      <c r="B3398" s="158">
        <v>2681</v>
      </c>
      <c r="C3398" s="125" t="s">
        <v>4</v>
      </c>
      <c r="D3398" s="159">
        <v>42902.065972222219</v>
      </c>
      <c r="E3398" s="158" t="s">
        <v>1</v>
      </c>
      <c r="F3398" s="172">
        <v>42901.738888888889</v>
      </c>
      <c r="G3398" s="173">
        <f t="shared" si="184"/>
        <v>0.32708333332993789</v>
      </c>
      <c r="H3398" s="174" t="str">
        <f t="shared" si="185"/>
        <v>ACCEPTABLE</v>
      </c>
      <c r="I3398" s="138"/>
      <c r="J3398" s="139">
        <v>42902.077777777777</v>
      </c>
      <c r="K3398" s="139">
        <v>42902.086805555555</v>
      </c>
      <c r="L3398" s="130">
        <f t="shared" si="186"/>
        <v>9.0277777781011537E-3</v>
      </c>
      <c r="M3398" s="131" t="s">
        <v>1</v>
      </c>
      <c r="N3398" s="138" t="s">
        <v>1831</v>
      </c>
    </row>
    <row r="3399" spans="1:14" s="133" customFormat="1" ht="27" customHeight="1" x14ac:dyDescent="0.35">
      <c r="A3399" s="158">
        <v>20394</v>
      </c>
      <c r="B3399" s="158">
        <v>2682</v>
      </c>
      <c r="C3399" s="125" t="s">
        <v>4</v>
      </c>
      <c r="D3399" s="159">
        <v>42902.100694444445</v>
      </c>
      <c r="E3399" s="158" t="s">
        <v>1</v>
      </c>
      <c r="F3399" s="172">
        <v>42901.738888888889</v>
      </c>
      <c r="G3399" s="173">
        <f t="shared" si="184"/>
        <v>0.36180555555620231</v>
      </c>
      <c r="H3399" s="174" t="str">
        <f t="shared" si="185"/>
        <v>ACCEPTABLE</v>
      </c>
      <c r="I3399" s="138"/>
      <c r="J3399" s="139">
        <v>42902.104166666664</v>
      </c>
      <c r="K3399" s="139">
        <v>42902.118055555555</v>
      </c>
      <c r="L3399" s="130">
        <f t="shared" si="186"/>
        <v>1.3888888890505768E-2</v>
      </c>
      <c r="M3399" s="131" t="s">
        <v>0</v>
      </c>
      <c r="N3399" s="138" t="s">
        <v>514</v>
      </c>
    </row>
    <row r="3400" spans="1:14" s="133" customFormat="1" ht="27" customHeight="1" x14ac:dyDescent="0.35">
      <c r="A3400" s="158">
        <v>20395</v>
      </c>
      <c r="B3400" s="158">
        <v>2683</v>
      </c>
      <c r="C3400" s="125" t="s">
        <v>3</v>
      </c>
      <c r="D3400" s="159">
        <v>42902.111111111109</v>
      </c>
      <c r="E3400" s="158" t="s">
        <v>0</v>
      </c>
      <c r="F3400" s="172">
        <v>42901.738888888889</v>
      </c>
      <c r="G3400" s="173">
        <f t="shared" si="184"/>
        <v>0.37222222222044365</v>
      </c>
      <c r="H3400" s="174" t="str">
        <f t="shared" si="185"/>
        <v>ACCEPTABLE</v>
      </c>
      <c r="I3400" s="138"/>
      <c r="J3400" s="131"/>
      <c r="K3400" s="131"/>
      <c r="L3400" s="130" t="str">
        <f t="shared" si="186"/>
        <v>Incomplete Data</v>
      </c>
      <c r="M3400" s="131"/>
      <c r="N3400" s="138"/>
    </row>
    <row r="3401" spans="1:14" s="133" customFormat="1" ht="27" customHeight="1" x14ac:dyDescent="0.35">
      <c r="A3401" s="158">
        <v>20396</v>
      </c>
      <c r="B3401" s="158">
        <v>2684</v>
      </c>
      <c r="C3401" s="125" t="s">
        <v>4</v>
      </c>
      <c r="D3401" s="159">
        <v>42902.145833333336</v>
      </c>
      <c r="E3401" s="158" t="s">
        <v>1</v>
      </c>
      <c r="F3401" s="172">
        <v>42901.738888888889</v>
      </c>
      <c r="G3401" s="173">
        <f t="shared" si="184"/>
        <v>0.40694444444670808</v>
      </c>
      <c r="H3401" s="174" t="str">
        <f t="shared" si="185"/>
        <v>ACCEPTABLE</v>
      </c>
      <c r="I3401" s="138"/>
      <c r="J3401" s="139">
        <v>42902.145833333336</v>
      </c>
      <c r="K3401" s="139">
        <v>42902.154861111114</v>
      </c>
      <c r="L3401" s="130">
        <f t="shared" si="186"/>
        <v>9.0277777781011537E-3</v>
      </c>
      <c r="M3401" s="131" t="s">
        <v>1</v>
      </c>
      <c r="N3401" s="138" t="s">
        <v>587</v>
      </c>
    </row>
    <row r="3402" spans="1:14" s="133" customFormat="1" ht="27" customHeight="1" x14ac:dyDescent="0.35">
      <c r="A3402" s="158">
        <v>20394</v>
      </c>
      <c r="B3402" s="158">
        <v>2685</v>
      </c>
      <c r="C3402" s="125" t="s">
        <v>4</v>
      </c>
      <c r="D3402" s="159">
        <v>42902.402777777781</v>
      </c>
      <c r="E3402" s="158" t="s">
        <v>0</v>
      </c>
      <c r="F3402" s="172">
        <v>42902.231944444444</v>
      </c>
      <c r="G3402" s="173">
        <f t="shared" si="184"/>
        <v>0.17083333333721384</v>
      </c>
      <c r="H3402" s="174" t="str">
        <f t="shared" si="185"/>
        <v>ACCEPTABLE</v>
      </c>
      <c r="I3402" s="138"/>
      <c r="J3402" s="139">
        <v>42902.406944444447</v>
      </c>
      <c r="K3402" s="139">
        <v>42902.413888888892</v>
      </c>
      <c r="L3402" s="130">
        <f t="shared" si="186"/>
        <v>6.9444444452528842E-3</v>
      </c>
      <c r="M3402" s="131" t="s">
        <v>0</v>
      </c>
      <c r="N3402" s="138" t="s">
        <v>587</v>
      </c>
    </row>
    <row r="3403" spans="1:14" s="133" customFormat="1" ht="27" customHeight="1" x14ac:dyDescent="0.35">
      <c r="A3403" s="158">
        <v>20394</v>
      </c>
      <c r="B3403" s="158">
        <v>2686</v>
      </c>
      <c r="C3403" s="125" t="s">
        <v>3</v>
      </c>
      <c r="D3403" s="159">
        <v>42902.423611111109</v>
      </c>
      <c r="E3403" s="158" t="s">
        <v>1</v>
      </c>
      <c r="F3403" s="172">
        <v>42902.231944444444</v>
      </c>
      <c r="G3403" s="173">
        <f t="shared" si="184"/>
        <v>0.19166666666569654</v>
      </c>
      <c r="H3403" s="174" t="str">
        <f t="shared" si="185"/>
        <v>ACCEPTABLE</v>
      </c>
      <c r="I3403" s="138"/>
      <c r="J3403" s="139">
        <v>42902.417361111111</v>
      </c>
      <c r="K3403" s="139">
        <v>42902.430555555555</v>
      </c>
      <c r="L3403" s="130">
        <f t="shared" si="186"/>
        <v>1.3194444443797693E-2</v>
      </c>
      <c r="M3403" s="131" t="s">
        <v>1</v>
      </c>
      <c r="N3403" s="138" t="s">
        <v>1832</v>
      </c>
    </row>
    <row r="3404" spans="1:14" s="133" customFormat="1" ht="27" customHeight="1" x14ac:dyDescent="0.35">
      <c r="A3404" s="158">
        <v>20395</v>
      </c>
      <c r="B3404" s="158">
        <v>2687</v>
      </c>
      <c r="C3404" s="125" t="s">
        <v>4</v>
      </c>
      <c r="D3404" s="159">
        <v>42902.739583333336</v>
      </c>
      <c r="E3404" s="158" t="s">
        <v>1</v>
      </c>
      <c r="F3404" s="172">
        <v>42902.57916666667</v>
      </c>
      <c r="G3404" s="173">
        <f t="shared" si="184"/>
        <v>0.16041666666569654</v>
      </c>
      <c r="H3404" s="174" t="str">
        <f t="shared" si="185"/>
        <v>ACCEPTABLE</v>
      </c>
      <c r="I3404" s="138"/>
      <c r="J3404" s="139">
        <v>42902.731249999997</v>
      </c>
      <c r="K3404" s="139">
        <v>42902.740277777775</v>
      </c>
      <c r="L3404" s="130">
        <f t="shared" si="186"/>
        <v>9.0277777781011537E-3</v>
      </c>
      <c r="M3404" s="131" t="s">
        <v>0</v>
      </c>
      <c r="N3404" s="138" t="s">
        <v>201</v>
      </c>
    </row>
    <row r="3405" spans="1:14" s="133" customFormat="1" ht="27" customHeight="1" x14ac:dyDescent="0.35">
      <c r="A3405" s="158">
        <v>20397</v>
      </c>
      <c r="B3405" s="158">
        <v>2688</v>
      </c>
      <c r="C3405" s="125" t="s">
        <v>3</v>
      </c>
      <c r="D3405" s="159">
        <v>42902.854166666664</v>
      </c>
      <c r="E3405" s="158" t="s">
        <v>0</v>
      </c>
      <c r="F3405" s="172">
        <v>42902.57916666667</v>
      </c>
      <c r="G3405" s="173">
        <f t="shared" si="184"/>
        <v>0.27499999999417923</v>
      </c>
      <c r="H3405" s="174" t="str">
        <f t="shared" si="185"/>
        <v>ACCEPTABLE</v>
      </c>
      <c r="I3405" s="138"/>
      <c r="J3405" s="139">
        <v>42902.854166666664</v>
      </c>
      <c r="K3405" s="139">
        <v>42902.863888888889</v>
      </c>
      <c r="L3405" s="130">
        <f t="shared" si="186"/>
        <v>9.7222222248092294E-3</v>
      </c>
      <c r="M3405" s="131" t="s">
        <v>0</v>
      </c>
      <c r="N3405" s="138" t="s">
        <v>1833</v>
      </c>
    </row>
    <row r="3406" spans="1:14" s="133" customFormat="1" ht="27" customHeight="1" x14ac:dyDescent="0.35">
      <c r="A3406" s="158">
        <v>20397</v>
      </c>
      <c r="B3406" s="158">
        <v>2689</v>
      </c>
      <c r="C3406" s="125" t="s">
        <v>4</v>
      </c>
      <c r="D3406" s="159">
        <v>42902.881944444445</v>
      </c>
      <c r="E3406" s="158" t="s">
        <v>1</v>
      </c>
      <c r="F3406" s="172">
        <v>42902.57916666667</v>
      </c>
      <c r="G3406" s="173">
        <f t="shared" si="184"/>
        <v>0.30277777777519077</v>
      </c>
      <c r="H3406" s="174" t="str">
        <f t="shared" si="185"/>
        <v>ACCEPTABLE</v>
      </c>
      <c r="I3406" s="138"/>
      <c r="J3406" s="139">
        <v>42902.901388888888</v>
      </c>
      <c r="K3406" s="139">
        <v>42902.911111111112</v>
      </c>
      <c r="L3406" s="130">
        <f t="shared" si="186"/>
        <v>9.7222222248092294E-3</v>
      </c>
      <c r="M3406" s="131" t="s">
        <v>0</v>
      </c>
      <c r="N3406" s="138" t="s">
        <v>1834</v>
      </c>
    </row>
    <row r="3407" spans="1:14" s="133" customFormat="1" ht="27" customHeight="1" x14ac:dyDescent="0.35">
      <c r="A3407" s="158">
        <v>20398</v>
      </c>
      <c r="B3407" s="158">
        <v>2690</v>
      </c>
      <c r="C3407" s="125" t="s">
        <v>4</v>
      </c>
      <c r="D3407" s="159">
        <v>42902.9375</v>
      </c>
      <c r="E3407" s="158" t="s">
        <v>0</v>
      </c>
      <c r="F3407" s="172">
        <v>42902.57916666667</v>
      </c>
      <c r="G3407" s="173">
        <f t="shared" si="184"/>
        <v>0.35833333332993789</v>
      </c>
      <c r="H3407" s="174" t="str">
        <f t="shared" si="185"/>
        <v>ACCEPTABLE</v>
      </c>
      <c r="I3407" s="138"/>
      <c r="J3407" s="139">
        <v>42902.931944444441</v>
      </c>
      <c r="K3407" s="139">
        <v>42902.938888888886</v>
      </c>
      <c r="L3407" s="130">
        <f t="shared" si="186"/>
        <v>6.9444444452528842E-3</v>
      </c>
      <c r="M3407" s="131" t="s">
        <v>1</v>
      </c>
      <c r="N3407" s="138" t="s">
        <v>587</v>
      </c>
    </row>
    <row r="3408" spans="1:14" s="133" customFormat="1" ht="27" customHeight="1" x14ac:dyDescent="0.35">
      <c r="A3408" s="158">
        <v>20395</v>
      </c>
      <c r="B3408" s="158">
        <v>2691</v>
      </c>
      <c r="C3408" s="125" t="s">
        <v>3</v>
      </c>
      <c r="D3408" s="159">
        <v>42902.944444444445</v>
      </c>
      <c r="E3408" s="158" t="s">
        <v>0</v>
      </c>
      <c r="F3408" s="172">
        <v>42902.57916666667</v>
      </c>
      <c r="G3408" s="173">
        <f t="shared" si="184"/>
        <v>0.36527777777519077</v>
      </c>
      <c r="H3408" s="174" t="str">
        <f t="shared" si="185"/>
        <v>ACCEPTABLE</v>
      </c>
      <c r="I3408" s="138"/>
      <c r="J3408" s="139">
        <v>42902.944444444445</v>
      </c>
      <c r="K3408" s="139">
        <v>42902.95416666667</v>
      </c>
      <c r="L3408" s="130">
        <f t="shared" si="186"/>
        <v>9.7222222248092294E-3</v>
      </c>
      <c r="M3408" s="131" t="s">
        <v>0</v>
      </c>
      <c r="N3408" s="138" t="s">
        <v>201</v>
      </c>
    </row>
    <row r="3409" spans="1:14" s="133" customFormat="1" ht="27" customHeight="1" x14ac:dyDescent="0.35">
      <c r="A3409" s="176"/>
      <c r="B3409" s="176"/>
      <c r="C3409" s="175"/>
      <c r="D3409" s="174"/>
      <c r="E3409" s="175"/>
      <c r="F3409" s="174"/>
      <c r="G3409" s="173" t="str">
        <f t="shared" si="184"/>
        <v/>
      </c>
      <c r="H3409" s="174" t="str">
        <f t="shared" si="185"/>
        <v/>
      </c>
      <c r="I3409" s="138"/>
      <c r="J3409" s="139">
        <v>42903.001388888886</v>
      </c>
      <c r="K3409" s="139">
        <v>42903.009722222225</v>
      </c>
      <c r="L3409" s="130">
        <f t="shared" si="186"/>
        <v>8.3333333386690356E-3</v>
      </c>
      <c r="M3409" s="131" t="s">
        <v>0</v>
      </c>
      <c r="N3409" s="138" t="s">
        <v>587</v>
      </c>
    </row>
    <row r="3410" spans="1:14" s="133" customFormat="1" ht="27" customHeight="1" x14ac:dyDescent="0.35">
      <c r="A3410" s="158">
        <v>20396</v>
      </c>
      <c r="B3410" s="158">
        <v>2692</v>
      </c>
      <c r="C3410" s="125" t="s">
        <v>3</v>
      </c>
      <c r="D3410" s="159">
        <v>42903.034722222219</v>
      </c>
      <c r="E3410" s="158" t="s">
        <v>1</v>
      </c>
      <c r="F3410" s="172">
        <v>42902.57916666667</v>
      </c>
      <c r="G3410" s="173">
        <f t="shared" si="184"/>
        <v>0.45555555554892635</v>
      </c>
      <c r="H3410" s="174" t="str">
        <f t="shared" si="185"/>
        <v>ACCEPTABLE</v>
      </c>
      <c r="I3410" s="138"/>
      <c r="J3410" s="139">
        <v>42903.042361111111</v>
      </c>
      <c r="K3410" s="139">
        <v>42903.051388888889</v>
      </c>
      <c r="L3410" s="130">
        <f t="shared" si="186"/>
        <v>9.0277777781011537E-3</v>
      </c>
      <c r="M3410" s="131" t="s">
        <v>1</v>
      </c>
      <c r="N3410" s="138" t="s">
        <v>729</v>
      </c>
    </row>
    <row r="3411" spans="1:14" s="133" customFormat="1" ht="27" customHeight="1" x14ac:dyDescent="0.35">
      <c r="A3411" s="158">
        <v>20395</v>
      </c>
      <c r="B3411" s="158">
        <v>2693</v>
      </c>
      <c r="C3411" s="125" t="s">
        <v>4</v>
      </c>
      <c r="D3411" s="159">
        <v>42903.194444444445</v>
      </c>
      <c r="E3411" s="158" t="s">
        <v>0</v>
      </c>
      <c r="F3411" s="172">
        <v>42902.57916666667</v>
      </c>
      <c r="G3411" s="173">
        <f t="shared" si="184"/>
        <v>0.61527777777519077</v>
      </c>
      <c r="H3411" s="174" t="str">
        <f t="shared" si="185"/>
        <v>ACCEPTABLE</v>
      </c>
      <c r="I3411" s="138"/>
      <c r="J3411" s="139">
        <v>42903.069444444445</v>
      </c>
      <c r="K3411" s="139">
        <v>42903.077777777777</v>
      </c>
      <c r="L3411" s="130">
        <f>IF(OR(K3411="",J3411=""), "Incomplete Data", K3411-J3411)</f>
        <v>8.333333331393078E-3</v>
      </c>
      <c r="M3411" s="131" t="s">
        <v>0</v>
      </c>
      <c r="N3411" s="138" t="s">
        <v>587</v>
      </c>
    </row>
    <row r="3412" spans="1:14" s="133" customFormat="1" ht="27" customHeight="1" x14ac:dyDescent="0.35">
      <c r="A3412" s="158">
        <v>20395</v>
      </c>
      <c r="B3412" s="158">
        <v>2694</v>
      </c>
      <c r="C3412" s="125" t="s">
        <v>3</v>
      </c>
      <c r="D3412" s="159">
        <v>42903.215277777781</v>
      </c>
      <c r="E3412" s="158" t="s">
        <v>1</v>
      </c>
      <c r="F3412" s="172">
        <v>42902.57916666667</v>
      </c>
      <c r="G3412" s="173">
        <f t="shared" si="184"/>
        <v>0.63611111111094942</v>
      </c>
      <c r="H3412" s="174" t="str">
        <f t="shared" si="185"/>
        <v>ACCEPTABLE</v>
      </c>
      <c r="I3412" s="138"/>
      <c r="J3412" s="139">
        <v>42903.113888888889</v>
      </c>
      <c r="K3412" s="139">
        <v>42903.126388888886</v>
      </c>
      <c r="L3412" s="130">
        <f>IF(OR(K3412="",J3412=""), "Incomplete Data", K3412-J3412)</f>
        <v>1.2499999997089617E-2</v>
      </c>
      <c r="M3412" s="131" t="s">
        <v>1</v>
      </c>
      <c r="N3412" s="138" t="s">
        <v>1225</v>
      </c>
    </row>
    <row r="3413" spans="1:14" s="133" customFormat="1" ht="27" customHeight="1" x14ac:dyDescent="0.35">
      <c r="A3413" s="158">
        <v>20395</v>
      </c>
      <c r="B3413" s="158">
        <v>2695</v>
      </c>
      <c r="C3413" s="125" t="s">
        <v>16</v>
      </c>
      <c r="D3413" s="159">
        <v>42903.256944444445</v>
      </c>
      <c r="E3413" s="158" t="s">
        <v>0</v>
      </c>
      <c r="F3413" s="172">
        <v>42902.57916666667</v>
      </c>
      <c r="G3413" s="173">
        <f t="shared" si="184"/>
        <v>0.67777777777519077</v>
      </c>
      <c r="H3413" s="174" t="str">
        <f t="shared" si="185"/>
        <v>ACCEPTABLE</v>
      </c>
      <c r="I3413" s="138"/>
      <c r="J3413" s="139">
        <v>42903.236111111109</v>
      </c>
      <c r="K3413" s="139">
        <v>42903.244444444441</v>
      </c>
      <c r="L3413" s="130">
        <f>IF(OR(K3413="",J3413=""), "Incomplete Data", K3413-J3413)</f>
        <v>8.333333331393078E-3</v>
      </c>
      <c r="M3413" s="131" t="s">
        <v>0</v>
      </c>
      <c r="N3413" s="138" t="s">
        <v>592</v>
      </c>
    </row>
    <row r="3414" spans="1:14" s="133" customFormat="1" ht="27" customHeight="1" x14ac:dyDescent="0.35">
      <c r="A3414" s="158">
        <v>20395</v>
      </c>
      <c r="B3414" s="158">
        <v>2696</v>
      </c>
      <c r="C3414" s="125" t="s">
        <v>1630</v>
      </c>
      <c r="D3414" s="159">
        <v>42903.284722222219</v>
      </c>
      <c r="E3414" s="158" t="s">
        <v>1</v>
      </c>
      <c r="F3414" s="172">
        <v>42902.57916666667</v>
      </c>
      <c r="G3414" s="173">
        <f t="shared" si="184"/>
        <v>0.70555555554892635</v>
      </c>
      <c r="H3414" s="174" t="str">
        <f t="shared" si="185"/>
        <v>ACCEPTABLE</v>
      </c>
      <c r="I3414" s="138"/>
      <c r="J3414" s="139">
        <v>42903.274305555555</v>
      </c>
      <c r="K3414" s="139">
        <v>42903.28402777778</v>
      </c>
      <c r="L3414" s="130">
        <f t="shared" ref="L3414:L3475" si="187">IF(OR(K3414="",J3414=""), "Incomplete Data", K3414-J3414)</f>
        <v>9.7222222248092294E-3</v>
      </c>
      <c r="M3414" s="131" t="s">
        <v>1807</v>
      </c>
      <c r="N3414" s="138" t="s">
        <v>1835</v>
      </c>
    </row>
    <row r="3415" spans="1:14" s="133" customFormat="1" ht="27" customHeight="1" x14ac:dyDescent="0.35">
      <c r="A3415" s="158">
        <v>20397</v>
      </c>
      <c r="B3415" s="158">
        <v>2697</v>
      </c>
      <c r="C3415" s="125" t="s">
        <v>4</v>
      </c>
      <c r="D3415" s="159">
        <v>42903.3125</v>
      </c>
      <c r="E3415" s="158" t="s">
        <v>0</v>
      </c>
      <c r="F3415" s="172">
        <v>42903.275000000001</v>
      </c>
      <c r="G3415" s="173">
        <f t="shared" si="184"/>
        <v>3.7499999998544808E-2</v>
      </c>
      <c r="H3415" s="174" t="str">
        <f t="shared" si="185"/>
        <v>TOO LATE</v>
      </c>
      <c r="I3415" s="138"/>
      <c r="J3415" s="139">
        <v>42903.31527777778</v>
      </c>
      <c r="K3415" s="139">
        <v>42903.322222222225</v>
      </c>
      <c r="L3415" s="130">
        <f t="shared" si="187"/>
        <v>6.9444444452528842E-3</v>
      </c>
      <c r="M3415" s="131" t="s">
        <v>1</v>
      </c>
      <c r="N3415" s="138" t="s">
        <v>1833</v>
      </c>
    </row>
    <row r="3416" spans="1:14" s="133" customFormat="1" ht="27" customHeight="1" x14ac:dyDescent="0.35">
      <c r="A3416" s="158">
        <v>20397</v>
      </c>
      <c r="B3416" s="158">
        <v>2698</v>
      </c>
      <c r="C3416" s="125" t="s">
        <v>19</v>
      </c>
      <c r="D3416" s="159">
        <v>42903.368055555555</v>
      </c>
      <c r="E3416" s="158" t="s">
        <v>1</v>
      </c>
      <c r="F3416" s="172">
        <v>42903.275000000001</v>
      </c>
      <c r="G3416" s="173">
        <f t="shared" si="184"/>
        <v>9.3055555553291924E-2</v>
      </c>
      <c r="H3416" s="174" t="str">
        <f t="shared" si="185"/>
        <v>ACCEPTABLE</v>
      </c>
      <c r="I3416" s="138"/>
      <c r="J3416" s="139">
        <v>42903.478472222225</v>
      </c>
      <c r="K3416" s="139">
        <v>42903.48541666667</v>
      </c>
      <c r="L3416" s="130">
        <f t="shared" si="187"/>
        <v>6.9444444452528842E-3</v>
      </c>
      <c r="M3416" s="131" t="s">
        <v>0</v>
      </c>
      <c r="N3416" s="138" t="s">
        <v>1836</v>
      </c>
    </row>
    <row r="3417" spans="1:14" s="133" customFormat="1" ht="27" customHeight="1" x14ac:dyDescent="0.35">
      <c r="A3417" s="158">
        <v>20397</v>
      </c>
      <c r="B3417" s="158">
        <v>2699</v>
      </c>
      <c r="C3417" s="125" t="s">
        <v>4</v>
      </c>
      <c r="D3417" s="159">
        <v>42903.479166666664</v>
      </c>
      <c r="E3417" s="158" t="s">
        <v>0</v>
      </c>
      <c r="F3417" s="172">
        <v>42903.275000000001</v>
      </c>
      <c r="G3417" s="173">
        <f t="shared" si="184"/>
        <v>0.20416666666278616</v>
      </c>
      <c r="H3417" s="174" t="str">
        <f t="shared" si="185"/>
        <v>ACCEPTABLE</v>
      </c>
      <c r="I3417" s="138"/>
      <c r="J3417" s="131"/>
      <c r="K3417" s="131"/>
      <c r="L3417" s="130" t="str">
        <f t="shared" si="187"/>
        <v>Incomplete Data</v>
      </c>
      <c r="M3417" s="131"/>
      <c r="N3417" s="138"/>
    </row>
    <row r="3418" spans="1:14" s="133" customFormat="1" ht="27" customHeight="1" x14ac:dyDescent="0.35">
      <c r="A3418" s="158">
        <v>20397</v>
      </c>
      <c r="B3418" s="158">
        <v>2700</v>
      </c>
      <c r="C3418" s="125" t="s">
        <v>4</v>
      </c>
      <c r="D3418" s="159">
        <v>42903.798611111109</v>
      </c>
      <c r="E3418" s="158" t="s">
        <v>1</v>
      </c>
      <c r="F3418" s="172">
        <v>42903.675000000003</v>
      </c>
      <c r="G3418" s="173">
        <f t="shared" si="184"/>
        <v>0.12361111110658385</v>
      </c>
      <c r="H3418" s="174" t="str">
        <f t="shared" si="185"/>
        <v>ACCEPTABLE</v>
      </c>
      <c r="I3418" s="138"/>
      <c r="J3418" s="139">
        <v>42903.790277777778</v>
      </c>
      <c r="K3418" s="139">
        <v>42903.797222222223</v>
      </c>
      <c r="L3418" s="130">
        <f t="shared" si="187"/>
        <v>6.9444444452528842E-3</v>
      </c>
      <c r="M3418" s="131" t="s">
        <v>1807</v>
      </c>
      <c r="N3418" s="138" t="s">
        <v>1836</v>
      </c>
    </row>
    <row r="3419" spans="1:14" s="133" customFormat="1" ht="27" customHeight="1" x14ac:dyDescent="0.35">
      <c r="A3419" s="158">
        <v>20397</v>
      </c>
      <c r="B3419" s="158">
        <v>2701</v>
      </c>
      <c r="C3419" s="125" t="s">
        <v>4</v>
      </c>
      <c r="D3419" s="159">
        <v>42903.930555555555</v>
      </c>
      <c r="E3419" s="158" t="s">
        <v>0</v>
      </c>
      <c r="F3419" s="172">
        <v>42903.675000000003</v>
      </c>
      <c r="G3419" s="173">
        <f t="shared" si="184"/>
        <v>0.25555555555183673</v>
      </c>
      <c r="H3419" s="174" t="str">
        <f t="shared" si="185"/>
        <v>ACCEPTABLE</v>
      </c>
      <c r="I3419" s="138"/>
      <c r="J3419" s="139">
        <v>42903.919444444444</v>
      </c>
      <c r="K3419" s="139">
        <v>42903.928472222222</v>
      </c>
      <c r="L3419" s="130">
        <f t="shared" si="187"/>
        <v>9.0277777781011537E-3</v>
      </c>
      <c r="M3419" s="131" t="s">
        <v>0</v>
      </c>
      <c r="N3419" s="138" t="s">
        <v>1836</v>
      </c>
    </row>
    <row r="3420" spans="1:14" s="133" customFormat="1" ht="27" customHeight="1" x14ac:dyDescent="0.35">
      <c r="A3420" s="158">
        <v>20397</v>
      </c>
      <c r="B3420" s="158">
        <v>2702</v>
      </c>
      <c r="C3420" s="125" t="s">
        <v>4</v>
      </c>
      <c r="D3420" s="159">
        <v>42904.652777777781</v>
      </c>
      <c r="E3420" s="158" t="s">
        <v>0</v>
      </c>
      <c r="F3420" s="172">
        <v>42904.546527777777</v>
      </c>
      <c r="G3420" s="173">
        <f t="shared" si="184"/>
        <v>0.10625000000436557</v>
      </c>
      <c r="H3420" s="174" t="str">
        <f t="shared" si="185"/>
        <v>ACCEPTABLE</v>
      </c>
      <c r="I3420" s="138"/>
      <c r="J3420" s="139">
        <v>42904.681250000001</v>
      </c>
      <c r="K3420" s="139">
        <v>42904.6875</v>
      </c>
      <c r="L3420" s="130">
        <f t="shared" si="187"/>
        <v>6.2499999985448085E-3</v>
      </c>
      <c r="M3420" s="131" t="s">
        <v>0</v>
      </c>
      <c r="N3420" s="138" t="s">
        <v>9</v>
      </c>
    </row>
    <row r="3421" spans="1:14" s="133" customFormat="1" ht="27" customHeight="1" x14ac:dyDescent="0.35">
      <c r="A3421" s="158">
        <v>20397</v>
      </c>
      <c r="B3421" s="158">
        <v>2703</v>
      </c>
      <c r="C3421" s="125" t="s">
        <v>3</v>
      </c>
      <c r="D3421" s="159">
        <v>42904.680555555555</v>
      </c>
      <c r="E3421" s="158" t="s">
        <v>1</v>
      </c>
      <c r="F3421" s="172">
        <v>42904.546527777777</v>
      </c>
      <c r="G3421" s="173">
        <f t="shared" si="184"/>
        <v>0.13402777777810115</v>
      </c>
      <c r="H3421" s="174" t="str">
        <f t="shared" si="185"/>
        <v>ACCEPTABLE</v>
      </c>
      <c r="I3421" s="138"/>
      <c r="J3421" s="139">
        <v>42904.702777777777</v>
      </c>
      <c r="K3421" s="139">
        <v>42904.713194444441</v>
      </c>
      <c r="L3421" s="130">
        <f t="shared" si="187"/>
        <v>1.0416666664241347E-2</v>
      </c>
      <c r="M3421" s="131" t="s">
        <v>1</v>
      </c>
      <c r="N3421" s="138" t="s">
        <v>1837</v>
      </c>
    </row>
    <row r="3422" spans="1:14" s="133" customFormat="1" ht="27" customHeight="1" x14ac:dyDescent="0.35">
      <c r="A3422" s="158">
        <v>20398</v>
      </c>
      <c r="B3422" s="158">
        <v>2704</v>
      </c>
      <c r="C3422" s="125" t="s">
        <v>471</v>
      </c>
      <c r="D3422" s="159">
        <v>42904.701388888891</v>
      </c>
      <c r="E3422" s="158" t="s">
        <v>0</v>
      </c>
      <c r="F3422" s="172">
        <v>42904.546527777777</v>
      </c>
      <c r="G3422" s="173">
        <f t="shared" si="184"/>
        <v>0.15486111111385981</v>
      </c>
      <c r="H3422" s="174" t="str">
        <f t="shared" si="185"/>
        <v>ACCEPTABLE</v>
      </c>
      <c r="I3422" s="138"/>
      <c r="J3422" s="139">
        <v>42904.745833333334</v>
      </c>
      <c r="K3422" s="139">
        <v>42904.756944444445</v>
      </c>
      <c r="L3422" s="130">
        <f t="shared" si="187"/>
        <v>1.1111111110949423E-2</v>
      </c>
      <c r="M3422" s="131" t="s">
        <v>1044</v>
      </c>
      <c r="N3422" s="138" t="s">
        <v>1838</v>
      </c>
    </row>
    <row r="3423" spans="1:14" s="133" customFormat="1" ht="27" customHeight="1" x14ac:dyDescent="0.35">
      <c r="A3423" s="158">
        <v>20398</v>
      </c>
      <c r="B3423" s="158">
        <v>2705</v>
      </c>
      <c r="C3423" s="125" t="s">
        <v>16</v>
      </c>
      <c r="D3423" s="159">
        <v>42904.736111111109</v>
      </c>
      <c r="E3423" s="158" t="s">
        <v>1</v>
      </c>
      <c r="F3423" s="172">
        <v>42904.546527777777</v>
      </c>
      <c r="G3423" s="173">
        <f t="shared" si="184"/>
        <v>0.18958333333284827</v>
      </c>
      <c r="H3423" s="174" t="str">
        <f t="shared" si="185"/>
        <v>ACCEPTABLE</v>
      </c>
      <c r="I3423" s="138"/>
      <c r="J3423" s="139">
        <v>42904.775694444441</v>
      </c>
      <c r="K3423" s="139">
        <v>42904.78402777778</v>
      </c>
      <c r="L3423" s="130">
        <f t="shared" si="187"/>
        <v>8.3333333386690356E-3</v>
      </c>
      <c r="M3423" s="131" t="s">
        <v>1</v>
      </c>
      <c r="N3423" s="138" t="s">
        <v>1024</v>
      </c>
    </row>
    <row r="3424" spans="1:14" s="133" customFormat="1" ht="27" customHeight="1" x14ac:dyDescent="0.35">
      <c r="A3424" s="158">
        <v>20398</v>
      </c>
      <c r="B3424" s="158">
        <v>2706</v>
      </c>
      <c r="C3424" s="125" t="s">
        <v>16</v>
      </c>
      <c r="D3424" s="159">
        <v>42905.444444444445</v>
      </c>
      <c r="E3424" s="158" t="s">
        <v>0</v>
      </c>
      <c r="F3424" s="172">
        <v>42905.337500000001</v>
      </c>
      <c r="G3424" s="173">
        <f t="shared" si="184"/>
        <v>0.10694444444379769</v>
      </c>
      <c r="H3424" s="174" t="str">
        <f t="shared" si="185"/>
        <v>ACCEPTABLE</v>
      </c>
      <c r="I3424" s="138"/>
      <c r="J3424" s="139">
        <v>42905.440972222219</v>
      </c>
      <c r="K3424" s="139">
        <v>42905.447222222225</v>
      </c>
      <c r="L3424" s="130">
        <f t="shared" si="187"/>
        <v>6.2500000058207661E-3</v>
      </c>
      <c r="M3424" s="131" t="s">
        <v>0</v>
      </c>
      <c r="N3424" s="138" t="s">
        <v>645</v>
      </c>
    </row>
    <row r="3425" spans="1:14" s="133" customFormat="1" ht="27" customHeight="1" x14ac:dyDescent="0.35">
      <c r="A3425" s="158">
        <v>20398</v>
      </c>
      <c r="B3425" s="158">
        <v>2707</v>
      </c>
      <c r="C3425" s="125" t="s">
        <v>471</v>
      </c>
      <c r="D3425" s="159">
        <v>42905.472222222219</v>
      </c>
      <c r="E3425" s="158" t="s">
        <v>1</v>
      </c>
      <c r="F3425" s="172">
        <v>42905.337500000001</v>
      </c>
      <c r="G3425" s="173">
        <f t="shared" si="184"/>
        <v>0.13472222221753327</v>
      </c>
      <c r="H3425" s="174" t="str">
        <f t="shared" si="185"/>
        <v>ACCEPTABLE</v>
      </c>
      <c r="I3425" s="138"/>
      <c r="J3425" s="139">
        <v>42905.470833333333</v>
      </c>
      <c r="K3425" s="139">
        <v>42905.48541666667</v>
      </c>
      <c r="L3425" s="130">
        <f t="shared" si="187"/>
        <v>1.4583333337213844E-2</v>
      </c>
      <c r="M3425" s="131" t="s">
        <v>1</v>
      </c>
      <c r="N3425" s="138" t="s">
        <v>1839</v>
      </c>
    </row>
    <row r="3426" spans="1:14" s="133" customFormat="1" ht="27" customHeight="1" x14ac:dyDescent="0.35">
      <c r="A3426" s="158">
        <v>20399</v>
      </c>
      <c r="B3426" s="158">
        <v>2708</v>
      </c>
      <c r="C3426" s="125" t="s">
        <v>471</v>
      </c>
      <c r="D3426" s="159">
        <v>42905.670138888891</v>
      </c>
      <c r="E3426" s="158" t="s">
        <v>0</v>
      </c>
      <c r="F3426" s="172">
        <v>42905.463194444441</v>
      </c>
      <c r="G3426" s="173">
        <f t="shared" si="184"/>
        <v>0.20694444444961846</v>
      </c>
      <c r="H3426" s="174" t="str">
        <f t="shared" si="185"/>
        <v>ACCEPTABLE</v>
      </c>
      <c r="I3426" s="138"/>
      <c r="J3426" s="139">
        <v>42905.662499999999</v>
      </c>
      <c r="K3426" s="139">
        <v>42905.673611111109</v>
      </c>
      <c r="L3426" s="130">
        <f t="shared" si="187"/>
        <v>1.1111111110949423E-2</v>
      </c>
      <c r="M3426" s="131" t="s">
        <v>1044</v>
      </c>
      <c r="N3426" s="138" t="s">
        <v>1830</v>
      </c>
    </row>
    <row r="3427" spans="1:14" s="133" customFormat="1" ht="27" customHeight="1" x14ac:dyDescent="0.35">
      <c r="A3427" s="158">
        <v>20399</v>
      </c>
      <c r="B3427" s="158">
        <v>2709</v>
      </c>
      <c r="C3427" s="125" t="s">
        <v>16</v>
      </c>
      <c r="D3427" s="159">
        <v>42905.704861111109</v>
      </c>
      <c r="E3427" s="158" t="s">
        <v>1</v>
      </c>
      <c r="F3427" s="172">
        <v>42905.463194444441</v>
      </c>
      <c r="G3427" s="173">
        <f t="shared" si="184"/>
        <v>0.24166666666860692</v>
      </c>
      <c r="H3427" s="174" t="str">
        <f t="shared" si="185"/>
        <v>ACCEPTABLE</v>
      </c>
      <c r="I3427" s="138"/>
      <c r="J3427" s="139">
        <v>42905.693749999999</v>
      </c>
      <c r="K3427" s="139">
        <v>42905.7</v>
      </c>
      <c r="L3427" s="130">
        <f t="shared" si="187"/>
        <v>6.2499999985448085E-3</v>
      </c>
      <c r="M3427" s="131" t="s">
        <v>1</v>
      </c>
      <c r="N3427" s="138" t="s">
        <v>765</v>
      </c>
    </row>
    <row r="3428" spans="1:14" s="133" customFormat="1" ht="27" customHeight="1" x14ac:dyDescent="0.35">
      <c r="A3428" s="176"/>
      <c r="B3428" s="176"/>
      <c r="C3428" s="175"/>
      <c r="D3428" s="174"/>
      <c r="E3428" s="175"/>
      <c r="F3428" s="174"/>
      <c r="G3428" s="173" t="str">
        <f t="shared" si="184"/>
        <v/>
      </c>
      <c r="H3428" s="174" t="str">
        <f t="shared" si="185"/>
        <v/>
      </c>
      <c r="I3428" s="138"/>
      <c r="J3428" s="139">
        <v>42906.304166666669</v>
      </c>
      <c r="K3428" s="139">
        <v>42906.314583333333</v>
      </c>
      <c r="L3428" s="130">
        <f t="shared" si="187"/>
        <v>1.0416666664241347E-2</v>
      </c>
      <c r="M3428" s="131" t="s">
        <v>0</v>
      </c>
      <c r="N3428" s="138" t="s">
        <v>1840</v>
      </c>
    </row>
    <row r="3429" spans="1:14" s="133" customFormat="1" ht="27" customHeight="1" x14ac:dyDescent="0.35">
      <c r="A3429" s="158">
        <v>20399</v>
      </c>
      <c r="B3429" s="158">
        <v>2710</v>
      </c>
      <c r="C3429" s="125" t="s">
        <v>19</v>
      </c>
      <c r="D3429" s="159">
        <v>42906.347222222219</v>
      </c>
      <c r="E3429" s="158" t="s">
        <v>0</v>
      </c>
      <c r="F3429" s="172">
        <v>42905.622916666667</v>
      </c>
      <c r="G3429" s="173">
        <f t="shared" si="184"/>
        <v>0.72430555555183673</v>
      </c>
      <c r="H3429" s="174" t="str">
        <f t="shared" si="185"/>
        <v>ACCEPTABLE</v>
      </c>
      <c r="I3429" s="138"/>
      <c r="J3429" s="139">
        <v>42906.347222222219</v>
      </c>
      <c r="K3429" s="139">
        <v>42906.354166666664</v>
      </c>
      <c r="L3429" s="130">
        <f t="shared" si="187"/>
        <v>6.9444444452528842E-3</v>
      </c>
      <c r="M3429" s="131" t="s">
        <v>0</v>
      </c>
      <c r="N3429" s="138" t="s">
        <v>1841</v>
      </c>
    </row>
    <row r="3430" spans="1:14" s="133" customFormat="1" ht="27" customHeight="1" x14ac:dyDescent="0.35">
      <c r="A3430" s="158">
        <v>20399</v>
      </c>
      <c r="B3430" s="158">
        <v>2711</v>
      </c>
      <c r="C3430" s="125" t="s">
        <v>19</v>
      </c>
      <c r="D3430" s="159">
        <v>42906.395833333336</v>
      </c>
      <c r="E3430" s="158" t="s">
        <v>1</v>
      </c>
      <c r="F3430" s="172">
        <v>42905.622916666667</v>
      </c>
      <c r="G3430" s="173">
        <f t="shared" si="184"/>
        <v>0.77291666666860692</v>
      </c>
      <c r="H3430" s="174" t="str">
        <f t="shared" si="185"/>
        <v>ACCEPTABLE</v>
      </c>
      <c r="I3430" s="138"/>
      <c r="J3430" s="139">
        <v>42906.386111111111</v>
      </c>
      <c r="K3430" s="139">
        <v>42906.395138888889</v>
      </c>
      <c r="L3430" s="130">
        <f t="shared" si="187"/>
        <v>9.0277777781011537E-3</v>
      </c>
      <c r="M3430" s="131" t="s">
        <v>1</v>
      </c>
      <c r="N3430" s="138" t="s">
        <v>1841</v>
      </c>
    </row>
    <row r="3431" spans="1:14" s="133" customFormat="1" ht="27" customHeight="1" x14ac:dyDescent="0.35">
      <c r="A3431" s="158">
        <v>20399</v>
      </c>
      <c r="B3431" s="158">
        <v>2712</v>
      </c>
      <c r="C3431" s="125" t="s">
        <v>19</v>
      </c>
      <c r="D3431" s="159">
        <v>42907.465277777781</v>
      </c>
      <c r="E3431" s="158" t="s">
        <v>0</v>
      </c>
      <c r="F3431" s="172">
        <v>42907.268750000003</v>
      </c>
      <c r="G3431" s="173">
        <f t="shared" si="184"/>
        <v>0.19652777777810115</v>
      </c>
      <c r="H3431" s="174" t="str">
        <f t="shared" si="185"/>
        <v>ACCEPTABLE</v>
      </c>
      <c r="I3431" s="138"/>
      <c r="J3431" s="139">
        <v>42907.472222222219</v>
      </c>
      <c r="K3431" s="139">
        <v>42907.479166666664</v>
      </c>
      <c r="L3431" s="130">
        <f t="shared" si="187"/>
        <v>6.9444444452528842E-3</v>
      </c>
      <c r="M3431" s="131" t="s">
        <v>0</v>
      </c>
      <c r="N3431" s="138" t="s">
        <v>688</v>
      </c>
    </row>
    <row r="3432" spans="1:14" s="133" customFormat="1" ht="27" customHeight="1" x14ac:dyDescent="0.35">
      <c r="A3432" s="158">
        <v>20399</v>
      </c>
      <c r="B3432" s="158">
        <v>2713</v>
      </c>
      <c r="C3432" s="125" t="s">
        <v>19</v>
      </c>
      <c r="D3432" s="159">
        <v>42907.520833333336</v>
      </c>
      <c r="E3432" s="158" t="s">
        <v>1</v>
      </c>
      <c r="F3432" s="172">
        <v>42907.268750000003</v>
      </c>
      <c r="G3432" s="173">
        <f t="shared" si="184"/>
        <v>0.25208333333284827</v>
      </c>
      <c r="H3432" s="174" t="str">
        <f t="shared" si="185"/>
        <v>ACCEPTABLE</v>
      </c>
      <c r="I3432" s="138"/>
      <c r="J3432" s="139">
        <v>42907.513888888891</v>
      </c>
      <c r="K3432" s="139">
        <v>42907.524305555555</v>
      </c>
      <c r="L3432" s="130">
        <f t="shared" si="187"/>
        <v>1.0416666664241347E-2</v>
      </c>
      <c r="M3432" s="131" t="s">
        <v>1</v>
      </c>
      <c r="N3432" s="138" t="s">
        <v>688</v>
      </c>
    </row>
    <row r="3433" spans="1:14" s="133" customFormat="1" ht="27" customHeight="1" x14ac:dyDescent="0.35">
      <c r="A3433" s="158">
        <v>20399</v>
      </c>
      <c r="B3433" s="158">
        <v>2714</v>
      </c>
      <c r="C3433" s="125" t="s">
        <v>16</v>
      </c>
      <c r="D3433" s="159">
        <v>42907.788194444445</v>
      </c>
      <c r="E3433" s="158" t="s">
        <v>0</v>
      </c>
      <c r="F3433" s="172">
        <v>42907.734722222223</v>
      </c>
      <c r="G3433" s="173">
        <f t="shared" si="184"/>
        <v>5.3472222221898846E-2</v>
      </c>
      <c r="H3433" s="174" t="str">
        <f t="shared" si="185"/>
        <v>ACCEPTABLE</v>
      </c>
      <c r="I3433" s="138"/>
      <c r="J3433" s="139">
        <v>42907.789583333331</v>
      </c>
      <c r="K3433" s="139">
        <v>42907.797222222223</v>
      </c>
      <c r="L3433" s="130">
        <f t="shared" si="187"/>
        <v>7.6388888919609599E-3</v>
      </c>
      <c r="M3433" s="131" t="s">
        <v>1044</v>
      </c>
      <c r="N3433" s="138" t="s">
        <v>1842</v>
      </c>
    </row>
    <row r="3434" spans="1:14" s="133" customFormat="1" ht="27" customHeight="1" x14ac:dyDescent="0.35">
      <c r="A3434" s="158">
        <v>20399</v>
      </c>
      <c r="B3434" s="158">
        <v>2715</v>
      </c>
      <c r="C3434" s="125" t="s">
        <v>471</v>
      </c>
      <c r="D3434" s="159">
        <v>42907.809027777781</v>
      </c>
      <c r="E3434" s="158" t="s">
        <v>1</v>
      </c>
      <c r="F3434" s="172">
        <v>42907.734722222223</v>
      </c>
      <c r="G3434" s="173">
        <f t="shared" si="184"/>
        <v>7.4305555557657499E-2</v>
      </c>
      <c r="H3434" s="174" t="str">
        <f t="shared" si="185"/>
        <v>ACCEPTABLE</v>
      </c>
      <c r="I3434" s="138"/>
      <c r="J3434" s="139">
        <v>42907.810416666667</v>
      </c>
      <c r="K3434" s="139">
        <v>42907.822916666664</v>
      </c>
      <c r="L3434" s="130">
        <f t="shared" si="187"/>
        <v>1.2499999997089617E-2</v>
      </c>
      <c r="M3434" s="131" t="s">
        <v>1044</v>
      </c>
      <c r="N3434" s="138" t="s">
        <v>1843</v>
      </c>
    </row>
    <row r="3435" spans="1:14" s="133" customFormat="1" ht="27" customHeight="1" x14ac:dyDescent="0.35">
      <c r="A3435" s="158">
        <v>20400</v>
      </c>
      <c r="B3435" s="158">
        <v>2716</v>
      </c>
      <c r="C3435" s="125" t="s">
        <v>3</v>
      </c>
      <c r="D3435" s="159">
        <v>42907.875</v>
      </c>
      <c r="E3435" s="158" t="s">
        <v>0</v>
      </c>
      <c r="F3435" s="172">
        <v>42907.734722222223</v>
      </c>
      <c r="G3435" s="173">
        <f t="shared" si="184"/>
        <v>0.14027777777664596</v>
      </c>
      <c r="H3435" s="174" t="str">
        <f t="shared" si="185"/>
        <v>ACCEPTABLE</v>
      </c>
      <c r="I3435" s="138"/>
      <c r="J3435" s="139">
        <v>42907.890972222223</v>
      </c>
      <c r="K3435" s="139">
        <v>42907.901388888888</v>
      </c>
      <c r="L3435" s="130">
        <f t="shared" si="187"/>
        <v>1.0416666664241347E-2</v>
      </c>
      <c r="M3435" s="131" t="s">
        <v>1044</v>
      </c>
      <c r="N3435" s="138" t="s">
        <v>1844</v>
      </c>
    </row>
    <row r="3436" spans="1:14" s="133" customFormat="1" ht="27" customHeight="1" x14ac:dyDescent="0.35">
      <c r="A3436" s="158">
        <v>20400</v>
      </c>
      <c r="B3436" s="158">
        <v>2717</v>
      </c>
      <c r="C3436" s="125" t="s">
        <v>4</v>
      </c>
      <c r="D3436" s="159">
        <v>42907.902777777781</v>
      </c>
      <c r="E3436" s="158" t="s">
        <v>1</v>
      </c>
      <c r="F3436" s="172">
        <v>42907.734722222223</v>
      </c>
      <c r="G3436" s="173">
        <f t="shared" si="184"/>
        <v>0.1680555555576575</v>
      </c>
      <c r="H3436" s="174" t="str">
        <f t="shared" si="185"/>
        <v>ACCEPTABLE</v>
      </c>
      <c r="I3436" s="138"/>
      <c r="J3436" s="139">
        <v>42907.92291666667</v>
      </c>
      <c r="K3436" s="139">
        <v>42907.932638888888</v>
      </c>
      <c r="L3436" s="130">
        <f t="shared" si="187"/>
        <v>9.7222222175332718E-3</v>
      </c>
      <c r="M3436" s="131" t="s">
        <v>1</v>
      </c>
      <c r="N3436" s="138" t="s">
        <v>587</v>
      </c>
    </row>
    <row r="3437" spans="1:14" s="133" customFormat="1" ht="27" customHeight="1" x14ac:dyDescent="0.35">
      <c r="A3437" s="158"/>
      <c r="B3437" s="158"/>
      <c r="C3437" s="125"/>
      <c r="D3437" s="159"/>
      <c r="E3437" s="158"/>
      <c r="F3437" s="172"/>
      <c r="G3437" s="173"/>
      <c r="H3437" s="174"/>
      <c r="I3437" s="138"/>
      <c r="J3437" s="139">
        <v>42908.569444444445</v>
      </c>
      <c r="K3437" s="139">
        <v>42908.580555555556</v>
      </c>
      <c r="L3437" s="130">
        <f t="shared" si="187"/>
        <v>1.1111111110949423E-2</v>
      </c>
      <c r="M3437" s="131" t="s">
        <v>0</v>
      </c>
      <c r="N3437" s="138" t="s">
        <v>587</v>
      </c>
    </row>
    <row r="3438" spans="1:14" s="133" customFormat="1" ht="27" customHeight="1" x14ac:dyDescent="0.35">
      <c r="A3438" s="158"/>
      <c r="B3438" s="158"/>
      <c r="C3438" s="125"/>
      <c r="D3438" s="159"/>
      <c r="E3438" s="158"/>
      <c r="F3438" s="172"/>
      <c r="G3438" s="173"/>
      <c r="H3438" s="174"/>
      <c r="I3438" s="138"/>
      <c r="J3438" s="139">
        <v>42908.595833333333</v>
      </c>
      <c r="K3438" s="139">
        <v>42908.606249999997</v>
      </c>
      <c r="L3438" s="130">
        <f t="shared" si="187"/>
        <v>1.0416666664241347E-2</v>
      </c>
      <c r="M3438" s="131" t="s">
        <v>1</v>
      </c>
      <c r="N3438" s="138" t="s">
        <v>598</v>
      </c>
    </row>
    <row r="3439" spans="1:14" s="133" customFormat="1" ht="27" customHeight="1" x14ac:dyDescent="0.35">
      <c r="A3439" s="158">
        <v>20401</v>
      </c>
      <c r="B3439" s="158">
        <v>2718</v>
      </c>
      <c r="C3439" s="125" t="s">
        <v>3</v>
      </c>
      <c r="D3439" s="159">
        <v>42909.013888888891</v>
      </c>
      <c r="E3439" s="158" t="s">
        <v>0</v>
      </c>
      <c r="F3439" s="172">
        <v>42908.763194444444</v>
      </c>
      <c r="G3439" s="173">
        <f t="shared" si="184"/>
        <v>0.25069444444670808</v>
      </c>
      <c r="H3439" s="174" t="str">
        <f t="shared" si="185"/>
        <v>ACCEPTABLE</v>
      </c>
      <c r="I3439" s="138"/>
      <c r="J3439" s="139">
        <v>42909.027777777781</v>
      </c>
      <c r="K3439" s="139">
        <v>42909.041666666664</v>
      </c>
      <c r="L3439" s="130">
        <f t="shared" si="187"/>
        <v>1.3888888883229811E-2</v>
      </c>
      <c r="M3439" s="131" t="s">
        <v>0</v>
      </c>
      <c r="N3439" s="138" t="s">
        <v>1845</v>
      </c>
    </row>
    <row r="3440" spans="1:14" s="133" customFormat="1" ht="27" customHeight="1" x14ac:dyDescent="0.35">
      <c r="A3440" s="158">
        <v>20401</v>
      </c>
      <c r="B3440" s="158">
        <v>2719</v>
      </c>
      <c r="C3440" s="125" t="s">
        <v>4</v>
      </c>
      <c r="D3440" s="159">
        <v>42909.048611111109</v>
      </c>
      <c r="E3440" s="158" t="s">
        <v>1</v>
      </c>
      <c r="F3440" s="172">
        <v>42908.763194444444</v>
      </c>
      <c r="G3440" s="173">
        <f t="shared" si="184"/>
        <v>0.28541666666569654</v>
      </c>
      <c r="H3440" s="174" t="str">
        <f t="shared" si="185"/>
        <v>ACCEPTABLE</v>
      </c>
      <c r="I3440" s="138"/>
      <c r="J3440" s="139">
        <v>42909.069444444445</v>
      </c>
      <c r="K3440" s="139">
        <v>42909.077777777777</v>
      </c>
      <c r="L3440" s="130">
        <f t="shared" si="187"/>
        <v>8.333333331393078E-3</v>
      </c>
      <c r="M3440" s="131" t="s">
        <v>1</v>
      </c>
      <c r="N3440" s="138" t="s">
        <v>587</v>
      </c>
    </row>
    <row r="3441" spans="1:14" s="133" customFormat="1" ht="27" customHeight="1" x14ac:dyDescent="0.35">
      <c r="A3441" s="158">
        <v>20401</v>
      </c>
      <c r="B3441" s="158">
        <v>2720</v>
      </c>
      <c r="C3441" s="125" t="s">
        <v>4</v>
      </c>
      <c r="D3441" s="159">
        <v>42909.444444444445</v>
      </c>
      <c r="E3441" s="158" t="s">
        <v>0</v>
      </c>
      <c r="F3441" s="172">
        <v>42909.285416666666</v>
      </c>
      <c r="G3441" s="173">
        <f t="shared" si="184"/>
        <v>0.15902777777955635</v>
      </c>
      <c r="H3441" s="174" t="str">
        <f t="shared" si="185"/>
        <v>ACCEPTABLE</v>
      </c>
      <c r="I3441" s="138"/>
      <c r="J3441" s="139">
        <v>42909.442361111112</v>
      </c>
      <c r="K3441" s="139">
        <v>42909.449305555558</v>
      </c>
      <c r="L3441" s="130">
        <f t="shared" si="187"/>
        <v>6.9444444452528842E-3</v>
      </c>
      <c r="M3441" s="131" t="s">
        <v>0</v>
      </c>
      <c r="N3441" s="138" t="s">
        <v>587</v>
      </c>
    </row>
    <row r="3442" spans="1:14" s="133" customFormat="1" ht="27" customHeight="1" x14ac:dyDescent="0.35">
      <c r="A3442" s="158">
        <v>20401</v>
      </c>
      <c r="B3442" s="158">
        <v>2721</v>
      </c>
      <c r="C3442" s="125" t="s">
        <v>3</v>
      </c>
      <c r="D3442" s="159">
        <v>42909.472222222219</v>
      </c>
      <c r="E3442" s="158" t="s">
        <v>1</v>
      </c>
      <c r="F3442" s="172">
        <v>42909.285416666666</v>
      </c>
      <c r="G3442" s="173">
        <f t="shared" si="184"/>
        <v>0.18680555555329192</v>
      </c>
      <c r="H3442" s="174" t="str">
        <f t="shared" si="185"/>
        <v>ACCEPTABLE</v>
      </c>
      <c r="I3442" s="138"/>
      <c r="J3442" s="139">
        <v>42909.46875</v>
      </c>
      <c r="K3442" s="139">
        <v>42909.479861111111</v>
      </c>
      <c r="L3442" s="130">
        <f t="shared" si="187"/>
        <v>1.1111111110949423E-2</v>
      </c>
      <c r="M3442" s="131" t="s">
        <v>1</v>
      </c>
      <c r="N3442" s="138" t="s">
        <v>1846</v>
      </c>
    </row>
    <row r="3443" spans="1:14" s="133" customFormat="1" ht="27" customHeight="1" x14ac:dyDescent="0.35">
      <c r="A3443" s="158"/>
      <c r="B3443" s="158"/>
      <c r="C3443" s="125"/>
      <c r="D3443" s="159"/>
      <c r="E3443" s="158"/>
      <c r="F3443" s="172"/>
      <c r="G3443" s="173"/>
      <c r="H3443" s="174"/>
      <c r="I3443" s="138"/>
      <c r="J3443" s="139">
        <v>42909.5625</v>
      </c>
      <c r="K3443" s="139">
        <v>42909.572916666664</v>
      </c>
      <c r="L3443" s="130">
        <f t="shared" si="187"/>
        <v>1.0416666664241347E-2</v>
      </c>
      <c r="M3443" s="131" t="s">
        <v>1</v>
      </c>
      <c r="N3443" s="138" t="s">
        <v>1840</v>
      </c>
    </row>
    <row r="3444" spans="1:14" s="133" customFormat="1" ht="27" customHeight="1" x14ac:dyDescent="0.35">
      <c r="A3444" s="158">
        <v>20401</v>
      </c>
      <c r="B3444" s="158">
        <v>2722</v>
      </c>
      <c r="C3444" s="125" t="s">
        <v>3</v>
      </c>
      <c r="D3444" s="159">
        <v>42910.163194444445</v>
      </c>
      <c r="E3444" s="158" t="s">
        <v>0</v>
      </c>
      <c r="F3444" s="172">
        <v>42909.580555555556</v>
      </c>
      <c r="G3444" s="173">
        <f t="shared" si="184"/>
        <v>0.58263888888905058</v>
      </c>
      <c r="H3444" s="174" t="str">
        <f t="shared" si="185"/>
        <v>ACCEPTABLE</v>
      </c>
      <c r="I3444" s="138"/>
      <c r="J3444" s="139">
        <v>42910.147222222222</v>
      </c>
      <c r="K3444" s="139">
        <v>42910.15625</v>
      </c>
      <c r="L3444" s="130">
        <f t="shared" si="187"/>
        <v>9.0277777781011537E-3</v>
      </c>
      <c r="M3444" s="131" t="s">
        <v>0</v>
      </c>
      <c r="N3444" s="138" t="s">
        <v>1353</v>
      </c>
    </row>
    <row r="3445" spans="1:14" s="133" customFormat="1" ht="27" customHeight="1" x14ac:dyDescent="0.35">
      <c r="A3445" s="158">
        <v>20401</v>
      </c>
      <c r="B3445" s="158">
        <v>2723</v>
      </c>
      <c r="C3445" s="125" t="s">
        <v>4</v>
      </c>
      <c r="D3445" s="159">
        <v>42910.197916666664</v>
      </c>
      <c r="E3445" s="158" t="s">
        <v>1</v>
      </c>
      <c r="F3445" s="172">
        <v>42909.580555555556</v>
      </c>
      <c r="G3445" s="173">
        <f t="shared" si="184"/>
        <v>0.61736111110803904</v>
      </c>
      <c r="H3445" s="174" t="str">
        <f t="shared" si="185"/>
        <v>ACCEPTABLE</v>
      </c>
      <c r="I3445" s="138"/>
      <c r="J3445" s="139">
        <v>42910.186805555553</v>
      </c>
      <c r="K3445" s="139">
        <v>42910.193055555559</v>
      </c>
      <c r="L3445" s="130">
        <f t="shared" si="187"/>
        <v>6.2500000058207661E-3</v>
      </c>
      <c r="M3445" s="131" t="s">
        <v>1</v>
      </c>
      <c r="N3445" s="138" t="s">
        <v>587</v>
      </c>
    </row>
    <row r="3446" spans="1:14" s="133" customFormat="1" ht="27" customHeight="1" x14ac:dyDescent="0.35">
      <c r="A3446" s="158">
        <v>20401</v>
      </c>
      <c r="B3446" s="158">
        <v>2724</v>
      </c>
      <c r="C3446" s="125" t="s">
        <v>4</v>
      </c>
      <c r="D3446" s="159">
        <v>42910.28125</v>
      </c>
      <c r="E3446" s="158" t="s">
        <v>1</v>
      </c>
      <c r="F3446" s="172">
        <v>42909.580555555556</v>
      </c>
      <c r="G3446" s="173">
        <f t="shared" si="184"/>
        <v>0.70069444444379769</v>
      </c>
      <c r="H3446" s="174" t="str">
        <f t="shared" si="185"/>
        <v>ACCEPTABLE</v>
      </c>
      <c r="I3446" s="138"/>
      <c r="J3446" s="139">
        <v>42910.27847222222</v>
      </c>
      <c r="K3446" s="139">
        <v>42910.283333333333</v>
      </c>
      <c r="L3446" s="130">
        <f t="shared" si="187"/>
        <v>4.8611111124046147E-3</v>
      </c>
      <c r="M3446" s="131" t="s">
        <v>1</v>
      </c>
      <c r="N3446" s="138" t="s">
        <v>1288</v>
      </c>
    </row>
    <row r="3447" spans="1:14" s="133" customFormat="1" ht="27" customHeight="1" x14ac:dyDescent="0.35">
      <c r="A3447" s="158">
        <v>20398</v>
      </c>
      <c r="B3447" s="158">
        <v>2725</v>
      </c>
      <c r="C3447" s="125" t="s">
        <v>471</v>
      </c>
      <c r="D3447" s="159">
        <v>42910.361111111109</v>
      </c>
      <c r="E3447" s="158" t="s">
        <v>0</v>
      </c>
      <c r="F3447" s="172">
        <v>42910.234027777777</v>
      </c>
      <c r="G3447" s="173">
        <f t="shared" si="184"/>
        <v>0.12708333333284827</v>
      </c>
      <c r="H3447" s="174" t="str">
        <f t="shared" si="185"/>
        <v>ACCEPTABLE</v>
      </c>
      <c r="I3447" s="138"/>
      <c r="J3447" s="139">
        <v>42910.338888888888</v>
      </c>
      <c r="K3447" s="139">
        <v>42910.366666666669</v>
      </c>
      <c r="L3447" s="130">
        <f t="shared" si="187"/>
        <v>2.7777777781011537E-2</v>
      </c>
      <c r="M3447" s="131" t="s">
        <v>0</v>
      </c>
      <c r="N3447" s="138" t="s">
        <v>1847</v>
      </c>
    </row>
    <row r="3448" spans="1:14" s="133" customFormat="1" ht="27" customHeight="1" x14ac:dyDescent="0.35">
      <c r="A3448" s="158">
        <v>20398</v>
      </c>
      <c r="B3448" s="158">
        <v>2726</v>
      </c>
      <c r="C3448" s="125" t="s">
        <v>16</v>
      </c>
      <c r="D3448" s="159">
        <v>42910.395833333336</v>
      </c>
      <c r="E3448" s="158" t="s">
        <v>1</v>
      </c>
      <c r="F3448" s="172">
        <v>42910.234027777777</v>
      </c>
      <c r="G3448" s="173">
        <f t="shared" si="184"/>
        <v>0.16180555555911269</v>
      </c>
      <c r="H3448" s="174" t="str">
        <f t="shared" si="185"/>
        <v>ACCEPTABLE</v>
      </c>
      <c r="I3448" s="138"/>
      <c r="J3448" s="139">
        <v>42910.393055555556</v>
      </c>
      <c r="K3448" s="139">
        <v>42910.399305555555</v>
      </c>
      <c r="L3448" s="130">
        <f t="shared" si="187"/>
        <v>6.2499999985448085E-3</v>
      </c>
      <c r="M3448" s="131" t="s">
        <v>1</v>
      </c>
      <c r="N3448" s="138" t="s">
        <v>954</v>
      </c>
    </row>
    <row r="3449" spans="1:14" s="133" customFormat="1" ht="27" customHeight="1" x14ac:dyDescent="0.35">
      <c r="A3449" s="158">
        <v>20401</v>
      </c>
      <c r="B3449" s="158">
        <v>2727</v>
      </c>
      <c r="C3449" s="125" t="s">
        <v>4</v>
      </c>
      <c r="D3449" s="159">
        <v>42910.53125</v>
      </c>
      <c r="E3449" s="158" t="s">
        <v>0</v>
      </c>
      <c r="F3449" s="172">
        <v>42910.456250000003</v>
      </c>
      <c r="G3449" s="173">
        <f t="shared" si="184"/>
        <v>7.4999999997089617E-2</v>
      </c>
      <c r="H3449" s="174" t="str">
        <f t="shared" si="185"/>
        <v>ACCEPTABLE</v>
      </c>
      <c r="I3449" s="138"/>
      <c r="J3449" s="139">
        <v>42910.52847222222</v>
      </c>
      <c r="K3449" s="139">
        <v>42910.534722222219</v>
      </c>
      <c r="L3449" s="130">
        <f t="shared" si="187"/>
        <v>6.2499999985448085E-3</v>
      </c>
      <c r="M3449" s="131" t="s">
        <v>0</v>
      </c>
      <c r="N3449" s="138" t="s">
        <v>1288</v>
      </c>
    </row>
    <row r="3450" spans="1:14" s="133" customFormat="1" ht="27" customHeight="1" x14ac:dyDescent="0.35">
      <c r="A3450" s="158">
        <v>20402</v>
      </c>
      <c r="B3450" s="158">
        <v>2728</v>
      </c>
      <c r="C3450" s="125" t="s">
        <v>16</v>
      </c>
      <c r="D3450" s="159">
        <v>42911.194444444445</v>
      </c>
      <c r="E3450" s="158" t="s">
        <v>0</v>
      </c>
      <c r="F3450" s="172">
        <v>42910.782638888886</v>
      </c>
      <c r="G3450" s="173">
        <f t="shared" si="184"/>
        <v>0.41180555555911269</v>
      </c>
      <c r="H3450" s="174" t="str">
        <f t="shared" si="185"/>
        <v>ACCEPTABLE</v>
      </c>
      <c r="I3450" s="138"/>
      <c r="J3450" s="139">
        <v>42911.194444444445</v>
      </c>
      <c r="K3450" s="139">
        <v>42911.20416666667</v>
      </c>
      <c r="L3450" s="130">
        <f t="shared" si="187"/>
        <v>9.7222222248092294E-3</v>
      </c>
      <c r="M3450" s="131" t="s">
        <v>0</v>
      </c>
      <c r="N3450" s="138" t="s">
        <v>637</v>
      </c>
    </row>
    <row r="3451" spans="1:14" s="133" customFormat="1" ht="27" customHeight="1" x14ac:dyDescent="0.35">
      <c r="A3451" s="158">
        <v>20402</v>
      </c>
      <c r="B3451" s="158">
        <v>2729</v>
      </c>
      <c r="C3451" s="125" t="s">
        <v>471</v>
      </c>
      <c r="D3451" s="159">
        <v>42911.222222222219</v>
      </c>
      <c r="E3451" s="158" t="s">
        <v>1</v>
      </c>
      <c r="F3451" s="172">
        <v>42910.782638888886</v>
      </c>
      <c r="G3451" s="173">
        <f t="shared" si="184"/>
        <v>0.43958333333284827</v>
      </c>
      <c r="H3451" s="174" t="str">
        <f t="shared" si="185"/>
        <v>ACCEPTABLE</v>
      </c>
      <c r="I3451" s="138"/>
      <c r="J3451" s="139">
        <v>42911.223611111112</v>
      </c>
      <c r="K3451" s="139">
        <v>42911.238194444442</v>
      </c>
      <c r="L3451" s="130">
        <f t="shared" si="187"/>
        <v>1.4583333329937886E-2</v>
      </c>
      <c r="M3451" s="131" t="s">
        <v>1</v>
      </c>
      <c r="N3451" s="138" t="s">
        <v>1848</v>
      </c>
    </row>
    <row r="3452" spans="1:14" s="133" customFormat="1" ht="27" customHeight="1" x14ac:dyDescent="0.35">
      <c r="A3452" s="158">
        <v>20403</v>
      </c>
      <c r="B3452" s="158">
        <v>2730</v>
      </c>
      <c r="C3452" s="125" t="s">
        <v>1531</v>
      </c>
      <c r="D3452" s="159">
        <v>42911.305555555555</v>
      </c>
      <c r="E3452" s="158" t="s">
        <v>0</v>
      </c>
      <c r="F3452" s="172">
        <v>42911.231944444444</v>
      </c>
      <c r="G3452" s="173">
        <f t="shared" si="184"/>
        <v>7.3611111110949423E-2</v>
      </c>
      <c r="H3452" s="174" t="str">
        <f t="shared" si="185"/>
        <v>ACCEPTABLE</v>
      </c>
      <c r="I3452" s="138"/>
      <c r="J3452" s="139">
        <v>42911.292361111111</v>
      </c>
      <c r="K3452" s="139">
        <v>42911.303472222222</v>
      </c>
      <c r="L3452" s="130">
        <f t="shared" si="187"/>
        <v>1.1111111110949423E-2</v>
      </c>
      <c r="M3452" s="131" t="s">
        <v>0</v>
      </c>
      <c r="N3452" s="138" t="s">
        <v>1849</v>
      </c>
    </row>
    <row r="3453" spans="1:14" s="133" customFormat="1" ht="27" customHeight="1" x14ac:dyDescent="0.35">
      <c r="A3453" s="158">
        <v>20401</v>
      </c>
      <c r="B3453" s="158">
        <v>2731</v>
      </c>
      <c r="C3453" s="125" t="s">
        <v>1531</v>
      </c>
      <c r="D3453" s="159">
        <v>42911.368055555555</v>
      </c>
      <c r="E3453" s="158" t="s">
        <v>1</v>
      </c>
      <c r="F3453" s="172">
        <v>42911.231944444444</v>
      </c>
      <c r="G3453" s="173">
        <f t="shared" ref="G3453:G3516" si="188">IF(D3453="","",D3453-F3453)</f>
        <v>0.13611111111094942</v>
      </c>
      <c r="H3453" s="174" t="str">
        <f t="shared" ref="H3453:H3516" si="189">IF(G3453="","",IF(OR(DAY(D3453-F3453)&gt;1,AND(HOUR(D3453-F3453)&gt;HOUR("0:59"),(SIGN(D3453-F3453)=1))),"ACCEPTABLE","TOO LATE"))</f>
        <v>ACCEPTABLE</v>
      </c>
      <c r="I3453" s="138"/>
      <c r="J3453" s="139">
        <v>42911.371527777781</v>
      </c>
      <c r="K3453" s="139">
        <v>42911.383333333331</v>
      </c>
      <c r="L3453" s="130">
        <f t="shared" si="187"/>
        <v>1.1805555550381541E-2</v>
      </c>
      <c r="M3453" s="131" t="s">
        <v>1</v>
      </c>
      <c r="N3453" s="138" t="s">
        <v>1850</v>
      </c>
    </row>
    <row r="3454" spans="1:14" s="133" customFormat="1" ht="27" customHeight="1" x14ac:dyDescent="0.35">
      <c r="A3454" s="158" t="s">
        <v>1851</v>
      </c>
      <c r="B3454" s="158">
        <v>2732</v>
      </c>
      <c r="C3454" s="125" t="s">
        <v>1852</v>
      </c>
      <c r="D3454" s="159">
        <v>42911.923611111109</v>
      </c>
      <c r="E3454" s="158" t="s">
        <v>0</v>
      </c>
      <c r="F3454" s="172">
        <v>42911.73541666667</v>
      </c>
      <c r="G3454" s="173">
        <f t="shared" si="188"/>
        <v>0.18819444443943212</v>
      </c>
      <c r="H3454" s="174" t="str">
        <f t="shared" si="189"/>
        <v>ACCEPTABLE</v>
      </c>
      <c r="I3454" s="138"/>
      <c r="J3454" s="139">
        <v>42911.927777777775</v>
      </c>
      <c r="K3454" s="139">
        <v>42911.93472222222</v>
      </c>
      <c r="L3454" s="130">
        <f t="shared" si="187"/>
        <v>6.9444444452528842E-3</v>
      </c>
      <c r="M3454" s="131" t="s">
        <v>0</v>
      </c>
      <c r="N3454" s="138" t="s">
        <v>587</v>
      </c>
    </row>
    <row r="3455" spans="1:14" s="133" customFormat="1" ht="27" customHeight="1" x14ac:dyDescent="0.35">
      <c r="A3455" s="158" t="s">
        <v>1851</v>
      </c>
      <c r="B3455" s="158">
        <v>2733</v>
      </c>
      <c r="C3455" s="125" t="s">
        <v>1853</v>
      </c>
      <c r="D3455" s="159">
        <v>42911.951388888891</v>
      </c>
      <c r="E3455" s="158" t="s">
        <v>1</v>
      </c>
      <c r="F3455" s="172">
        <v>42911.73541666667</v>
      </c>
      <c r="G3455" s="173">
        <f t="shared" si="188"/>
        <v>0.21597222222044365</v>
      </c>
      <c r="H3455" s="174" t="str">
        <f t="shared" si="189"/>
        <v>ACCEPTABLE</v>
      </c>
      <c r="I3455" s="138"/>
      <c r="J3455" s="139">
        <v>42911.950694444444</v>
      </c>
      <c r="K3455" s="139">
        <v>42911.961111111108</v>
      </c>
      <c r="L3455" s="130">
        <f t="shared" si="187"/>
        <v>1.0416666664241347E-2</v>
      </c>
      <c r="M3455" s="131" t="s">
        <v>1</v>
      </c>
      <c r="N3455" s="138" t="s">
        <v>1849</v>
      </c>
    </row>
    <row r="3456" spans="1:14" s="133" customFormat="1" ht="27" customHeight="1" x14ac:dyDescent="0.35">
      <c r="A3456" s="158"/>
      <c r="B3456" s="158"/>
      <c r="C3456" s="125"/>
      <c r="D3456" s="159"/>
      <c r="E3456" s="158"/>
      <c r="F3456" s="172"/>
      <c r="G3456" s="173"/>
      <c r="H3456" s="174"/>
      <c r="I3456" s="138"/>
      <c r="J3456" s="139">
        <v>42912.601388888892</v>
      </c>
      <c r="K3456" s="139">
        <v>42912.604166666664</v>
      </c>
      <c r="L3456" s="150">
        <f t="shared" si="187"/>
        <v>2.7777777722803876E-3</v>
      </c>
      <c r="M3456" s="131" t="s">
        <v>1</v>
      </c>
      <c r="N3456" s="138" t="s">
        <v>1854</v>
      </c>
    </row>
    <row r="3457" spans="1:14" s="133" customFormat="1" ht="27" customHeight="1" x14ac:dyDescent="0.35">
      <c r="A3457" s="158">
        <v>20404</v>
      </c>
      <c r="B3457" s="158">
        <v>2733</v>
      </c>
      <c r="C3457" s="125" t="s">
        <v>471</v>
      </c>
      <c r="D3457" s="159">
        <v>42913.527777777781</v>
      </c>
      <c r="E3457" s="158" t="s">
        <v>0</v>
      </c>
      <c r="F3457" s="172">
        <v>42913.276388888888</v>
      </c>
      <c r="G3457" s="173">
        <f t="shared" si="188"/>
        <v>0.25138888889341615</v>
      </c>
      <c r="H3457" s="174" t="str">
        <f t="shared" si="189"/>
        <v>ACCEPTABLE</v>
      </c>
      <c r="I3457" s="138"/>
      <c r="J3457" s="139">
        <v>42913.508333333331</v>
      </c>
      <c r="K3457" s="139">
        <v>42913.518750000003</v>
      </c>
      <c r="L3457" s="130">
        <f t="shared" si="187"/>
        <v>1.0416666671517305E-2</v>
      </c>
      <c r="M3457" s="131" t="s">
        <v>0</v>
      </c>
      <c r="N3457" s="138" t="s">
        <v>1855</v>
      </c>
    </row>
    <row r="3458" spans="1:14" s="133" customFormat="1" ht="27" customHeight="1" x14ac:dyDescent="0.35">
      <c r="A3458" s="158">
        <v>20404</v>
      </c>
      <c r="B3458" s="158">
        <v>2733</v>
      </c>
      <c r="C3458" s="125" t="s">
        <v>16</v>
      </c>
      <c r="D3458" s="159">
        <v>42913.555555555555</v>
      </c>
      <c r="E3458" s="158" t="s">
        <v>1</v>
      </c>
      <c r="F3458" s="172">
        <v>42913.276388888888</v>
      </c>
      <c r="G3458" s="173">
        <f t="shared" si="188"/>
        <v>0.27916666666715173</v>
      </c>
      <c r="H3458" s="174" t="str">
        <f t="shared" si="189"/>
        <v>ACCEPTABLE</v>
      </c>
      <c r="I3458" s="138"/>
      <c r="J3458" s="139">
        <v>42913.533333333333</v>
      </c>
      <c r="K3458" s="139">
        <v>42913.540277777778</v>
      </c>
      <c r="L3458" s="130">
        <f t="shared" si="187"/>
        <v>6.9444444452528842E-3</v>
      </c>
      <c r="M3458" s="131" t="s">
        <v>1</v>
      </c>
      <c r="N3458" s="138" t="s">
        <v>688</v>
      </c>
    </row>
    <row r="3459" spans="1:14" s="133" customFormat="1" ht="27" customHeight="1" x14ac:dyDescent="0.35">
      <c r="A3459" s="158">
        <v>20404</v>
      </c>
      <c r="B3459" s="158">
        <v>2735</v>
      </c>
      <c r="C3459" s="125" t="s">
        <v>19</v>
      </c>
      <c r="D3459" s="159">
        <v>42914.069444444445</v>
      </c>
      <c r="E3459" s="158" t="s">
        <v>0</v>
      </c>
      <c r="F3459" s="172">
        <v>42913.923611111109</v>
      </c>
      <c r="G3459" s="173">
        <f t="shared" si="188"/>
        <v>0.14583333333575865</v>
      </c>
      <c r="H3459" s="174" t="str">
        <f t="shared" si="189"/>
        <v>ACCEPTABLE</v>
      </c>
      <c r="I3459" s="138"/>
      <c r="J3459" s="139">
        <v>42914.061111111114</v>
      </c>
      <c r="K3459" s="139">
        <v>42914.071527777778</v>
      </c>
      <c r="L3459" s="130">
        <f t="shared" si="187"/>
        <v>1.0416666664241347E-2</v>
      </c>
      <c r="M3459" s="131" t="s">
        <v>0</v>
      </c>
      <c r="N3459" s="138" t="s">
        <v>688</v>
      </c>
    </row>
    <row r="3460" spans="1:14" s="133" customFormat="1" ht="27" customHeight="1" x14ac:dyDescent="0.35">
      <c r="A3460" s="158">
        <v>20404</v>
      </c>
      <c r="B3460" s="158">
        <v>2736</v>
      </c>
      <c r="C3460" s="125" t="s">
        <v>19</v>
      </c>
      <c r="D3460" s="159">
        <v>42914.118055555555</v>
      </c>
      <c r="E3460" s="158" t="s">
        <v>1</v>
      </c>
      <c r="F3460" s="172">
        <v>42913.923611111109</v>
      </c>
      <c r="G3460" s="173">
        <f t="shared" si="188"/>
        <v>0.19444444444525288</v>
      </c>
      <c r="H3460" s="174" t="str">
        <f t="shared" si="189"/>
        <v>ACCEPTABLE</v>
      </c>
      <c r="I3460" s="138"/>
      <c r="J3460" s="139">
        <v>42914.104166666664</v>
      </c>
      <c r="K3460" s="139">
        <v>42914.114583333336</v>
      </c>
      <c r="L3460" s="130">
        <f t="shared" si="187"/>
        <v>1.0416666671517305E-2</v>
      </c>
      <c r="M3460" s="131" t="s">
        <v>1</v>
      </c>
      <c r="N3460" s="138" t="s">
        <v>1768</v>
      </c>
    </row>
    <row r="3461" spans="1:14" s="133" customFormat="1" ht="27" customHeight="1" x14ac:dyDescent="0.35">
      <c r="A3461" s="158"/>
      <c r="B3461" s="158"/>
      <c r="C3461" s="125"/>
      <c r="D3461" s="159"/>
      <c r="E3461" s="158"/>
      <c r="F3461" s="172"/>
      <c r="G3461" s="173"/>
      <c r="H3461" s="174"/>
      <c r="I3461" s="138"/>
      <c r="J3461" s="139">
        <v>42914.527777777781</v>
      </c>
      <c r="K3461" s="139">
        <v>42914.534722222219</v>
      </c>
      <c r="L3461" s="130">
        <f t="shared" si="187"/>
        <v>6.9444444379769266E-3</v>
      </c>
      <c r="M3461" s="131" t="s">
        <v>0</v>
      </c>
      <c r="N3461" s="138" t="s">
        <v>1856</v>
      </c>
    </row>
    <row r="3462" spans="1:14" s="133" customFormat="1" ht="27" customHeight="1" x14ac:dyDescent="0.35">
      <c r="A3462" s="158"/>
      <c r="B3462" s="158"/>
      <c r="C3462" s="125"/>
      <c r="D3462" s="159"/>
      <c r="E3462" s="158"/>
      <c r="F3462" s="172"/>
      <c r="G3462" s="173"/>
      <c r="H3462" s="174"/>
      <c r="I3462" s="138"/>
      <c r="J3462" s="139">
        <v>42914.559027777781</v>
      </c>
      <c r="K3462" s="139">
        <v>42914.569444444445</v>
      </c>
      <c r="L3462" s="130">
        <f t="shared" si="187"/>
        <v>1.0416666664241347E-2</v>
      </c>
      <c r="M3462" s="131"/>
      <c r="N3462" s="138" t="s">
        <v>78</v>
      </c>
    </row>
    <row r="3463" spans="1:14" s="133" customFormat="1" ht="27" customHeight="1" x14ac:dyDescent="0.35">
      <c r="A3463" s="158">
        <v>20404</v>
      </c>
      <c r="B3463" s="158">
        <v>2737</v>
      </c>
      <c r="C3463" s="125" t="s">
        <v>16</v>
      </c>
      <c r="D3463" s="159">
        <v>42914.611111111109</v>
      </c>
      <c r="E3463" s="158" t="s">
        <v>0</v>
      </c>
      <c r="F3463" s="172">
        <v>42914.282638888886</v>
      </c>
      <c r="G3463" s="173">
        <f t="shared" si="188"/>
        <v>0.32847222222335404</v>
      </c>
      <c r="H3463" s="174" t="str">
        <f t="shared" si="189"/>
        <v>ACCEPTABLE</v>
      </c>
      <c r="I3463" s="138"/>
      <c r="J3463" s="139">
        <v>42914.604166666664</v>
      </c>
      <c r="K3463" s="139">
        <v>42914.612500000003</v>
      </c>
      <c r="L3463" s="130">
        <f t="shared" si="187"/>
        <v>8.3333333386690356E-3</v>
      </c>
      <c r="M3463" s="131" t="s">
        <v>0</v>
      </c>
      <c r="N3463" s="138" t="s">
        <v>637</v>
      </c>
    </row>
    <row r="3464" spans="1:14" s="133" customFormat="1" ht="27" customHeight="1" x14ac:dyDescent="0.35">
      <c r="A3464" s="158">
        <v>20404</v>
      </c>
      <c r="B3464" s="158">
        <v>2738</v>
      </c>
      <c r="C3464" s="125" t="s">
        <v>471</v>
      </c>
      <c r="D3464" s="159">
        <v>42914.638888888891</v>
      </c>
      <c r="E3464" s="158" t="s">
        <v>1</v>
      </c>
      <c r="F3464" s="172">
        <v>42914.282638888886</v>
      </c>
      <c r="G3464" s="173">
        <f t="shared" si="188"/>
        <v>0.35625000000436557</v>
      </c>
      <c r="H3464" s="174" t="str">
        <f t="shared" si="189"/>
        <v>ACCEPTABLE</v>
      </c>
      <c r="I3464" s="138"/>
      <c r="J3464" s="139">
        <v>42914.638194444444</v>
      </c>
      <c r="K3464" s="139">
        <v>42914.65</v>
      </c>
      <c r="L3464" s="130">
        <f t="shared" si="187"/>
        <v>1.1805555557657499E-2</v>
      </c>
      <c r="M3464" s="131" t="s">
        <v>1044</v>
      </c>
      <c r="N3464" s="138" t="s">
        <v>1857</v>
      </c>
    </row>
    <row r="3465" spans="1:14" s="133" customFormat="1" ht="27" customHeight="1" x14ac:dyDescent="0.35">
      <c r="A3465" s="158"/>
      <c r="B3465" s="158"/>
      <c r="C3465" s="125"/>
      <c r="D3465" s="159"/>
      <c r="E3465" s="158"/>
      <c r="F3465" s="172"/>
      <c r="G3465" s="173"/>
      <c r="H3465" s="174"/>
      <c r="I3465" s="138"/>
      <c r="J3465" s="139"/>
      <c r="K3465" s="139"/>
      <c r="L3465" s="130" t="str">
        <f t="shared" si="187"/>
        <v>Incomplete Data</v>
      </c>
      <c r="M3465" s="131" t="s">
        <v>0</v>
      </c>
      <c r="N3465" s="138" t="s">
        <v>1858</v>
      </c>
    </row>
    <row r="3466" spans="1:14" s="133" customFormat="1" ht="27" customHeight="1" x14ac:dyDescent="0.35">
      <c r="A3466" s="158">
        <v>20405</v>
      </c>
      <c r="B3466" s="158">
        <v>2739</v>
      </c>
      <c r="C3466" s="125" t="s">
        <v>3</v>
      </c>
      <c r="D3466" s="159">
        <v>42914.836805555555</v>
      </c>
      <c r="E3466" s="158" t="s">
        <v>0</v>
      </c>
      <c r="F3466" s="172">
        <v>42914.535416666666</v>
      </c>
      <c r="G3466" s="173">
        <f t="shared" si="188"/>
        <v>0.30138888888905058</v>
      </c>
      <c r="H3466" s="174" t="str">
        <f t="shared" si="189"/>
        <v>ACCEPTABLE</v>
      </c>
      <c r="I3466" s="138"/>
      <c r="J3466" s="139">
        <v>42914.833333333336</v>
      </c>
      <c r="K3466" s="139">
        <v>42914.845138888886</v>
      </c>
      <c r="L3466" s="130">
        <f t="shared" si="187"/>
        <v>1.1805555550381541E-2</v>
      </c>
      <c r="M3466" s="131" t="s">
        <v>1</v>
      </c>
      <c r="N3466" s="138" t="s">
        <v>1859</v>
      </c>
    </row>
    <row r="3467" spans="1:14" s="133" customFormat="1" ht="27" customHeight="1" x14ac:dyDescent="0.35">
      <c r="A3467" s="158">
        <v>20405</v>
      </c>
      <c r="B3467" s="158">
        <v>2740</v>
      </c>
      <c r="C3467" s="125" t="s">
        <v>4</v>
      </c>
      <c r="D3467" s="159">
        <v>42914.875</v>
      </c>
      <c r="E3467" s="158" t="s">
        <v>1</v>
      </c>
      <c r="F3467" s="172">
        <v>42914.535416666666</v>
      </c>
      <c r="G3467" s="173">
        <f t="shared" si="188"/>
        <v>0.33958333333430346</v>
      </c>
      <c r="H3467" s="174" t="str">
        <f t="shared" si="189"/>
        <v>ACCEPTABLE</v>
      </c>
      <c r="I3467" s="138"/>
      <c r="J3467" s="139">
        <v>42914.866666666669</v>
      </c>
      <c r="K3467" s="139">
        <v>42914.872916666667</v>
      </c>
      <c r="L3467" s="130">
        <f t="shared" si="187"/>
        <v>6.2499999985448085E-3</v>
      </c>
      <c r="M3467" s="131" t="s">
        <v>0</v>
      </c>
      <c r="N3467" s="138" t="s">
        <v>1858</v>
      </c>
    </row>
    <row r="3468" spans="1:14" s="133" customFormat="1" ht="27" customHeight="1" x14ac:dyDescent="0.35">
      <c r="A3468" s="158"/>
      <c r="B3468" s="158"/>
      <c r="C3468" s="125"/>
      <c r="D3468" s="159"/>
      <c r="E3468" s="158"/>
      <c r="F3468" s="172"/>
      <c r="G3468" s="173"/>
      <c r="H3468" s="174"/>
      <c r="I3468" s="138"/>
      <c r="J3468" s="139">
        <v>42915.54791666667</v>
      </c>
      <c r="K3468" s="139">
        <v>42915.559027777781</v>
      </c>
      <c r="L3468" s="130">
        <f t="shared" si="187"/>
        <v>1.1111111110949423E-2</v>
      </c>
      <c r="M3468" s="131"/>
      <c r="N3468" s="138" t="s">
        <v>78</v>
      </c>
    </row>
    <row r="3469" spans="1:14" s="133" customFormat="1" ht="27" customHeight="1" x14ac:dyDescent="0.35">
      <c r="A3469" s="158">
        <v>20405</v>
      </c>
      <c r="B3469" s="158">
        <v>2741</v>
      </c>
      <c r="C3469" s="125" t="s">
        <v>4</v>
      </c>
      <c r="D3469" s="159">
        <v>42915.618055555555</v>
      </c>
      <c r="E3469" s="158" t="s">
        <v>0</v>
      </c>
      <c r="F3469" s="172">
        <v>42915.511111111111</v>
      </c>
      <c r="G3469" s="173">
        <f t="shared" si="188"/>
        <v>0.10694444444379769</v>
      </c>
      <c r="H3469" s="174" t="str">
        <f t="shared" si="189"/>
        <v>ACCEPTABLE</v>
      </c>
      <c r="I3469" s="138"/>
      <c r="J3469" s="139">
        <v>42915.624305555553</v>
      </c>
      <c r="K3469" s="139">
        <v>42915.628472222219</v>
      </c>
      <c r="L3469" s="130">
        <f t="shared" si="187"/>
        <v>4.166666665696539E-3</v>
      </c>
      <c r="M3469" s="131" t="s">
        <v>0</v>
      </c>
      <c r="N3469" s="138" t="s">
        <v>9</v>
      </c>
    </row>
    <row r="3470" spans="1:14" s="133" customFormat="1" ht="27" customHeight="1" x14ac:dyDescent="0.35">
      <c r="A3470" s="158">
        <v>20405</v>
      </c>
      <c r="B3470" s="158">
        <v>2742</v>
      </c>
      <c r="C3470" s="125" t="s">
        <v>3</v>
      </c>
      <c r="D3470" s="159">
        <v>42915.652777777781</v>
      </c>
      <c r="E3470" s="158" t="s">
        <v>1</v>
      </c>
      <c r="F3470" s="172">
        <v>42915.511111111111</v>
      </c>
      <c r="G3470" s="173">
        <f t="shared" si="188"/>
        <v>0.14166666667006211</v>
      </c>
      <c r="H3470" s="174" t="str">
        <f t="shared" si="189"/>
        <v>ACCEPTABLE</v>
      </c>
      <c r="I3470" s="138"/>
      <c r="J3470" s="139">
        <v>42915.676388888889</v>
      </c>
      <c r="K3470" s="139">
        <v>42915.6875</v>
      </c>
      <c r="L3470" s="130">
        <f t="shared" si="187"/>
        <v>1.1111111110949423E-2</v>
      </c>
      <c r="M3470" s="131" t="s">
        <v>1</v>
      </c>
      <c r="N3470" s="138" t="s">
        <v>1860</v>
      </c>
    </row>
    <row r="3471" spans="1:14" s="133" customFormat="1" ht="27" customHeight="1" x14ac:dyDescent="0.35">
      <c r="A3471" s="158"/>
      <c r="B3471" s="158"/>
      <c r="C3471" s="125"/>
      <c r="D3471" s="159"/>
      <c r="E3471" s="158"/>
      <c r="F3471" s="172"/>
      <c r="G3471" s="173"/>
      <c r="H3471" s="174"/>
      <c r="I3471" s="138"/>
      <c r="J3471" s="139">
        <v>42917.459722222222</v>
      </c>
      <c r="K3471" s="139">
        <v>42917.468055555553</v>
      </c>
      <c r="L3471" s="130">
        <f t="shared" si="187"/>
        <v>8.333333331393078E-3</v>
      </c>
      <c r="M3471" s="131" t="s">
        <v>1</v>
      </c>
      <c r="N3471" s="138" t="s">
        <v>1861</v>
      </c>
    </row>
    <row r="3472" spans="1:14" s="133" customFormat="1" ht="27" customHeight="1" x14ac:dyDescent="0.35">
      <c r="A3472" s="169">
        <v>20406</v>
      </c>
      <c r="B3472" s="158">
        <v>2743</v>
      </c>
      <c r="C3472" s="170" t="s">
        <v>16</v>
      </c>
      <c r="D3472" s="186">
        <v>42917.486111111109</v>
      </c>
      <c r="E3472" s="169" t="s">
        <v>0</v>
      </c>
      <c r="F3472" s="172">
        <v>42917.061805555553</v>
      </c>
      <c r="G3472" s="173">
        <f t="shared" si="188"/>
        <v>0.42430555555620231</v>
      </c>
      <c r="H3472" s="174" t="str">
        <f t="shared" si="189"/>
        <v>ACCEPTABLE</v>
      </c>
      <c r="I3472" s="138"/>
      <c r="J3472" s="139">
        <v>42917.48333333333</v>
      </c>
      <c r="K3472" s="139">
        <v>42917.495138888888</v>
      </c>
      <c r="L3472" s="130">
        <f t="shared" si="187"/>
        <v>1.1805555557657499E-2</v>
      </c>
      <c r="M3472" s="131" t="s">
        <v>1044</v>
      </c>
      <c r="N3472" s="138" t="s">
        <v>1862</v>
      </c>
    </row>
    <row r="3473" spans="1:14" s="133" customFormat="1" ht="27" customHeight="1" x14ac:dyDescent="0.35">
      <c r="A3473" s="169">
        <v>20406</v>
      </c>
      <c r="B3473" s="158">
        <v>2744</v>
      </c>
      <c r="C3473" s="170" t="s">
        <v>1863</v>
      </c>
      <c r="D3473" s="171">
        <v>42917.520833333336</v>
      </c>
      <c r="E3473" s="169" t="s">
        <v>1</v>
      </c>
      <c r="F3473" s="172">
        <v>42917.061805555553</v>
      </c>
      <c r="G3473" s="173">
        <f t="shared" si="188"/>
        <v>0.45902777778246673</v>
      </c>
      <c r="H3473" s="174" t="str">
        <f t="shared" si="189"/>
        <v>ACCEPTABLE</v>
      </c>
      <c r="I3473" s="138"/>
      <c r="J3473" s="139">
        <v>42917.518750000003</v>
      </c>
      <c r="K3473" s="139">
        <v>42917.523611111108</v>
      </c>
      <c r="L3473" s="130">
        <f t="shared" si="187"/>
        <v>4.8611111051286571E-3</v>
      </c>
      <c r="M3473" s="131" t="s">
        <v>1</v>
      </c>
      <c r="N3473" s="138" t="s">
        <v>867</v>
      </c>
    </row>
    <row r="3474" spans="1:14" s="133" customFormat="1" ht="27" customHeight="1" x14ac:dyDescent="0.35">
      <c r="A3474" s="169">
        <v>20407</v>
      </c>
      <c r="B3474" s="158">
        <v>2745</v>
      </c>
      <c r="C3474" s="170" t="s">
        <v>16</v>
      </c>
      <c r="D3474" s="171">
        <v>42917.548611111109</v>
      </c>
      <c r="E3474" s="169" t="s">
        <v>256</v>
      </c>
      <c r="F3474" s="172">
        <v>42917.061805555553</v>
      </c>
      <c r="G3474" s="173">
        <f t="shared" si="188"/>
        <v>0.48680555555620231</v>
      </c>
      <c r="H3474" s="174" t="str">
        <f t="shared" si="189"/>
        <v>ACCEPTABLE</v>
      </c>
      <c r="I3474" s="138"/>
      <c r="J3474" s="139">
        <v>42917.552083333336</v>
      </c>
      <c r="K3474" s="139">
        <v>42917.564583333333</v>
      </c>
      <c r="L3474" s="130">
        <f t="shared" si="187"/>
        <v>1.2499999997089617E-2</v>
      </c>
      <c r="M3474" s="131" t="s">
        <v>0</v>
      </c>
      <c r="N3474" s="138" t="s">
        <v>1864</v>
      </c>
    </row>
    <row r="3475" spans="1:14" s="133" customFormat="1" ht="27" customHeight="1" x14ac:dyDescent="0.35">
      <c r="A3475" s="169">
        <v>20407</v>
      </c>
      <c r="B3475" s="158">
        <v>2746</v>
      </c>
      <c r="C3475" s="170" t="s">
        <v>1863</v>
      </c>
      <c r="D3475" s="171">
        <v>42917.576388888891</v>
      </c>
      <c r="E3475" s="169" t="s">
        <v>1</v>
      </c>
      <c r="F3475" s="172">
        <v>42917.061805555553</v>
      </c>
      <c r="G3475" s="173">
        <f t="shared" si="188"/>
        <v>0.51458333333721384</v>
      </c>
      <c r="H3475" s="174" t="str">
        <f t="shared" si="189"/>
        <v>ACCEPTABLE</v>
      </c>
      <c r="I3475" s="138"/>
      <c r="J3475" s="139">
        <v>42917.59097222222</v>
      </c>
      <c r="K3475" s="139">
        <v>42917.595833333333</v>
      </c>
      <c r="L3475" s="130">
        <f t="shared" si="187"/>
        <v>4.8611111124046147E-3</v>
      </c>
      <c r="M3475" s="131" t="s">
        <v>1</v>
      </c>
      <c r="N3475" s="138" t="s">
        <v>1865</v>
      </c>
    </row>
    <row r="3476" spans="1:14" s="133" customFormat="1" ht="27" customHeight="1" x14ac:dyDescent="0.35">
      <c r="A3476" s="169">
        <v>20407</v>
      </c>
      <c r="B3476" s="158">
        <v>2747</v>
      </c>
      <c r="C3476" s="170" t="s">
        <v>3</v>
      </c>
      <c r="D3476" s="171">
        <v>42918.03125</v>
      </c>
      <c r="E3476" s="169" t="s">
        <v>256</v>
      </c>
      <c r="F3476" s="172">
        <v>42918</v>
      </c>
      <c r="G3476" s="173">
        <f t="shared" si="188"/>
        <v>3.125E-2</v>
      </c>
      <c r="H3476" s="174" t="str">
        <f t="shared" si="189"/>
        <v>TOO LATE</v>
      </c>
      <c r="I3476" s="138"/>
      <c r="J3476" s="134"/>
      <c r="K3476" s="134"/>
      <c r="L3476" s="134"/>
      <c r="M3476" s="134"/>
      <c r="N3476" s="134"/>
    </row>
    <row r="3477" spans="1:14" s="133" customFormat="1" ht="27" customHeight="1" x14ac:dyDescent="0.35">
      <c r="A3477" s="169">
        <v>20407</v>
      </c>
      <c r="B3477" s="158">
        <v>2748</v>
      </c>
      <c r="C3477" s="170" t="s">
        <v>3</v>
      </c>
      <c r="D3477" s="171">
        <v>42918.229166666664</v>
      </c>
      <c r="E3477" s="169" t="s">
        <v>1</v>
      </c>
      <c r="F3477" s="172">
        <v>42918</v>
      </c>
      <c r="G3477" s="173">
        <f t="shared" si="188"/>
        <v>0.22916666666424135</v>
      </c>
      <c r="H3477" s="174" t="str">
        <f t="shared" si="189"/>
        <v>ACCEPTABLE</v>
      </c>
      <c r="I3477" s="138"/>
      <c r="J3477" s="134"/>
      <c r="K3477" s="134"/>
      <c r="L3477" s="134"/>
      <c r="M3477" s="134"/>
      <c r="N3477" s="134"/>
    </row>
    <row r="3478" spans="1:14" s="133" customFormat="1" ht="27" customHeight="1" x14ac:dyDescent="0.35">
      <c r="A3478" s="169">
        <v>20407</v>
      </c>
      <c r="B3478" s="158">
        <v>2748</v>
      </c>
      <c r="C3478" s="170" t="s">
        <v>3</v>
      </c>
      <c r="D3478" s="171">
        <v>42918.416666666664</v>
      </c>
      <c r="E3478" s="169" t="s">
        <v>1</v>
      </c>
      <c r="F3478" s="172">
        <v>42918.35833333333</v>
      </c>
      <c r="G3478" s="173">
        <f t="shared" si="188"/>
        <v>5.8333333334303461E-2</v>
      </c>
      <c r="H3478" s="174" t="str">
        <f t="shared" si="189"/>
        <v>ACCEPTABLE</v>
      </c>
      <c r="I3478" s="138"/>
      <c r="J3478" s="134"/>
      <c r="K3478" s="134"/>
      <c r="L3478" s="134"/>
      <c r="M3478" s="134"/>
      <c r="N3478" s="134"/>
    </row>
    <row r="3479" spans="1:14" s="133" customFormat="1" ht="27" customHeight="1" x14ac:dyDescent="0.35">
      <c r="A3479" s="169">
        <v>20407</v>
      </c>
      <c r="B3479" s="158">
        <v>2749</v>
      </c>
      <c r="C3479" s="170" t="s">
        <v>16</v>
      </c>
      <c r="D3479" s="171">
        <v>42918.4375</v>
      </c>
      <c r="E3479" s="169" t="s">
        <v>256</v>
      </c>
      <c r="F3479" s="172">
        <v>42918.35833333333</v>
      </c>
      <c r="G3479" s="173">
        <f t="shared" si="188"/>
        <v>7.9166666670062114E-2</v>
      </c>
      <c r="H3479" s="174" t="str">
        <f t="shared" si="189"/>
        <v>ACCEPTABLE</v>
      </c>
      <c r="I3479" s="138"/>
      <c r="J3479" s="134"/>
      <c r="K3479" s="134"/>
      <c r="L3479" s="134"/>
      <c r="M3479" s="134"/>
      <c r="N3479" s="134"/>
    </row>
    <row r="3480" spans="1:14" s="133" customFormat="1" ht="27" customHeight="1" x14ac:dyDescent="0.35">
      <c r="A3480" s="169">
        <v>20407</v>
      </c>
      <c r="B3480" s="158">
        <v>2750</v>
      </c>
      <c r="C3480" s="170" t="s">
        <v>1863</v>
      </c>
      <c r="D3480" s="171">
        <v>42918.472222222219</v>
      </c>
      <c r="E3480" s="169" t="s">
        <v>1</v>
      </c>
      <c r="F3480" s="172">
        <v>42918.35833333333</v>
      </c>
      <c r="G3480" s="173">
        <f t="shared" si="188"/>
        <v>0.11388888888905058</v>
      </c>
      <c r="H3480" s="174" t="str">
        <f t="shared" si="189"/>
        <v>ACCEPTABLE</v>
      </c>
      <c r="I3480" s="138"/>
      <c r="J3480" s="134"/>
      <c r="K3480" s="134"/>
      <c r="L3480" s="134"/>
      <c r="M3480" s="134"/>
      <c r="N3480" s="134"/>
    </row>
    <row r="3481" spans="1:14" s="133" customFormat="1" ht="27" customHeight="1" x14ac:dyDescent="0.35">
      <c r="A3481" s="169">
        <v>20406</v>
      </c>
      <c r="B3481" s="158">
        <v>2751</v>
      </c>
      <c r="C3481" s="170" t="s">
        <v>16</v>
      </c>
      <c r="D3481" s="171">
        <v>42918.486111111109</v>
      </c>
      <c r="E3481" s="169" t="s">
        <v>256</v>
      </c>
      <c r="F3481" s="172">
        <v>42918.35833333333</v>
      </c>
      <c r="G3481" s="173">
        <f t="shared" si="188"/>
        <v>0.12777777777955635</v>
      </c>
      <c r="H3481" s="174" t="str">
        <f t="shared" si="189"/>
        <v>ACCEPTABLE</v>
      </c>
      <c r="I3481" s="138"/>
      <c r="J3481" s="134"/>
      <c r="K3481" s="134"/>
      <c r="L3481" s="134"/>
      <c r="M3481" s="134"/>
      <c r="N3481" s="134"/>
    </row>
    <row r="3482" spans="1:14" s="133" customFormat="1" ht="27" customHeight="1" x14ac:dyDescent="0.35">
      <c r="A3482" s="169">
        <v>20406</v>
      </c>
      <c r="B3482" s="158">
        <v>2752</v>
      </c>
      <c r="C3482" s="170" t="s">
        <v>1863</v>
      </c>
      <c r="D3482" s="171">
        <v>42918.513888888891</v>
      </c>
      <c r="E3482" s="169" t="s">
        <v>1</v>
      </c>
      <c r="F3482" s="172">
        <v>42918.35833333333</v>
      </c>
      <c r="G3482" s="173">
        <f t="shared" si="188"/>
        <v>0.15555555556056788</v>
      </c>
      <c r="H3482" s="174" t="str">
        <f t="shared" si="189"/>
        <v>ACCEPTABLE</v>
      </c>
      <c r="I3482" s="138"/>
      <c r="J3482" s="134"/>
      <c r="K3482" s="134"/>
      <c r="L3482" s="134"/>
      <c r="M3482" s="134"/>
      <c r="N3482" s="134"/>
    </row>
    <row r="3483" spans="1:14" s="133" customFormat="1" ht="27" customHeight="1" x14ac:dyDescent="0.35">
      <c r="A3483" s="158">
        <v>20408</v>
      </c>
      <c r="B3483" s="158">
        <v>2753</v>
      </c>
      <c r="C3483" s="170" t="s">
        <v>3</v>
      </c>
      <c r="D3483" s="171">
        <v>42919.381944444445</v>
      </c>
      <c r="E3483" s="169" t="s">
        <v>256</v>
      </c>
      <c r="F3483" s="172">
        <v>42919.240277777775</v>
      </c>
      <c r="G3483" s="173">
        <f t="shared" si="188"/>
        <v>0.14166666667006211</v>
      </c>
      <c r="H3483" s="174" t="str">
        <f t="shared" si="189"/>
        <v>ACCEPTABLE</v>
      </c>
      <c r="I3483" s="138"/>
      <c r="J3483" s="134"/>
      <c r="K3483" s="134"/>
      <c r="L3483" s="134"/>
      <c r="M3483" s="134"/>
      <c r="N3483" s="134"/>
    </row>
    <row r="3484" spans="1:14" s="133" customFormat="1" ht="27" customHeight="1" x14ac:dyDescent="0.35">
      <c r="A3484" s="158">
        <v>20408</v>
      </c>
      <c r="B3484" s="158">
        <v>2754</v>
      </c>
      <c r="C3484" s="170" t="s">
        <v>4</v>
      </c>
      <c r="D3484" s="171">
        <v>42919.423611111109</v>
      </c>
      <c r="E3484" s="169" t="s">
        <v>1</v>
      </c>
      <c r="F3484" s="172">
        <v>42919.240277777775</v>
      </c>
      <c r="G3484" s="173">
        <f t="shared" si="188"/>
        <v>0.18333333333430346</v>
      </c>
      <c r="H3484" s="174" t="str">
        <f t="shared" si="189"/>
        <v>ACCEPTABLE</v>
      </c>
      <c r="I3484" s="138"/>
      <c r="J3484" s="134"/>
      <c r="K3484" s="134"/>
      <c r="L3484" s="134"/>
      <c r="M3484" s="134"/>
      <c r="N3484" s="134"/>
    </row>
    <row r="3485" spans="1:14" s="133" customFormat="1" ht="27" customHeight="1" x14ac:dyDescent="0.35">
      <c r="A3485" s="169">
        <v>20408</v>
      </c>
      <c r="B3485" s="158">
        <v>2755</v>
      </c>
      <c r="C3485" s="170" t="s">
        <v>4</v>
      </c>
      <c r="D3485" s="171">
        <v>42920.381944444445</v>
      </c>
      <c r="E3485" s="169" t="s">
        <v>256</v>
      </c>
      <c r="F3485" s="172">
        <v>42920.277777777781</v>
      </c>
      <c r="G3485" s="173">
        <f t="shared" si="188"/>
        <v>0.10416666666424135</v>
      </c>
      <c r="H3485" s="174" t="str">
        <f t="shared" si="189"/>
        <v>ACCEPTABLE</v>
      </c>
      <c r="I3485" s="138"/>
      <c r="J3485" s="134"/>
      <c r="K3485" s="134"/>
      <c r="L3485" s="134"/>
      <c r="M3485" s="134"/>
      <c r="N3485" s="134"/>
    </row>
    <row r="3486" spans="1:14" s="133" customFormat="1" ht="27" customHeight="1" x14ac:dyDescent="0.35">
      <c r="A3486" s="169">
        <v>20408</v>
      </c>
      <c r="B3486" s="158">
        <v>2756</v>
      </c>
      <c r="C3486" s="170" t="s">
        <v>3</v>
      </c>
      <c r="D3486" s="171">
        <v>42920.416666666664</v>
      </c>
      <c r="E3486" s="169" t="s">
        <v>1</v>
      </c>
      <c r="F3486" s="172">
        <v>42920.277777777781</v>
      </c>
      <c r="G3486" s="173">
        <f t="shared" si="188"/>
        <v>0.13888888888322981</v>
      </c>
      <c r="H3486" s="174" t="str">
        <f t="shared" si="189"/>
        <v>ACCEPTABLE</v>
      </c>
      <c r="I3486" s="138"/>
      <c r="J3486" s="134"/>
      <c r="K3486" s="134"/>
      <c r="L3486" s="134"/>
      <c r="M3486" s="134"/>
      <c r="N3486" s="134"/>
    </row>
    <row r="3487" spans="1:14" s="133" customFormat="1" ht="27" customHeight="1" x14ac:dyDescent="0.35">
      <c r="A3487" s="169">
        <v>20409</v>
      </c>
      <c r="B3487" s="158">
        <v>2757</v>
      </c>
      <c r="C3487" s="170" t="s">
        <v>1863</v>
      </c>
      <c r="D3487" s="171">
        <v>42920.486111111109</v>
      </c>
      <c r="E3487" s="169" t="s">
        <v>256</v>
      </c>
      <c r="F3487" s="172">
        <v>42920.277777777781</v>
      </c>
      <c r="G3487" s="173">
        <f t="shared" si="188"/>
        <v>0.20833333332848269</v>
      </c>
      <c r="H3487" s="174" t="str">
        <f t="shared" si="189"/>
        <v>ACCEPTABLE</v>
      </c>
      <c r="I3487" s="138"/>
      <c r="J3487" s="134"/>
      <c r="K3487" s="134"/>
      <c r="L3487" s="134"/>
      <c r="M3487" s="134"/>
      <c r="N3487" s="134"/>
    </row>
    <row r="3488" spans="1:14" s="133" customFormat="1" ht="27" customHeight="1" x14ac:dyDescent="0.35">
      <c r="A3488" s="169">
        <v>20409</v>
      </c>
      <c r="B3488" s="158">
        <v>2758</v>
      </c>
      <c r="C3488" s="170" t="s">
        <v>16</v>
      </c>
      <c r="D3488" s="171">
        <v>42920.520833333336</v>
      </c>
      <c r="E3488" s="169" t="s">
        <v>1</v>
      </c>
      <c r="F3488" s="172">
        <v>42920.277777777781</v>
      </c>
      <c r="G3488" s="173">
        <f t="shared" si="188"/>
        <v>0.24305555555474712</v>
      </c>
      <c r="H3488" s="174" t="str">
        <f t="shared" si="189"/>
        <v>ACCEPTABLE</v>
      </c>
      <c r="I3488" s="138"/>
      <c r="J3488" s="134"/>
      <c r="K3488" s="134"/>
      <c r="L3488" s="134"/>
      <c r="M3488" s="134"/>
      <c r="N3488" s="134"/>
    </row>
    <row r="3489" spans="1:14" s="133" customFormat="1" ht="27" customHeight="1" x14ac:dyDescent="0.35">
      <c r="A3489" s="169">
        <v>20409</v>
      </c>
      <c r="B3489" s="158">
        <v>2759</v>
      </c>
      <c r="C3489" s="170" t="s">
        <v>16</v>
      </c>
      <c r="D3489" s="171">
        <v>42921.194444444445</v>
      </c>
      <c r="E3489" s="169" t="s">
        <v>256</v>
      </c>
      <c r="F3489" s="172">
        <v>42920.745138888888</v>
      </c>
      <c r="G3489" s="173">
        <f t="shared" si="188"/>
        <v>0.4493055555576575</v>
      </c>
      <c r="H3489" s="174" t="str">
        <f t="shared" si="189"/>
        <v>ACCEPTABLE</v>
      </c>
      <c r="I3489" s="138"/>
      <c r="J3489" s="134"/>
      <c r="K3489" s="134"/>
      <c r="L3489" s="134"/>
      <c r="M3489" s="134"/>
      <c r="N3489" s="134"/>
    </row>
    <row r="3490" spans="1:14" s="133" customFormat="1" ht="27" customHeight="1" x14ac:dyDescent="0.35">
      <c r="A3490" s="169">
        <v>20409</v>
      </c>
      <c r="B3490" s="158">
        <v>2760</v>
      </c>
      <c r="C3490" s="170" t="s">
        <v>471</v>
      </c>
      <c r="D3490" s="171">
        <v>42921.222222222219</v>
      </c>
      <c r="E3490" s="169" t="s">
        <v>1</v>
      </c>
      <c r="F3490" s="172">
        <v>42920.745138888888</v>
      </c>
      <c r="G3490" s="173">
        <f t="shared" si="188"/>
        <v>0.47708333333139308</v>
      </c>
      <c r="H3490" s="174" t="str">
        <f t="shared" si="189"/>
        <v>ACCEPTABLE</v>
      </c>
      <c r="I3490" s="138"/>
      <c r="J3490" s="134"/>
      <c r="K3490" s="134"/>
      <c r="L3490" s="134"/>
      <c r="M3490" s="134"/>
      <c r="N3490" s="134"/>
    </row>
    <row r="3491" spans="1:14" s="133" customFormat="1" ht="27" customHeight="1" x14ac:dyDescent="0.35">
      <c r="A3491" s="169">
        <v>20410</v>
      </c>
      <c r="B3491" s="158">
        <v>2761</v>
      </c>
      <c r="C3491" s="170" t="s">
        <v>3</v>
      </c>
      <c r="D3491" s="171">
        <v>42921.270833333336</v>
      </c>
      <c r="E3491" s="169" t="s">
        <v>256</v>
      </c>
      <c r="F3491" s="172">
        <v>42921.253472222219</v>
      </c>
      <c r="G3491" s="173">
        <f t="shared" si="188"/>
        <v>1.7361111116770189E-2</v>
      </c>
      <c r="H3491" s="174" t="str">
        <f t="shared" si="189"/>
        <v>TOO LATE</v>
      </c>
      <c r="I3491" s="138"/>
      <c r="J3491" s="134"/>
      <c r="K3491" s="134"/>
      <c r="L3491" s="134"/>
      <c r="M3491" s="134"/>
      <c r="N3491" s="134"/>
    </row>
    <row r="3492" spans="1:14" s="133" customFormat="1" ht="27" customHeight="1" x14ac:dyDescent="0.35">
      <c r="A3492" s="169">
        <v>20410</v>
      </c>
      <c r="B3492" s="158">
        <v>2762</v>
      </c>
      <c r="C3492" s="170" t="s">
        <v>4</v>
      </c>
      <c r="D3492" s="171">
        <v>42921.305555555555</v>
      </c>
      <c r="E3492" s="169" t="s">
        <v>1</v>
      </c>
      <c r="F3492" s="172">
        <v>42921.253472222219</v>
      </c>
      <c r="G3492" s="173">
        <f t="shared" si="188"/>
        <v>5.2083333335758653E-2</v>
      </c>
      <c r="H3492" s="174" t="str">
        <f t="shared" si="189"/>
        <v>ACCEPTABLE</v>
      </c>
      <c r="I3492" s="138"/>
      <c r="J3492" s="134"/>
      <c r="K3492" s="134"/>
      <c r="L3492" s="134"/>
      <c r="M3492" s="134"/>
      <c r="N3492" s="134"/>
    </row>
    <row r="3493" spans="1:14" s="133" customFormat="1" ht="27" customHeight="1" x14ac:dyDescent="0.35">
      <c r="A3493" s="169">
        <v>20411</v>
      </c>
      <c r="B3493" s="158">
        <v>2763</v>
      </c>
      <c r="C3493" s="170" t="s">
        <v>3</v>
      </c>
      <c r="D3493" s="187">
        <v>42923.038194444445</v>
      </c>
      <c r="E3493" s="169" t="s">
        <v>256</v>
      </c>
      <c r="F3493" s="172">
        <v>42922.713888888888</v>
      </c>
      <c r="G3493" s="173">
        <f t="shared" si="188"/>
        <v>0.3243055555576575</v>
      </c>
      <c r="H3493" s="174" t="str">
        <f t="shared" si="189"/>
        <v>ACCEPTABLE</v>
      </c>
      <c r="I3493" s="138"/>
      <c r="J3493" s="134"/>
      <c r="K3493" s="134"/>
      <c r="L3493" s="134"/>
      <c r="M3493" s="134"/>
      <c r="N3493" s="134"/>
    </row>
    <row r="3494" spans="1:14" s="133" customFormat="1" ht="27" customHeight="1" x14ac:dyDescent="0.35">
      <c r="A3494" s="169">
        <v>20411</v>
      </c>
      <c r="B3494" s="158">
        <v>2764</v>
      </c>
      <c r="C3494" s="170" t="s">
        <v>4</v>
      </c>
      <c r="D3494" s="187">
        <v>42923.072916666664</v>
      </c>
      <c r="E3494" s="169" t="s">
        <v>1</v>
      </c>
      <c r="F3494" s="172">
        <v>42922.713888888888</v>
      </c>
      <c r="G3494" s="173">
        <f t="shared" si="188"/>
        <v>0.35902777777664596</v>
      </c>
      <c r="H3494" s="174" t="str">
        <f t="shared" si="189"/>
        <v>ACCEPTABLE</v>
      </c>
      <c r="I3494" s="138"/>
      <c r="J3494" s="134"/>
      <c r="K3494" s="134"/>
      <c r="L3494" s="134"/>
      <c r="M3494" s="134"/>
      <c r="N3494" s="134"/>
    </row>
    <row r="3495" spans="1:14" s="133" customFormat="1" ht="27" customHeight="1" x14ac:dyDescent="0.35">
      <c r="A3495" s="169">
        <v>20412</v>
      </c>
      <c r="B3495" s="158">
        <v>2765</v>
      </c>
      <c r="C3495" s="170" t="s">
        <v>471</v>
      </c>
      <c r="D3495" s="171">
        <v>42923.715277777781</v>
      </c>
      <c r="E3495" s="169" t="s">
        <v>256</v>
      </c>
      <c r="F3495" s="172">
        <v>42923.538888888892</v>
      </c>
      <c r="G3495" s="173">
        <f t="shared" si="188"/>
        <v>0.17638888888905058</v>
      </c>
      <c r="H3495" s="174" t="str">
        <f t="shared" si="189"/>
        <v>ACCEPTABLE</v>
      </c>
      <c r="I3495" s="138"/>
      <c r="J3495" s="134"/>
      <c r="K3495" s="134"/>
      <c r="L3495" s="134"/>
      <c r="M3495" s="134"/>
      <c r="N3495" s="134"/>
    </row>
    <row r="3496" spans="1:14" s="133" customFormat="1" ht="27" customHeight="1" x14ac:dyDescent="0.35">
      <c r="A3496" s="169">
        <v>20411</v>
      </c>
      <c r="B3496" s="158">
        <v>2766</v>
      </c>
      <c r="C3496" s="170" t="s">
        <v>210</v>
      </c>
      <c r="D3496" s="171">
        <v>42923.75</v>
      </c>
      <c r="E3496" s="169" t="s">
        <v>1</v>
      </c>
      <c r="F3496" s="172">
        <v>42923.538888888892</v>
      </c>
      <c r="G3496" s="173">
        <f t="shared" si="188"/>
        <v>0.21111111110803904</v>
      </c>
      <c r="H3496" s="174" t="str">
        <f t="shared" si="189"/>
        <v>ACCEPTABLE</v>
      </c>
      <c r="I3496" s="138"/>
      <c r="J3496" s="134"/>
      <c r="K3496" s="134"/>
      <c r="L3496" s="134"/>
      <c r="M3496" s="134"/>
      <c r="N3496" s="134"/>
    </row>
    <row r="3497" spans="1:14" s="133" customFormat="1" ht="27" customHeight="1" x14ac:dyDescent="0.35">
      <c r="A3497" s="169">
        <v>20412</v>
      </c>
      <c r="B3497" s="158">
        <v>2767</v>
      </c>
      <c r="C3497" s="170" t="s">
        <v>83</v>
      </c>
      <c r="D3497" s="171">
        <v>42923.90625</v>
      </c>
      <c r="E3497" s="169" t="s">
        <v>256</v>
      </c>
      <c r="F3497" s="172">
        <v>42923.865972222222</v>
      </c>
      <c r="G3497" s="173">
        <f t="shared" si="188"/>
        <v>4.0277777778101154E-2</v>
      </c>
      <c r="H3497" s="174" t="str">
        <f t="shared" si="189"/>
        <v>TOO LATE</v>
      </c>
      <c r="I3497" s="138"/>
      <c r="J3497" s="134"/>
      <c r="K3497" s="134"/>
      <c r="L3497" s="134"/>
      <c r="M3497" s="134"/>
      <c r="N3497" s="134"/>
    </row>
    <row r="3498" spans="1:14" s="133" customFormat="1" ht="27" customHeight="1" x14ac:dyDescent="0.35">
      <c r="A3498" s="169">
        <v>20412</v>
      </c>
      <c r="B3498" s="158">
        <v>2768</v>
      </c>
      <c r="C3498" s="170" t="s">
        <v>83</v>
      </c>
      <c r="D3498" s="171">
        <v>42923.951388888891</v>
      </c>
      <c r="E3498" s="169" t="s">
        <v>1</v>
      </c>
      <c r="F3498" s="172">
        <v>42923.865972222222</v>
      </c>
      <c r="G3498" s="173">
        <f t="shared" si="188"/>
        <v>8.5416666668606922E-2</v>
      </c>
      <c r="H3498" s="174" t="str">
        <f t="shared" si="189"/>
        <v>ACCEPTABLE</v>
      </c>
      <c r="I3498" s="138"/>
      <c r="J3498" s="134"/>
      <c r="K3498" s="134"/>
      <c r="L3498" s="134"/>
      <c r="M3498" s="134"/>
      <c r="N3498" s="134"/>
    </row>
    <row r="3499" spans="1:14" s="133" customFormat="1" ht="27" customHeight="1" x14ac:dyDescent="0.35">
      <c r="A3499" s="169">
        <v>20412</v>
      </c>
      <c r="B3499" s="158">
        <v>2769</v>
      </c>
      <c r="C3499" s="170" t="s">
        <v>16</v>
      </c>
      <c r="D3499" s="171">
        <v>42925.361111111109</v>
      </c>
      <c r="E3499" s="169" t="s">
        <v>256</v>
      </c>
      <c r="F3499" s="172">
        <v>42925.256944444445</v>
      </c>
      <c r="G3499" s="173">
        <f t="shared" si="188"/>
        <v>0.10416666666424135</v>
      </c>
      <c r="H3499" s="174" t="str">
        <f t="shared" si="189"/>
        <v>ACCEPTABLE</v>
      </c>
      <c r="I3499" s="138"/>
      <c r="J3499" s="134"/>
      <c r="K3499" s="134"/>
      <c r="L3499" s="134"/>
      <c r="M3499" s="134"/>
      <c r="N3499" s="134"/>
    </row>
    <row r="3500" spans="1:14" s="133" customFormat="1" ht="27" customHeight="1" x14ac:dyDescent="0.35">
      <c r="A3500" s="169">
        <v>20412</v>
      </c>
      <c r="B3500" s="158">
        <v>2770</v>
      </c>
      <c r="C3500" s="170" t="s">
        <v>471</v>
      </c>
      <c r="D3500" s="171">
        <v>42925.388888888891</v>
      </c>
      <c r="E3500" s="169" t="s">
        <v>1</v>
      </c>
      <c r="F3500" s="172">
        <v>42925.256944444445</v>
      </c>
      <c r="G3500" s="173">
        <f t="shared" si="188"/>
        <v>0.13194444444525288</v>
      </c>
      <c r="H3500" s="174" t="str">
        <f t="shared" si="189"/>
        <v>ACCEPTABLE</v>
      </c>
      <c r="I3500" s="138"/>
      <c r="J3500" s="134"/>
      <c r="K3500" s="134"/>
      <c r="L3500" s="134"/>
      <c r="M3500" s="134"/>
      <c r="N3500" s="134"/>
    </row>
    <row r="3501" spans="1:14" s="133" customFormat="1" ht="27" customHeight="1" x14ac:dyDescent="0.35">
      <c r="A3501" s="169">
        <v>20413</v>
      </c>
      <c r="B3501" s="158">
        <v>2771</v>
      </c>
      <c r="C3501" s="170" t="s">
        <v>471</v>
      </c>
      <c r="D3501" s="171">
        <v>42925.527777777781</v>
      </c>
      <c r="E3501" s="169" t="s">
        <v>256</v>
      </c>
      <c r="F3501" s="172">
        <v>42925.256944444445</v>
      </c>
      <c r="G3501" s="173">
        <f t="shared" si="188"/>
        <v>0.27083333333575865</v>
      </c>
      <c r="H3501" s="174" t="str">
        <f t="shared" si="189"/>
        <v>ACCEPTABLE</v>
      </c>
      <c r="I3501" s="138"/>
      <c r="J3501" s="134"/>
      <c r="K3501" s="134"/>
      <c r="L3501" s="134"/>
      <c r="M3501" s="134"/>
      <c r="N3501" s="134"/>
    </row>
    <row r="3502" spans="1:14" s="133" customFormat="1" ht="27" customHeight="1" x14ac:dyDescent="0.35">
      <c r="A3502" s="169">
        <v>20413</v>
      </c>
      <c r="B3502" s="158">
        <v>2772</v>
      </c>
      <c r="C3502" s="170" t="s">
        <v>16</v>
      </c>
      <c r="D3502" s="171">
        <v>42925.555555555555</v>
      </c>
      <c r="E3502" s="169" t="s">
        <v>1</v>
      </c>
      <c r="F3502" s="172">
        <v>42925.256944444445</v>
      </c>
      <c r="G3502" s="173">
        <f t="shared" si="188"/>
        <v>0.29861111110949423</v>
      </c>
      <c r="H3502" s="174" t="str">
        <f t="shared" si="189"/>
        <v>ACCEPTABLE</v>
      </c>
      <c r="I3502" s="138"/>
      <c r="J3502" s="134"/>
      <c r="K3502" s="134"/>
      <c r="L3502" s="134"/>
      <c r="M3502" s="134"/>
      <c r="N3502" s="134"/>
    </row>
    <row r="3503" spans="1:14" s="133" customFormat="1" ht="27" customHeight="1" x14ac:dyDescent="0.35">
      <c r="A3503" s="188">
        <v>20413</v>
      </c>
      <c r="B3503" s="189">
        <v>2773</v>
      </c>
      <c r="C3503" s="190" t="s">
        <v>1866</v>
      </c>
      <c r="D3503" s="187">
        <v>42926.194444444445</v>
      </c>
      <c r="E3503" s="188" t="s">
        <v>0</v>
      </c>
      <c r="F3503" s="172">
        <v>42925.802083333336</v>
      </c>
      <c r="G3503" s="173">
        <f t="shared" si="188"/>
        <v>0.39236111110949423</v>
      </c>
      <c r="H3503" s="174" t="str">
        <f t="shared" si="189"/>
        <v>ACCEPTABLE</v>
      </c>
      <c r="I3503" s="138"/>
      <c r="J3503" s="134"/>
      <c r="K3503" s="134"/>
      <c r="L3503" s="134"/>
      <c r="M3503" s="134"/>
      <c r="N3503" s="134"/>
    </row>
    <row r="3504" spans="1:14" s="133" customFormat="1" ht="27" customHeight="1" x14ac:dyDescent="0.35">
      <c r="A3504" s="188">
        <v>20413</v>
      </c>
      <c r="B3504" s="189">
        <v>2774</v>
      </c>
      <c r="C3504" s="190" t="s">
        <v>471</v>
      </c>
      <c r="D3504" s="187">
        <v>42926.222222222219</v>
      </c>
      <c r="E3504" s="188" t="s">
        <v>1</v>
      </c>
      <c r="F3504" s="172">
        <v>42925.802083333336</v>
      </c>
      <c r="G3504" s="173">
        <f t="shared" si="188"/>
        <v>0.42013888888322981</v>
      </c>
      <c r="H3504" s="174" t="str">
        <f t="shared" si="189"/>
        <v>ACCEPTABLE</v>
      </c>
      <c r="I3504" s="138"/>
      <c r="J3504" s="134"/>
      <c r="K3504" s="134"/>
      <c r="L3504" s="134"/>
      <c r="M3504" s="134"/>
      <c r="N3504" s="134"/>
    </row>
    <row r="3505" spans="1:14" s="133" customFormat="1" ht="27" customHeight="1" x14ac:dyDescent="0.35">
      <c r="A3505" s="169">
        <v>20414</v>
      </c>
      <c r="B3505" s="158">
        <v>2775</v>
      </c>
      <c r="C3505" s="170" t="s">
        <v>471</v>
      </c>
      <c r="D3505" s="171">
        <v>42927.225694444445</v>
      </c>
      <c r="E3505" s="169" t="s">
        <v>256</v>
      </c>
      <c r="F3505" s="172">
        <v>42926.716666666667</v>
      </c>
      <c r="G3505" s="173">
        <f t="shared" si="188"/>
        <v>0.50902777777810115</v>
      </c>
      <c r="H3505" s="174" t="str">
        <f t="shared" si="189"/>
        <v>ACCEPTABLE</v>
      </c>
      <c r="I3505" s="138"/>
      <c r="J3505" s="134"/>
      <c r="K3505" s="134"/>
      <c r="L3505" s="134"/>
      <c r="M3505" s="134"/>
      <c r="N3505" s="134"/>
    </row>
    <row r="3506" spans="1:14" s="133" customFormat="1" ht="27" customHeight="1" x14ac:dyDescent="0.35">
      <c r="A3506" s="169">
        <v>20414</v>
      </c>
      <c r="B3506" s="158">
        <v>2776</v>
      </c>
      <c r="C3506" s="170" t="s">
        <v>16</v>
      </c>
      <c r="D3506" s="171">
        <v>42927.260416666664</v>
      </c>
      <c r="E3506" s="169" t="s">
        <v>1</v>
      </c>
      <c r="F3506" s="172">
        <v>42926.716666666667</v>
      </c>
      <c r="G3506" s="173">
        <f t="shared" si="188"/>
        <v>0.54374999999708962</v>
      </c>
      <c r="H3506" s="174" t="str">
        <f t="shared" si="189"/>
        <v>ACCEPTABLE</v>
      </c>
      <c r="I3506" s="138"/>
      <c r="J3506" s="131"/>
      <c r="K3506" s="131"/>
      <c r="L3506" s="131"/>
      <c r="M3506" s="131"/>
      <c r="N3506" s="138"/>
    </row>
    <row r="3507" spans="1:14" s="133" customFormat="1" ht="27" customHeight="1" x14ac:dyDescent="0.35">
      <c r="A3507" s="169">
        <v>20414</v>
      </c>
      <c r="B3507" s="169">
        <v>2776</v>
      </c>
      <c r="C3507" s="170" t="s">
        <v>16</v>
      </c>
      <c r="D3507" s="171">
        <v>42928.194444444445</v>
      </c>
      <c r="E3507" s="169" t="s">
        <v>256</v>
      </c>
      <c r="F3507" s="172">
        <v>42927.731249999997</v>
      </c>
      <c r="G3507" s="173">
        <f t="shared" si="188"/>
        <v>0.46319444444816327</v>
      </c>
      <c r="H3507" s="174" t="str">
        <f t="shared" si="189"/>
        <v>ACCEPTABLE</v>
      </c>
      <c r="I3507" s="138"/>
      <c r="J3507" s="131"/>
      <c r="K3507" s="131"/>
      <c r="L3507" s="131"/>
      <c r="M3507" s="131"/>
      <c r="N3507" s="138"/>
    </row>
    <row r="3508" spans="1:14" s="133" customFormat="1" ht="27" customHeight="1" x14ac:dyDescent="0.35">
      <c r="A3508" s="169">
        <v>20414</v>
      </c>
      <c r="B3508" s="169">
        <v>2776</v>
      </c>
      <c r="C3508" s="170" t="s">
        <v>471</v>
      </c>
      <c r="D3508" s="171">
        <v>42928.222222222219</v>
      </c>
      <c r="E3508" s="169" t="s">
        <v>1</v>
      </c>
      <c r="F3508" s="172">
        <v>42927.731249999997</v>
      </c>
      <c r="G3508" s="173">
        <f t="shared" si="188"/>
        <v>0.49097222222189885</v>
      </c>
      <c r="H3508" s="174" t="str">
        <f t="shared" si="189"/>
        <v>ACCEPTABLE</v>
      </c>
      <c r="I3508" s="138"/>
      <c r="J3508" s="131"/>
      <c r="K3508" s="131"/>
      <c r="L3508" s="131"/>
      <c r="M3508" s="131"/>
      <c r="N3508" s="138"/>
    </row>
    <row r="3509" spans="1:14" s="133" customFormat="1" ht="27" customHeight="1" x14ac:dyDescent="0.35">
      <c r="A3509" s="169"/>
      <c r="B3509" s="169"/>
      <c r="C3509" s="170"/>
      <c r="D3509" s="171"/>
      <c r="E3509" s="169"/>
      <c r="F3509" s="172"/>
      <c r="G3509" s="173"/>
      <c r="H3509" s="174"/>
      <c r="I3509" s="138"/>
      <c r="J3509" s="131"/>
      <c r="K3509" s="131"/>
      <c r="L3509" s="131"/>
      <c r="M3509" s="131"/>
      <c r="N3509" s="138"/>
    </row>
    <row r="3510" spans="1:14" s="133" customFormat="1" ht="27" customHeight="1" x14ac:dyDescent="0.35">
      <c r="A3510" s="169"/>
      <c r="B3510" s="169"/>
      <c r="C3510" s="170"/>
      <c r="D3510" s="171"/>
      <c r="E3510" s="169"/>
      <c r="F3510" s="172"/>
      <c r="G3510" s="173"/>
      <c r="H3510" s="174"/>
      <c r="I3510" s="138"/>
      <c r="J3510" s="131"/>
      <c r="K3510" s="131"/>
      <c r="L3510" s="131"/>
      <c r="M3510" s="131"/>
      <c r="N3510" s="138"/>
    </row>
    <row r="3511" spans="1:14" s="133" customFormat="1" ht="27" customHeight="1" x14ac:dyDescent="0.35">
      <c r="A3511" s="169">
        <v>20415</v>
      </c>
      <c r="B3511" s="158">
        <v>2779</v>
      </c>
      <c r="C3511" s="170" t="s">
        <v>3</v>
      </c>
      <c r="D3511" s="171">
        <v>42929.684027777781</v>
      </c>
      <c r="E3511" s="169" t="s">
        <v>256</v>
      </c>
      <c r="F3511" s="172">
        <v>42929.275000000001</v>
      </c>
      <c r="G3511" s="173">
        <f t="shared" si="188"/>
        <v>0.40902777777955635</v>
      </c>
      <c r="H3511" s="174" t="str">
        <f t="shared" si="189"/>
        <v>ACCEPTABLE</v>
      </c>
      <c r="I3511" s="138"/>
      <c r="J3511" s="131"/>
      <c r="K3511" s="131"/>
      <c r="L3511" s="131"/>
      <c r="M3511" s="131"/>
      <c r="N3511" s="138"/>
    </row>
    <row r="3512" spans="1:14" s="133" customFormat="1" ht="27" customHeight="1" x14ac:dyDescent="0.35">
      <c r="A3512" s="169">
        <v>20415</v>
      </c>
      <c r="B3512" s="158">
        <v>2780</v>
      </c>
      <c r="C3512" s="170" t="s">
        <v>4</v>
      </c>
      <c r="D3512" s="171">
        <v>42929.725694444445</v>
      </c>
      <c r="E3512" s="169" t="s">
        <v>1</v>
      </c>
      <c r="F3512" s="172">
        <v>42929.275000000001</v>
      </c>
      <c r="G3512" s="173">
        <f t="shared" si="188"/>
        <v>0.45069444444379769</v>
      </c>
      <c r="H3512" s="174" t="str">
        <f t="shared" si="189"/>
        <v>ACCEPTABLE</v>
      </c>
      <c r="I3512" s="138"/>
      <c r="J3512" s="131"/>
      <c r="K3512" s="131"/>
      <c r="L3512" s="131"/>
      <c r="M3512" s="131"/>
      <c r="N3512" s="138"/>
    </row>
    <row r="3513" spans="1:14" s="133" customFormat="1" ht="27" customHeight="1" x14ac:dyDescent="0.35">
      <c r="A3513" s="169">
        <v>20416</v>
      </c>
      <c r="B3513" s="158">
        <v>2781</v>
      </c>
      <c r="C3513" s="170" t="s">
        <v>3</v>
      </c>
      <c r="D3513" s="171">
        <v>42930.180555555555</v>
      </c>
      <c r="E3513" s="169" t="s">
        <v>256</v>
      </c>
      <c r="F3513" s="172">
        <v>42929.894444444442</v>
      </c>
      <c r="G3513" s="173">
        <f t="shared" si="188"/>
        <v>0.28611111111240461</v>
      </c>
      <c r="H3513" s="174" t="str">
        <f t="shared" si="189"/>
        <v>ACCEPTABLE</v>
      </c>
      <c r="I3513" s="138"/>
      <c r="J3513" s="131"/>
      <c r="K3513" s="131"/>
      <c r="L3513" s="131"/>
      <c r="M3513" s="131"/>
      <c r="N3513" s="138"/>
    </row>
    <row r="3514" spans="1:14" s="133" customFormat="1" ht="27" customHeight="1" x14ac:dyDescent="0.35">
      <c r="A3514" s="169">
        <v>20416</v>
      </c>
      <c r="B3514" s="158">
        <v>2782</v>
      </c>
      <c r="C3514" s="170" t="s">
        <v>4</v>
      </c>
      <c r="D3514" s="171">
        <v>42930.208333333336</v>
      </c>
      <c r="E3514" s="169" t="s">
        <v>1</v>
      </c>
      <c r="F3514" s="172">
        <v>42929.631249999999</v>
      </c>
      <c r="G3514" s="173">
        <f t="shared" si="188"/>
        <v>0.57708333333721384</v>
      </c>
      <c r="H3514" s="174" t="str">
        <f t="shared" si="189"/>
        <v>ACCEPTABLE</v>
      </c>
      <c r="I3514" s="138"/>
      <c r="J3514" s="131"/>
      <c r="K3514" s="131"/>
      <c r="L3514" s="131"/>
      <c r="M3514" s="131"/>
      <c r="N3514" s="138"/>
    </row>
    <row r="3515" spans="1:14" s="133" customFormat="1" ht="27" customHeight="1" x14ac:dyDescent="0.35">
      <c r="A3515" s="169">
        <v>20416</v>
      </c>
      <c r="B3515" s="158">
        <v>2783</v>
      </c>
      <c r="C3515" s="170" t="s">
        <v>4</v>
      </c>
      <c r="D3515" s="171">
        <v>42930.611111111109</v>
      </c>
      <c r="E3515" s="169" t="s">
        <v>256</v>
      </c>
      <c r="F3515" s="172">
        <v>42930.525694444441</v>
      </c>
      <c r="G3515" s="173">
        <f t="shared" si="188"/>
        <v>8.5416666668606922E-2</v>
      </c>
      <c r="H3515" s="174" t="str">
        <f t="shared" si="189"/>
        <v>ACCEPTABLE</v>
      </c>
      <c r="I3515" s="138"/>
      <c r="J3515" s="131"/>
      <c r="K3515" s="131"/>
      <c r="L3515" s="131"/>
      <c r="M3515" s="131"/>
      <c r="N3515" s="138"/>
    </row>
    <row r="3516" spans="1:14" s="133" customFormat="1" ht="27" customHeight="1" x14ac:dyDescent="0.35">
      <c r="A3516" s="169">
        <v>20416</v>
      </c>
      <c r="B3516" s="158">
        <v>2784</v>
      </c>
      <c r="C3516" s="170" t="s">
        <v>3</v>
      </c>
      <c r="D3516" s="171">
        <v>42930.631944444445</v>
      </c>
      <c r="E3516" s="169" t="s">
        <v>1</v>
      </c>
      <c r="F3516" s="172">
        <v>42930.525694444441</v>
      </c>
      <c r="G3516" s="173">
        <f t="shared" si="188"/>
        <v>0.10625000000436557</v>
      </c>
      <c r="H3516" s="174" t="str">
        <f t="shared" si="189"/>
        <v>ACCEPTABLE</v>
      </c>
      <c r="I3516" s="138"/>
      <c r="J3516" s="131"/>
      <c r="K3516" s="131"/>
      <c r="L3516" s="131"/>
      <c r="M3516" s="131"/>
      <c r="N3516" s="138"/>
    </row>
    <row r="3517" spans="1:14" s="133" customFormat="1" ht="27" customHeight="1" x14ac:dyDescent="0.35">
      <c r="A3517" s="169">
        <v>20415</v>
      </c>
      <c r="B3517" s="158">
        <v>2785</v>
      </c>
      <c r="C3517" s="170" t="s">
        <v>4</v>
      </c>
      <c r="D3517" s="171">
        <v>42930.652777777781</v>
      </c>
      <c r="E3517" s="169" t="s">
        <v>256</v>
      </c>
      <c r="F3517" s="172">
        <v>42930.525694444441</v>
      </c>
      <c r="G3517" s="173">
        <f t="shared" ref="G3517:G3544" si="190">IF(D3517="","",D3517-F3517)</f>
        <v>0.12708333334012423</v>
      </c>
      <c r="H3517" s="174" t="str">
        <f t="shared" ref="H3517:H3580" si="191">IF(G3517="","",IF(OR(DAY(D3517-F3517)&gt;1,AND(HOUR(D3517-F3517)&gt;HOUR("0:59"),(SIGN(D3517-F3517)=1))),"ACCEPTABLE","TOO LATE"))</f>
        <v>ACCEPTABLE</v>
      </c>
      <c r="I3517" s="138"/>
      <c r="J3517" s="131"/>
      <c r="K3517" s="131"/>
      <c r="L3517" s="131"/>
      <c r="M3517" s="131"/>
      <c r="N3517" s="138"/>
    </row>
    <row r="3518" spans="1:14" s="133" customFormat="1" ht="27" customHeight="1" x14ac:dyDescent="0.35">
      <c r="A3518" s="169">
        <v>20415</v>
      </c>
      <c r="B3518" s="158">
        <v>2786</v>
      </c>
      <c r="C3518" s="170" t="s">
        <v>3</v>
      </c>
      <c r="D3518" s="171">
        <v>42930.6875</v>
      </c>
      <c r="E3518" s="169" t="s">
        <v>1</v>
      </c>
      <c r="F3518" s="172">
        <v>42930.525694444441</v>
      </c>
      <c r="G3518" s="173">
        <f t="shared" si="190"/>
        <v>0.16180555555911269</v>
      </c>
      <c r="H3518" s="174" t="str">
        <f t="shared" si="191"/>
        <v>ACCEPTABLE</v>
      </c>
      <c r="I3518" s="138"/>
      <c r="J3518" s="131"/>
      <c r="K3518" s="131"/>
      <c r="L3518" s="131"/>
      <c r="M3518" s="131"/>
      <c r="N3518" s="138"/>
    </row>
    <row r="3519" spans="1:14" s="133" customFormat="1" ht="27" customHeight="1" x14ac:dyDescent="0.35">
      <c r="A3519" s="169">
        <v>20417</v>
      </c>
      <c r="B3519" s="158">
        <v>2787</v>
      </c>
      <c r="C3519" s="170" t="s">
        <v>3</v>
      </c>
      <c r="D3519" s="171">
        <v>42930.736111111109</v>
      </c>
      <c r="E3519" s="169" t="s">
        <v>256</v>
      </c>
      <c r="F3519" s="172">
        <v>42930.525694444441</v>
      </c>
      <c r="G3519" s="173">
        <f t="shared" si="190"/>
        <v>0.21041666666860692</v>
      </c>
      <c r="H3519" s="174" t="str">
        <f t="shared" si="191"/>
        <v>ACCEPTABLE</v>
      </c>
      <c r="I3519" s="138"/>
      <c r="J3519" s="162"/>
      <c r="K3519" s="149">
        <v>42930.729166666664</v>
      </c>
      <c r="L3519" s="130" t="str">
        <f t="shared" ref="L3519:L3527" si="192">IF(OR(K3519="",J3519=""), "Incomplete Data", K3519-J3519)</f>
        <v>Incomplete Data</v>
      </c>
      <c r="M3519" s="151" t="s">
        <v>0</v>
      </c>
      <c r="N3519" s="148" t="s">
        <v>1867</v>
      </c>
    </row>
    <row r="3520" spans="1:14" s="133" customFormat="1" ht="27" customHeight="1" x14ac:dyDescent="0.35">
      <c r="A3520" s="169">
        <v>20417</v>
      </c>
      <c r="B3520" s="158">
        <v>2788</v>
      </c>
      <c r="C3520" s="170" t="s">
        <v>4</v>
      </c>
      <c r="D3520" s="171">
        <v>42930.770833333336</v>
      </c>
      <c r="E3520" s="169" t="s">
        <v>1</v>
      </c>
      <c r="F3520" s="172">
        <v>42930.525694444441</v>
      </c>
      <c r="G3520" s="173">
        <f t="shared" si="190"/>
        <v>0.24513888889487134</v>
      </c>
      <c r="H3520" s="174" t="str">
        <f t="shared" si="191"/>
        <v>ACCEPTABLE</v>
      </c>
      <c r="I3520" s="138"/>
      <c r="J3520" s="139">
        <v>42930.761111111111</v>
      </c>
      <c r="K3520" s="139">
        <v>42930.765972222223</v>
      </c>
      <c r="L3520" s="130">
        <f t="shared" si="192"/>
        <v>4.8611111124046147E-3</v>
      </c>
      <c r="M3520" s="131" t="s">
        <v>1</v>
      </c>
      <c r="N3520" s="138" t="s">
        <v>587</v>
      </c>
    </row>
    <row r="3521" spans="1:14" s="133" customFormat="1" ht="27" customHeight="1" x14ac:dyDescent="0.35">
      <c r="A3521" s="169">
        <v>20417</v>
      </c>
      <c r="B3521" s="158">
        <v>2789</v>
      </c>
      <c r="C3521" s="170" t="s">
        <v>4</v>
      </c>
      <c r="D3521" s="171">
        <v>42931.569444444445</v>
      </c>
      <c r="E3521" s="169" t="s">
        <v>256</v>
      </c>
      <c r="F3521" s="172">
        <v>42931.436805555553</v>
      </c>
      <c r="G3521" s="173">
        <f t="shared" si="190"/>
        <v>0.13263888889196096</v>
      </c>
      <c r="H3521" s="174" t="str">
        <f t="shared" si="191"/>
        <v>ACCEPTABLE</v>
      </c>
      <c r="I3521" s="138"/>
      <c r="J3521" s="139">
        <v>42931.5625</v>
      </c>
      <c r="K3521" s="139">
        <v>42931.568055555559</v>
      </c>
      <c r="L3521" s="130">
        <f t="shared" si="192"/>
        <v>5.5555555591126904E-3</v>
      </c>
      <c r="M3521" s="131" t="s">
        <v>0</v>
      </c>
      <c r="N3521" s="138" t="s">
        <v>587</v>
      </c>
    </row>
    <row r="3522" spans="1:14" s="133" customFormat="1" ht="27" customHeight="1" x14ac:dyDescent="0.35">
      <c r="A3522" s="169">
        <v>20417</v>
      </c>
      <c r="B3522" s="158">
        <v>2790</v>
      </c>
      <c r="C3522" s="170" t="s">
        <v>3</v>
      </c>
      <c r="D3522" s="171">
        <v>42931.597222222219</v>
      </c>
      <c r="E3522" s="169" t="s">
        <v>1</v>
      </c>
      <c r="F3522" s="172">
        <v>42931.436805555553</v>
      </c>
      <c r="G3522" s="173">
        <f t="shared" si="190"/>
        <v>0.16041666666569654</v>
      </c>
      <c r="H3522" s="174" t="str">
        <f t="shared" si="191"/>
        <v>ACCEPTABLE</v>
      </c>
      <c r="I3522" s="138"/>
      <c r="J3522" s="139">
        <v>42931.587500000001</v>
      </c>
      <c r="K3522" s="139">
        <v>42931.598611111112</v>
      </c>
      <c r="L3522" s="130">
        <f t="shared" si="192"/>
        <v>1.1111111110949423E-2</v>
      </c>
      <c r="M3522" s="131" t="s">
        <v>1</v>
      </c>
      <c r="N3522" s="138" t="s">
        <v>1868</v>
      </c>
    </row>
    <row r="3523" spans="1:14" s="133" customFormat="1" ht="27" customHeight="1" x14ac:dyDescent="0.35">
      <c r="A3523" s="169">
        <v>20418</v>
      </c>
      <c r="B3523" s="158">
        <v>2791</v>
      </c>
      <c r="C3523" s="170" t="s">
        <v>3</v>
      </c>
      <c r="D3523" s="171">
        <v>42932.159722222219</v>
      </c>
      <c r="E3523" s="169" t="s">
        <v>256</v>
      </c>
      <c r="F3523" s="172">
        <v>42931.754861111112</v>
      </c>
      <c r="G3523" s="173">
        <f t="shared" si="190"/>
        <v>0.40486111110658385</v>
      </c>
      <c r="H3523" s="174" t="str">
        <f t="shared" si="191"/>
        <v>ACCEPTABLE</v>
      </c>
      <c r="I3523" s="138"/>
      <c r="J3523" s="139">
        <v>42932.255555555559</v>
      </c>
      <c r="K3523" s="139">
        <v>42932.267361111109</v>
      </c>
      <c r="L3523" s="130">
        <f t="shared" si="192"/>
        <v>1.1805555550381541E-2</v>
      </c>
      <c r="M3523" s="131" t="s">
        <v>0</v>
      </c>
      <c r="N3523" s="138" t="s">
        <v>1571</v>
      </c>
    </row>
    <row r="3524" spans="1:14" s="133" customFormat="1" ht="27" customHeight="1" x14ac:dyDescent="0.35">
      <c r="A3524" s="169">
        <v>20418</v>
      </c>
      <c r="B3524" s="158">
        <v>2792</v>
      </c>
      <c r="C3524" s="170" t="s">
        <v>4</v>
      </c>
      <c r="D3524" s="171">
        <v>42932.194444444445</v>
      </c>
      <c r="E3524" s="169" t="s">
        <v>1</v>
      </c>
      <c r="F3524" s="172">
        <v>42931.754861111112</v>
      </c>
      <c r="G3524" s="173">
        <f t="shared" si="190"/>
        <v>0.43958333333284827</v>
      </c>
      <c r="H3524" s="174" t="str">
        <f t="shared" si="191"/>
        <v>ACCEPTABLE</v>
      </c>
      <c r="I3524" s="138"/>
      <c r="J3524" s="139">
        <v>42932.295138888891</v>
      </c>
      <c r="K3524" s="139">
        <v>42932.301388888889</v>
      </c>
      <c r="L3524" s="130">
        <f t="shared" si="192"/>
        <v>6.2499999985448085E-3</v>
      </c>
      <c r="M3524" s="131" t="s">
        <v>1</v>
      </c>
      <c r="N3524" s="138" t="s">
        <v>18</v>
      </c>
    </row>
    <row r="3525" spans="1:14" s="133" customFormat="1" ht="27" customHeight="1" x14ac:dyDescent="0.35">
      <c r="A3525" s="169">
        <v>20419</v>
      </c>
      <c r="B3525" s="158">
        <v>2793</v>
      </c>
      <c r="C3525" s="170" t="s">
        <v>3</v>
      </c>
      <c r="D3525" s="171">
        <v>42932.916666666664</v>
      </c>
      <c r="E3525" s="169" t="s">
        <v>256</v>
      </c>
      <c r="F3525" s="172">
        <v>42932.703472222223</v>
      </c>
      <c r="G3525" s="173">
        <f t="shared" si="190"/>
        <v>0.21319444444088731</v>
      </c>
      <c r="H3525" s="174" t="str">
        <f t="shared" si="191"/>
        <v>ACCEPTABLE</v>
      </c>
      <c r="I3525" s="138"/>
      <c r="J3525" s="139">
        <v>42932.909722222219</v>
      </c>
      <c r="K3525" s="139">
        <v>42932.923611111109</v>
      </c>
      <c r="L3525" s="130">
        <f t="shared" si="192"/>
        <v>1.3888888890505768E-2</v>
      </c>
      <c r="M3525" s="131" t="s">
        <v>0</v>
      </c>
      <c r="N3525" s="138" t="s">
        <v>1869</v>
      </c>
    </row>
    <row r="3526" spans="1:14" s="133" customFormat="1" ht="27" customHeight="1" x14ac:dyDescent="0.35">
      <c r="A3526" s="169">
        <v>20419</v>
      </c>
      <c r="B3526" s="158">
        <v>2794</v>
      </c>
      <c r="C3526" s="170" t="s">
        <v>4</v>
      </c>
      <c r="D3526" s="171">
        <v>42932.951388888891</v>
      </c>
      <c r="E3526" s="169" t="s">
        <v>1</v>
      </c>
      <c r="F3526" s="172">
        <v>42932.703472222223</v>
      </c>
      <c r="G3526" s="173">
        <f t="shared" si="190"/>
        <v>0.24791666666715173</v>
      </c>
      <c r="H3526" s="174" t="str">
        <f t="shared" si="191"/>
        <v>ACCEPTABLE</v>
      </c>
      <c r="I3526" s="138"/>
      <c r="J3526" s="131"/>
      <c r="K3526" s="131"/>
      <c r="L3526" s="130" t="str">
        <f t="shared" si="192"/>
        <v>Incomplete Data</v>
      </c>
      <c r="M3526" s="131"/>
      <c r="N3526" s="138"/>
    </row>
    <row r="3527" spans="1:14" s="133" customFormat="1" ht="27" customHeight="1" x14ac:dyDescent="0.35">
      <c r="A3527" s="169">
        <v>20418</v>
      </c>
      <c r="B3527" s="158">
        <v>2795</v>
      </c>
      <c r="C3527" s="170" t="s">
        <v>4</v>
      </c>
      <c r="D3527" s="171">
        <v>42933.173611111109</v>
      </c>
      <c r="E3527" s="169" t="s">
        <v>256</v>
      </c>
      <c r="F3527" s="172">
        <v>42932.943749999999</v>
      </c>
      <c r="G3527" s="173">
        <f t="shared" si="190"/>
        <v>0.22986111111094942</v>
      </c>
      <c r="H3527" s="174" t="str">
        <f t="shared" si="191"/>
        <v>ACCEPTABLE</v>
      </c>
      <c r="I3527" s="138"/>
      <c r="J3527" s="131"/>
      <c r="K3527" s="131"/>
      <c r="L3527" s="130" t="str">
        <f t="shared" si="192"/>
        <v>Incomplete Data</v>
      </c>
      <c r="M3527" s="131"/>
      <c r="N3527" s="138"/>
    </row>
    <row r="3528" spans="1:14" s="133" customFormat="1" ht="27" customHeight="1" x14ac:dyDescent="0.35">
      <c r="A3528" s="169">
        <v>20418</v>
      </c>
      <c r="B3528" s="158">
        <v>2796</v>
      </c>
      <c r="C3528" s="170" t="s">
        <v>3</v>
      </c>
      <c r="D3528" s="171">
        <v>42933.201388888891</v>
      </c>
      <c r="E3528" s="169" t="s">
        <v>1</v>
      </c>
      <c r="F3528" s="172">
        <v>42932.943749999999</v>
      </c>
      <c r="G3528" s="173">
        <f t="shared" si="190"/>
        <v>0.25763888889196096</v>
      </c>
      <c r="H3528" s="174" t="str">
        <f t="shared" si="191"/>
        <v>ACCEPTABLE</v>
      </c>
      <c r="I3528" s="138"/>
      <c r="J3528" s="139">
        <v>42933.214583333334</v>
      </c>
      <c r="K3528" s="139">
        <v>42933.225694444445</v>
      </c>
      <c r="L3528" s="130">
        <f>IF(OR(K3528="",J3528=""), "Incomplete Data", K3528-J3528)</f>
        <v>1.1111111110949423E-2</v>
      </c>
      <c r="M3528" s="131" t="s">
        <v>1</v>
      </c>
      <c r="N3528" s="138" t="s">
        <v>1870</v>
      </c>
    </row>
    <row r="3529" spans="1:14" s="133" customFormat="1" ht="27" customHeight="1" x14ac:dyDescent="0.35">
      <c r="A3529" s="169">
        <v>20420</v>
      </c>
      <c r="B3529" s="158">
        <v>2797</v>
      </c>
      <c r="C3529" s="170" t="s">
        <v>84</v>
      </c>
      <c r="D3529" s="171">
        <v>42933.46875</v>
      </c>
      <c r="E3529" s="169" t="s">
        <v>256</v>
      </c>
      <c r="F3529" s="172">
        <v>42933.384027777778</v>
      </c>
      <c r="G3529" s="173">
        <f t="shared" si="190"/>
        <v>8.4722222221898846E-2</v>
      </c>
      <c r="H3529" s="174" t="str">
        <f t="shared" si="191"/>
        <v>ACCEPTABLE</v>
      </c>
      <c r="I3529" s="138"/>
      <c r="J3529" s="139">
        <v>42933.468055555553</v>
      </c>
      <c r="K3529" s="139">
        <v>42933.479166666664</v>
      </c>
      <c r="L3529" s="130">
        <f>IF(OR(K3529="",J3529=""), "Incomplete Data", K3529-J3529)</f>
        <v>1.1111111110949423E-2</v>
      </c>
      <c r="M3529" s="131" t="s">
        <v>0</v>
      </c>
      <c r="N3529" s="138" t="s">
        <v>1871</v>
      </c>
    </row>
    <row r="3530" spans="1:14" s="133" customFormat="1" ht="27" customHeight="1" x14ac:dyDescent="0.35">
      <c r="A3530" s="169">
        <v>20420</v>
      </c>
      <c r="B3530" s="158">
        <v>2798</v>
      </c>
      <c r="C3530" s="170" t="s">
        <v>85</v>
      </c>
      <c r="D3530" s="171">
        <v>42933.493055555555</v>
      </c>
      <c r="E3530" s="169" t="s">
        <v>1</v>
      </c>
      <c r="F3530" s="172">
        <v>42933.384027777778</v>
      </c>
      <c r="G3530" s="173">
        <f t="shared" si="190"/>
        <v>0.10902777777664596</v>
      </c>
      <c r="H3530" s="174" t="str">
        <f t="shared" si="191"/>
        <v>ACCEPTABLE</v>
      </c>
      <c r="I3530" s="138"/>
      <c r="J3530" s="139">
        <v>42933.504166666666</v>
      </c>
      <c r="K3530" s="139">
        <v>42933.511805555558</v>
      </c>
      <c r="L3530" s="130">
        <f>IF(OR(K3530="",J3530=""), "Incomplete Data", K3530-J3530)</f>
        <v>7.6388888919609599E-3</v>
      </c>
      <c r="M3530" s="131" t="s">
        <v>1</v>
      </c>
      <c r="N3530" s="138" t="s">
        <v>610</v>
      </c>
    </row>
    <row r="3531" spans="1:14" s="133" customFormat="1" ht="27" customHeight="1" x14ac:dyDescent="0.35">
      <c r="A3531" s="169">
        <v>20419</v>
      </c>
      <c r="B3531" s="158">
        <v>2799</v>
      </c>
      <c r="C3531" s="170" t="s">
        <v>4</v>
      </c>
      <c r="D3531" s="171">
        <v>42933.59375</v>
      </c>
      <c r="E3531" s="169" t="s">
        <v>256</v>
      </c>
      <c r="F3531" s="172">
        <v>42933.384027777778</v>
      </c>
      <c r="G3531" s="173">
        <f t="shared" si="190"/>
        <v>0.20972222222189885</v>
      </c>
      <c r="H3531" s="174" t="str">
        <f t="shared" si="191"/>
        <v>ACCEPTABLE</v>
      </c>
      <c r="I3531" s="138"/>
      <c r="J3531" s="139">
        <v>42933.586111111108</v>
      </c>
      <c r="K3531" s="139">
        <v>42933.589583333334</v>
      </c>
      <c r="L3531" s="130">
        <f t="shared" ref="L3531:L3559" si="193">IF(OR(K3531="",J3531=""), "Incomplete Data", K3531-J3531)</f>
        <v>3.4722222262644209E-3</v>
      </c>
      <c r="M3531" s="131" t="s">
        <v>0</v>
      </c>
      <c r="N3531" s="138" t="s">
        <v>18</v>
      </c>
    </row>
    <row r="3532" spans="1:14" s="133" customFormat="1" ht="27" customHeight="1" x14ac:dyDescent="0.35">
      <c r="A3532" s="176"/>
      <c r="B3532" s="176"/>
      <c r="C3532" s="175"/>
      <c r="D3532" s="174"/>
      <c r="E3532" s="175"/>
      <c r="F3532" s="174"/>
      <c r="G3532" s="173" t="str">
        <f t="shared" si="190"/>
        <v/>
      </c>
      <c r="H3532" s="174" t="str">
        <f t="shared" si="191"/>
        <v/>
      </c>
      <c r="I3532" s="138"/>
      <c r="J3532" s="139">
        <v>42933.628472222219</v>
      </c>
      <c r="K3532" s="139">
        <v>42933.632638888892</v>
      </c>
      <c r="L3532" s="130">
        <f t="shared" si="193"/>
        <v>4.1666666729724966E-3</v>
      </c>
      <c r="M3532" s="131" t="s">
        <v>1</v>
      </c>
      <c r="N3532" s="138" t="s">
        <v>18</v>
      </c>
    </row>
    <row r="3533" spans="1:14" s="133" customFormat="1" ht="27" customHeight="1" x14ac:dyDescent="0.35">
      <c r="A3533" s="169">
        <v>20421</v>
      </c>
      <c r="B3533" s="158">
        <v>2800</v>
      </c>
      <c r="C3533" s="170" t="s">
        <v>594</v>
      </c>
      <c r="D3533" s="171">
        <v>42933.635416666664</v>
      </c>
      <c r="E3533" s="169" t="s">
        <v>341</v>
      </c>
      <c r="F3533" s="172">
        <v>42933.384027777778</v>
      </c>
      <c r="G3533" s="173">
        <f t="shared" si="190"/>
        <v>0.25138888888614019</v>
      </c>
      <c r="H3533" s="174" t="str">
        <f t="shared" si="191"/>
        <v>ACCEPTABLE</v>
      </c>
      <c r="I3533" s="138"/>
      <c r="J3533" s="139">
        <v>42933.642361111109</v>
      </c>
      <c r="K3533" s="139">
        <v>42933.652777777781</v>
      </c>
      <c r="L3533" s="130">
        <f t="shared" si="193"/>
        <v>1.0416666671517305E-2</v>
      </c>
      <c r="M3533" s="131" t="s">
        <v>0</v>
      </c>
      <c r="N3533" s="138" t="s">
        <v>1872</v>
      </c>
    </row>
    <row r="3534" spans="1:14" s="133" customFormat="1" ht="27" customHeight="1" x14ac:dyDescent="0.35">
      <c r="A3534" s="169">
        <v>20421</v>
      </c>
      <c r="B3534" s="158">
        <v>2801</v>
      </c>
      <c r="C3534" s="170" t="s">
        <v>4</v>
      </c>
      <c r="D3534" s="171">
        <v>42933.677083333336</v>
      </c>
      <c r="E3534" s="169" t="s">
        <v>1</v>
      </c>
      <c r="F3534" s="172">
        <v>42933.384027777778</v>
      </c>
      <c r="G3534" s="173">
        <f t="shared" si="190"/>
        <v>0.2930555555576575</v>
      </c>
      <c r="H3534" s="174" t="str">
        <f t="shared" si="191"/>
        <v>ACCEPTABLE</v>
      </c>
      <c r="I3534" s="138"/>
      <c r="J3534" s="139">
        <v>42933.675694444442</v>
      </c>
      <c r="K3534" s="139">
        <v>42933.679861111108</v>
      </c>
      <c r="L3534" s="130">
        <f t="shared" si="193"/>
        <v>4.166666665696539E-3</v>
      </c>
      <c r="M3534" s="131" t="s">
        <v>1</v>
      </c>
      <c r="N3534" s="138" t="s">
        <v>587</v>
      </c>
    </row>
    <row r="3535" spans="1:14" s="133" customFormat="1" ht="27" customHeight="1" x14ac:dyDescent="0.35">
      <c r="A3535" s="169">
        <v>20419</v>
      </c>
      <c r="B3535" s="158">
        <v>2802</v>
      </c>
      <c r="C3535" s="170" t="s">
        <v>83</v>
      </c>
      <c r="D3535" s="171">
        <v>42934.506944444445</v>
      </c>
      <c r="E3535" s="169" t="s">
        <v>0</v>
      </c>
      <c r="F3535" s="172">
        <v>42934.273611111108</v>
      </c>
      <c r="G3535" s="173">
        <f t="shared" si="190"/>
        <v>0.23333333333721384</v>
      </c>
      <c r="H3535" s="174" t="str">
        <f t="shared" si="191"/>
        <v>ACCEPTABLE</v>
      </c>
      <c r="I3535" s="138"/>
      <c r="J3535" s="139">
        <v>42934.51458333333</v>
      </c>
      <c r="K3535" s="139">
        <v>42934.520833333336</v>
      </c>
      <c r="L3535" s="130">
        <f t="shared" si="193"/>
        <v>6.2500000058207661E-3</v>
      </c>
      <c r="M3535" s="131" t="s">
        <v>0</v>
      </c>
      <c r="N3535" s="138" t="s">
        <v>688</v>
      </c>
    </row>
    <row r="3536" spans="1:14" s="133" customFormat="1" ht="27" customHeight="1" x14ac:dyDescent="0.35">
      <c r="A3536" s="169">
        <v>20421</v>
      </c>
      <c r="B3536" s="158">
        <v>2803</v>
      </c>
      <c r="C3536" s="170" t="s">
        <v>463</v>
      </c>
      <c r="D3536" s="171">
        <v>42934.534722222219</v>
      </c>
      <c r="E3536" s="169" t="s">
        <v>1</v>
      </c>
      <c r="F3536" s="172">
        <v>42934.273611111108</v>
      </c>
      <c r="G3536" s="173">
        <f t="shared" si="190"/>
        <v>0.26111111111094942</v>
      </c>
      <c r="H3536" s="174" t="str">
        <f t="shared" si="191"/>
        <v>ACCEPTABLE</v>
      </c>
      <c r="I3536" s="138"/>
      <c r="J3536" s="139">
        <v>42934.545138888891</v>
      </c>
      <c r="K3536" s="139">
        <v>42934.556944444441</v>
      </c>
      <c r="L3536" s="130">
        <f t="shared" si="193"/>
        <v>1.1805555550381541E-2</v>
      </c>
      <c r="M3536" s="131" t="s">
        <v>1</v>
      </c>
      <c r="N3536" s="138" t="s">
        <v>1873</v>
      </c>
    </row>
    <row r="3537" spans="1:14" s="133" customFormat="1" ht="27" customHeight="1" x14ac:dyDescent="0.35">
      <c r="A3537" s="169">
        <v>20422</v>
      </c>
      <c r="B3537" s="158">
        <v>2804</v>
      </c>
      <c r="C3537" s="170" t="s">
        <v>471</v>
      </c>
      <c r="D3537" s="171">
        <v>42934.663194444445</v>
      </c>
      <c r="E3537" s="169" t="s">
        <v>0</v>
      </c>
      <c r="F3537" s="172">
        <v>42934.273611111108</v>
      </c>
      <c r="G3537" s="173">
        <f t="shared" si="190"/>
        <v>0.38958333333721384</v>
      </c>
      <c r="H3537" s="174" t="str">
        <f t="shared" si="191"/>
        <v>ACCEPTABLE</v>
      </c>
      <c r="I3537" s="138"/>
      <c r="J3537" s="139">
        <v>42934.652777777781</v>
      </c>
      <c r="K3537" s="139">
        <v>42934.663194444445</v>
      </c>
      <c r="L3537" s="130">
        <f t="shared" si="193"/>
        <v>1.0416666664241347E-2</v>
      </c>
      <c r="M3537" s="131" t="s">
        <v>0</v>
      </c>
      <c r="N3537" s="138" t="s">
        <v>1874</v>
      </c>
    </row>
    <row r="3538" spans="1:14" s="133" customFormat="1" ht="27" customHeight="1" x14ac:dyDescent="0.35">
      <c r="A3538" s="169">
        <v>20420</v>
      </c>
      <c r="B3538" s="158">
        <v>2805</v>
      </c>
      <c r="C3538" s="170" t="s">
        <v>471</v>
      </c>
      <c r="D3538" s="171">
        <v>42934.708333333336</v>
      </c>
      <c r="E3538" s="169" t="s">
        <v>1</v>
      </c>
      <c r="F3538" s="172">
        <v>42934.273611111108</v>
      </c>
      <c r="G3538" s="173">
        <f t="shared" si="190"/>
        <v>0.43472222222771961</v>
      </c>
      <c r="H3538" s="174" t="str">
        <f t="shared" si="191"/>
        <v>ACCEPTABLE</v>
      </c>
      <c r="I3538" s="138"/>
      <c r="J3538" s="139">
        <v>42934.704861111109</v>
      </c>
      <c r="K3538" s="139">
        <v>42934.71875</v>
      </c>
      <c r="L3538" s="130">
        <f t="shared" si="193"/>
        <v>1.3888888890505768E-2</v>
      </c>
      <c r="M3538" s="131" t="s">
        <v>1</v>
      </c>
      <c r="N3538" s="138" t="s">
        <v>1875</v>
      </c>
    </row>
    <row r="3539" spans="1:14" s="133" customFormat="1" ht="27" customHeight="1" x14ac:dyDescent="0.35">
      <c r="A3539" s="169">
        <v>20422</v>
      </c>
      <c r="B3539" s="158">
        <v>2806</v>
      </c>
      <c r="C3539" s="170" t="s">
        <v>85</v>
      </c>
      <c r="D3539" s="171">
        <v>42935.381944444445</v>
      </c>
      <c r="E3539" s="169" t="s">
        <v>0</v>
      </c>
      <c r="F3539" s="172">
        <v>42935.244444444441</v>
      </c>
      <c r="G3539" s="173">
        <f t="shared" si="190"/>
        <v>0.13750000000436557</v>
      </c>
      <c r="H3539" s="174" t="str">
        <f t="shared" si="191"/>
        <v>ACCEPTABLE</v>
      </c>
      <c r="I3539" s="138"/>
      <c r="J3539" s="139">
        <v>42935.368055555555</v>
      </c>
      <c r="K3539" s="139">
        <v>42935.381944444445</v>
      </c>
      <c r="L3539" s="130">
        <f t="shared" si="193"/>
        <v>1.3888888890505768E-2</v>
      </c>
      <c r="M3539" s="131" t="s">
        <v>0</v>
      </c>
      <c r="N3539" s="138" t="s">
        <v>864</v>
      </c>
    </row>
    <row r="3540" spans="1:14" s="133" customFormat="1" ht="27" customHeight="1" x14ac:dyDescent="0.35">
      <c r="A3540" s="169">
        <v>20422</v>
      </c>
      <c r="B3540" s="158">
        <v>2807</v>
      </c>
      <c r="C3540" s="170" t="s">
        <v>471</v>
      </c>
      <c r="D3540" s="171">
        <v>42935.409722222219</v>
      </c>
      <c r="E3540" s="169" t="s">
        <v>1</v>
      </c>
      <c r="F3540" s="172">
        <v>42935.244444444441</v>
      </c>
      <c r="G3540" s="173">
        <f t="shared" si="190"/>
        <v>0.16527777777810115</v>
      </c>
      <c r="H3540" s="174" t="str">
        <f t="shared" si="191"/>
        <v>ACCEPTABLE</v>
      </c>
      <c r="I3540" s="138"/>
      <c r="J3540" s="139">
        <v>42935.40625</v>
      </c>
      <c r="K3540" s="139">
        <v>42935.416666666664</v>
      </c>
      <c r="L3540" s="130">
        <f t="shared" si="193"/>
        <v>1.0416666664241347E-2</v>
      </c>
      <c r="M3540" s="131" t="s">
        <v>1</v>
      </c>
      <c r="N3540" s="138" t="s">
        <v>1876</v>
      </c>
    </row>
    <row r="3541" spans="1:14" s="133" customFormat="1" ht="27" customHeight="1" x14ac:dyDescent="0.35">
      <c r="A3541" s="169">
        <v>20423</v>
      </c>
      <c r="B3541" s="158">
        <v>2808</v>
      </c>
      <c r="C3541" s="170" t="s">
        <v>3</v>
      </c>
      <c r="D3541" s="171">
        <v>42935.451388888891</v>
      </c>
      <c r="E3541" s="169" t="s">
        <v>0</v>
      </c>
      <c r="F3541" s="172">
        <v>42935.244444444441</v>
      </c>
      <c r="G3541" s="173">
        <f t="shared" si="190"/>
        <v>0.20694444444961846</v>
      </c>
      <c r="H3541" s="174" t="str">
        <f t="shared" si="191"/>
        <v>ACCEPTABLE</v>
      </c>
      <c r="I3541" s="138"/>
      <c r="J3541" s="139">
        <v>42935.447916666664</v>
      </c>
      <c r="K3541" s="139">
        <v>42935.465277777781</v>
      </c>
      <c r="L3541" s="130">
        <f t="shared" si="193"/>
        <v>1.7361111116770189E-2</v>
      </c>
      <c r="M3541" s="131" t="s">
        <v>0</v>
      </c>
      <c r="N3541" s="138" t="s">
        <v>1877</v>
      </c>
    </row>
    <row r="3542" spans="1:14" s="133" customFormat="1" ht="27" customHeight="1" x14ac:dyDescent="0.35">
      <c r="A3542" s="169">
        <v>20423</v>
      </c>
      <c r="B3542" s="158">
        <v>2809</v>
      </c>
      <c r="C3542" s="170" t="s">
        <v>3</v>
      </c>
      <c r="D3542" s="171">
        <v>42935.479166666664</v>
      </c>
      <c r="E3542" s="169" t="s">
        <v>1</v>
      </c>
      <c r="F3542" s="172">
        <v>42935.244444444441</v>
      </c>
      <c r="G3542" s="173">
        <f t="shared" si="190"/>
        <v>0.23472222222335404</v>
      </c>
      <c r="H3542" s="174" t="str">
        <f t="shared" si="191"/>
        <v>ACCEPTABLE</v>
      </c>
      <c r="I3542" s="138"/>
      <c r="J3542" s="139">
        <v>42935.475694444445</v>
      </c>
      <c r="K3542" s="139">
        <v>42935.487500000003</v>
      </c>
      <c r="L3542" s="130">
        <f t="shared" si="193"/>
        <v>1.1805555557657499E-2</v>
      </c>
      <c r="M3542" s="131" t="s">
        <v>1</v>
      </c>
      <c r="N3542" s="138" t="s">
        <v>1878</v>
      </c>
    </row>
    <row r="3543" spans="1:14" s="133" customFormat="1" ht="27" customHeight="1" x14ac:dyDescent="0.35">
      <c r="A3543" s="169">
        <v>20424</v>
      </c>
      <c r="B3543" s="158">
        <v>2810</v>
      </c>
      <c r="C3543" s="170" t="s">
        <v>3</v>
      </c>
      <c r="D3543" s="171">
        <v>42936.038194444445</v>
      </c>
      <c r="E3543" s="169" t="s">
        <v>0</v>
      </c>
      <c r="F3543" s="172">
        <v>42935.748611111114</v>
      </c>
      <c r="G3543" s="173">
        <f t="shared" si="190"/>
        <v>0.28958333333139308</v>
      </c>
      <c r="H3543" s="174" t="str">
        <f t="shared" si="191"/>
        <v>ACCEPTABLE</v>
      </c>
      <c r="I3543" s="138"/>
      <c r="J3543" s="139">
        <v>42936.003472222219</v>
      </c>
      <c r="K3543" s="139">
        <v>42936.015277777777</v>
      </c>
      <c r="L3543" s="130">
        <f t="shared" si="193"/>
        <v>1.1805555557657499E-2</v>
      </c>
      <c r="M3543" s="131" t="s">
        <v>0</v>
      </c>
      <c r="N3543" s="138" t="s">
        <v>1349</v>
      </c>
    </row>
    <row r="3544" spans="1:14" s="133" customFormat="1" ht="27" customHeight="1" x14ac:dyDescent="0.35">
      <c r="A3544" s="169">
        <v>20424</v>
      </c>
      <c r="B3544" s="158">
        <v>2811</v>
      </c>
      <c r="C3544" s="170" t="s">
        <v>4</v>
      </c>
      <c r="D3544" s="171">
        <v>42936.079861111109</v>
      </c>
      <c r="E3544" s="169" t="s">
        <v>1</v>
      </c>
      <c r="F3544" s="172">
        <v>42935.748611111114</v>
      </c>
      <c r="G3544" s="173">
        <f t="shared" si="190"/>
        <v>0.33124999999563443</v>
      </c>
      <c r="H3544" s="174" t="str">
        <f t="shared" si="191"/>
        <v>ACCEPTABLE</v>
      </c>
      <c r="I3544" s="138"/>
      <c r="J3544" s="139">
        <v>42936.045138888891</v>
      </c>
      <c r="K3544" s="139">
        <v>42936.055555555555</v>
      </c>
      <c r="L3544" s="130">
        <f t="shared" si="193"/>
        <v>1.0416666664241347E-2</v>
      </c>
      <c r="M3544" s="131" t="s">
        <v>1</v>
      </c>
      <c r="N3544" s="138" t="s">
        <v>587</v>
      </c>
    </row>
    <row r="3545" spans="1:14" s="133" customFormat="1" ht="27" customHeight="1" x14ac:dyDescent="0.35">
      <c r="A3545" s="176"/>
      <c r="B3545" s="176"/>
      <c r="C3545" s="175"/>
      <c r="D3545" s="174"/>
      <c r="E3545" s="175"/>
      <c r="F3545" s="174"/>
      <c r="G3545" s="174"/>
      <c r="H3545" s="174" t="str">
        <f t="shared" si="191"/>
        <v/>
      </c>
      <c r="I3545" s="138"/>
      <c r="J3545" s="139">
        <v>42937.625694444447</v>
      </c>
      <c r="K3545" s="139">
        <v>42937.628472222219</v>
      </c>
      <c r="L3545" s="130">
        <f t="shared" si="193"/>
        <v>2.7777777722803876E-3</v>
      </c>
      <c r="M3545" s="131" t="s">
        <v>0</v>
      </c>
      <c r="N3545" s="138" t="s">
        <v>1243</v>
      </c>
    </row>
    <row r="3546" spans="1:14" s="133" customFormat="1" ht="27" customHeight="1" x14ac:dyDescent="0.35">
      <c r="A3546" s="176"/>
      <c r="B3546" s="176"/>
      <c r="C3546" s="175"/>
      <c r="D3546" s="174"/>
      <c r="E3546" s="175"/>
      <c r="F3546" s="174"/>
      <c r="G3546" s="174"/>
      <c r="H3546" s="174" t="str">
        <f t="shared" si="191"/>
        <v/>
      </c>
      <c r="I3546" s="138"/>
      <c r="J3546" s="139">
        <v>42937.648611111108</v>
      </c>
      <c r="K3546" s="139">
        <v>42937.652777777781</v>
      </c>
      <c r="L3546" s="130">
        <f t="shared" si="193"/>
        <v>4.1666666729724966E-3</v>
      </c>
      <c r="M3546" s="131" t="s">
        <v>1</v>
      </c>
      <c r="N3546" s="138" t="s">
        <v>1879</v>
      </c>
    </row>
    <row r="3547" spans="1:14" s="133" customFormat="1" ht="27" customHeight="1" x14ac:dyDescent="0.35">
      <c r="A3547" s="144"/>
      <c r="B3547" s="144"/>
      <c r="C3547" s="138"/>
      <c r="D3547" s="131"/>
      <c r="E3547" s="138"/>
      <c r="F3547" s="131"/>
      <c r="G3547" s="131"/>
      <c r="H3547" s="131" t="str">
        <f t="shared" si="191"/>
        <v/>
      </c>
      <c r="I3547" s="138"/>
      <c r="J3547" s="139">
        <v>42937.757638888892</v>
      </c>
      <c r="K3547" s="139">
        <v>42937.761805555558</v>
      </c>
      <c r="L3547" s="130">
        <f t="shared" si="193"/>
        <v>4.166666665696539E-3</v>
      </c>
      <c r="M3547" s="131" t="s">
        <v>0</v>
      </c>
      <c r="N3547" s="138" t="s">
        <v>18</v>
      </c>
    </row>
    <row r="3548" spans="1:14" s="133" customFormat="1" ht="27" customHeight="1" x14ac:dyDescent="0.35">
      <c r="A3548" s="176"/>
      <c r="B3548" s="176"/>
      <c r="C3548" s="175"/>
      <c r="D3548" s="174"/>
      <c r="E3548" s="175"/>
      <c r="F3548" s="174"/>
      <c r="G3548" s="174"/>
      <c r="H3548" s="131" t="str">
        <f t="shared" si="191"/>
        <v/>
      </c>
      <c r="I3548" s="138"/>
      <c r="J3548" s="139">
        <v>42937.776388888888</v>
      </c>
      <c r="K3548" s="139">
        <v>42937.786111111112</v>
      </c>
      <c r="L3548" s="130">
        <f t="shared" si="193"/>
        <v>9.7222222248092294E-3</v>
      </c>
      <c r="M3548" s="131" t="s">
        <v>1</v>
      </c>
      <c r="N3548" s="138" t="s">
        <v>1366</v>
      </c>
    </row>
    <row r="3549" spans="1:14" s="133" customFormat="1" ht="27" customHeight="1" x14ac:dyDescent="0.35">
      <c r="A3549" s="169">
        <v>20425</v>
      </c>
      <c r="B3549" s="158">
        <v>2812</v>
      </c>
      <c r="C3549" s="170" t="s">
        <v>471</v>
      </c>
      <c r="D3549" s="171">
        <v>42937.819444444445</v>
      </c>
      <c r="E3549" s="169" t="s">
        <v>0</v>
      </c>
      <c r="F3549" s="172">
        <v>42937.743055555555</v>
      </c>
      <c r="G3549" s="173">
        <f t="shared" ref="G3549:G3554" si="194">IF(D3549="","",D3549-F3549)</f>
        <v>7.6388888890505768E-2</v>
      </c>
      <c r="H3549" s="131" t="str">
        <f t="shared" si="191"/>
        <v>ACCEPTABLE</v>
      </c>
      <c r="I3549" s="138"/>
      <c r="J3549" s="139">
        <v>42937.800694444442</v>
      </c>
      <c r="K3549" s="139">
        <v>42937.813194444447</v>
      </c>
      <c r="L3549" s="130">
        <f t="shared" si="193"/>
        <v>1.2500000004365575E-2</v>
      </c>
      <c r="M3549" s="131" t="s">
        <v>0</v>
      </c>
      <c r="N3549" s="138" t="s">
        <v>1525</v>
      </c>
    </row>
    <row r="3550" spans="1:14" s="133" customFormat="1" ht="27" customHeight="1" x14ac:dyDescent="0.35">
      <c r="A3550" s="169">
        <v>20424</v>
      </c>
      <c r="B3550" s="158">
        <v>2813</v>
      </c>
      <c r="C3550" s="170" t="s">
        <v>210</v>
      </c>
      <c r="D3550" s="171">
        <v>42937.854166666664</v>
      </c>
      <c r="E3550" s="169" t="s">
        <v>1</v>
      </c>
      <c r="F3550" s="172">
        <v>42937.743055555555</v>
      </c>
      <c r="G3550" s="173">
        <f t="shared" si="194"/>
        <v>0.11111111110949423</v>
      </c>
      <c r="H3550" s="131" t="str">
        <f t="shared" si="191"/>
        <v>ACCEPTABLE</v>
      </c>
      <c r="I3550" s="138"/>
      <c r="J3550" s="139">
        <v>42937.836111111108</v>
      </c>
      <c r="K3550" s="139">
        <v>42937.841666666667</v>
      </c>
      <c r="L3550" s="130">
        <f t="shared" si="193"/>
        <v>5.5555555591126904E-3</v>
      </c>
      <c r="M3550" s="131" t="s">
        <v>1</v>
      </c>
      <c r="N3550" s="138" t="s">
        <v>765</v>
      </c>
    </row>
    <row r="3551" spans="1:14" s="133" customFormat="1" ht="27" customHeight="1" x14ac:dyDescent="0.35">
      <c r="A3551" s="169">
        <v>20425</v>
      </c>
      <c r="B3551" s="158">
        <v>2814</v>
      </c>
      <c r="C3551" s="170" t="s">
        <v>85</v>
      </c>
      <c r="D3551" s="171">
        <v>42939.715277777781</v>
      </c>
      <c r="E3551" s="169" t="s">
        <v>0</v>
      </c>
      <c r="F3551" s="172">
        <v>42939.349305555559</v>
      </c>
      <c r="G3551" s="173">
        <f t="shared" si="194"/>
        <v>0.36597222222189885</v>
      </c>
      <c r="H3551" s="131" t="str">
        <f t="shared" si="191"/>
        <v>ACCEPTABLE</v>
      </c>
      <c r="I3551" s="138"/>
      <c r="J3551" s="139">
        <v>42939.70416666667</v>
      </c>
      <c r="K3551" s="139">
        <v>42939.710416666669</v>
      </c>
      <c r="L3551" s="130">
        <f t="shared" si="193"/>
        <v>6.2499999985448085E-3</v>
      </c>
      <c r="M3551" s="131" t="s">
        <v>0</v>
      </c>
      <c r="N3551" s="138" t="s">
        <v>1028</v>
      </c>
    </row>
    <row r="3552" spans="1:14" s="133" customFormat="1" ht="27" customHeight="1" x14ac:dyDescent="0.35">
      <c r="A3552" s="169">
        <v>20425</v>
      </c>
      <c r="B3552" s="158">
        <v>2815</v>
      </c>
      <c r="C3552" s="170" t="s">
        <v>471</v>
      </c>
      <c r="D3552" s="171">
        <v>42939.743055555555</v>
      </c>
      <c r="E3552" s="169" t="s">
        <v>1</v>
      </c>
      <c r="F3552" s="172">
        <v>42939.349305555559</v>
      </c>
      <c r="G3552" s="173">
        <f t="shared" si="194"/>
        <v>0.39374999999563443</v>
      </c>
      <c r="H3552" s="131" t="str">
        <f t="shared" si="191"/>
        <v>ACCEPTABLE</v>
      </c>
      <c r="I3552" s="138"/>
      <c r="J3552" s="139">
        <v>42939.736111111109</v>
      </c>
      <c r="K3552" s="139">
        <v>42939.745138888888</v>
      </c>
      <c r="L3552" s="130">
        <f t="shared" si="193"/>
        <v>9.0277777781011537E-3</v>
      </c>
      <c r="M3552" s="131" t="s">
        <v>1</v>
      </c>
      <c r="N3552" s="138" t="s">
        <v>1616</v>
      </c>
    </row>
    <row r="3553" spans="1:14" s="133" customFormat="1" ht="27" customHeight="1" x14ac:dyDescent="0.35">
      <c r="A3553" s="169">
        <v>20426</v>
      </c>
      <c r="B3553" s="158">
        <v>2816</v>
      </c>
      <c r="C3553" s="170" t="s">
        <v>471</v>
      </c>
      <c r="D3553" s="171">
        <v>42940.402777777781</v>
      </c>
      <c r="E3553" s="169" t="s">
        <v>0</v>
      </c>
      <c r="F3553" s="172">
        <v>42940.229166666664</v>
      </c>
      <c r="G3553" s="173">
        <f t="shared" si="194"/>
        <v>0.17361111111677019</v>
      </c>
      <c r="H3553" s="131" t="str">
        <f t="shared" si="191"/>
        <v>ACCEPTABLE</v>
      </c>
      <c r="I3553" s="138"/>
      <c r="J3553" s="139">
        <v>42940.395833333336</v>
      </c>
      <c r="K3553" s="139">
        <v>42940.404861111114</v>
      </c>
      <c r="L3553" s="130">
        <f t="shared" si="193"/>
        <v>9.0277777781011537E-3</v>
      </c>
      <c r="M3553" s="131" t="s">
        <v>0</v>
      </c>
      <c r="N3553" s="138" t="s">
        <v>1880</v>
      </c>
    </row>
    <row r="3554" spans="1:14" s="133" customFormat="1" ht="27" customHeight="1" x14ac:dyDescent="0.35">
      <c r="A3554" s="169">
        <v>20426</v>
      </c>
      <c r="B3554" s="158">
        <v>2817</v>
      </c>
      <c r="C3554" s="170" t="s">
        <v>85</v>
      </c>
      <c r="D3554" s="171">
        <v>42940.4375</v>
      </c>
      <c r="E3554" s="169" t="s">
        <v>1</v>
      </c>
      <c r="F3554" s="172">
        <v>42940.229166666664</v>
      </c>
      <c r="G3554" s="173">
        <f t="shared" si="194"/>
        <v>0.20833333333575865</v>
      </c>
      <c r="H3554" s="131" t="str">
        <f t="shared" si="191"/>
        <v>ACCEPTABLE</v>
      </c>
      <c r="I3554" s="138"/>
      <c r="J3554" s="139">
        <v>42940.429861111108</v>
      </c>
      <c r="K3554" s="139">
        <v>42940.4375</v>
      </c>
      <c r="L3554" s="130">
        <f t="shared" si="193"/>
        <v>7.6388888919609599E-3</v>
      </c>
      <c r="M3554" s="131" t="s">
        <v>1</v>
      </c>
      <c r="N3554" s="138" t="s">
        <v>1024</v>
      </c>
    </row>
    <row r="3555" spans="1:14" s="133" customFormat="1" ht="27" customHeight="1" x14ac:dyDescent="0.35">
      <c r="A3555" s="176"/>
      <c r="B3555" s="176"/>
      <c r="C3555" s="175"/>
      <c r="D3555" s="174"/>
      <c r="E3555" s="175"/>
      <c r="F3555" s="174"/>
      <c r="G3555" s="174"/>
      <c r="H3555" s="131" t="str">
        <f t="shared" si="191"/>
        <v/>
      </c>
      <c r="I3555" s="138"/>
      <c r="J3555" s="139">
        <v>42941.470138888886</v>
      </c>
      <c r="K3555" s="139">
        <v>42941.474305555559</v>
      </c>
      <c r="L3555" s="130">
        <f t="shared" si="193"/>
        <v>4.1666666729724966E-3</v>
      </c>
      <c r="M3555" s="131"/>
      <c r="N3555" s="138" t="s">
        <v>78</v>
      </c>
    </row>
    <row r="3556" spans="1:14" s="133" customFormat="1" ht="27" customHeight="1" x14ac:dyDescent="0.35">
      <c r="A3556" s="141">
        <v>20426</v>
      </c>
      <c r="B3556" s="145">
        <v>2818</v>
      </c>
      <c r="C3556" s="142" t="s">
        <v>83</v>
      </c>
      <c r="D3556" s="143">
        <v>42941.527777777781</v>
      </c>
      <c r="E3556" s="141" t="s">
        <v>0</v>
      </c>
      <c r="F3556" s="139">
        <v>42941.284722222219</v>
      </c>
      <c r="G3556" s="130">
        <f>IF(D3556="","",D3556-F3556)</f>
        <v>0.24305555556202307</v>
      </c>
      <c r="H3556" s="131" t="str">
        <f t="shared" si="191"/>
        <v>ACCEPTABLE</v>
      </c>
      <c r="I3556" s="138"/>
      <c r="J3556" s="139">
        <v>42941.53125</v>
      </c>
      <c r="K3556" s="139">
        <v>42941.538888888892</v>
      </c>
      <c r="L3556" s="130">
        <f t="shared" si="193"/>
        <v>7.6388888919609599E-3</v>
      </c>
      <c r="M3556" s="131" t="s">
        <v>0</v>
      </c>
      <c r="N3556" s="138" t="s">
        <v>1841</v>
      </c>
    </row>
    <row r="3557" spans="1:14" s="133" customFormat="1" ht="27" customHeight="1" x14ac:dyDescent="0.35">
      <c r="A3557" s="141">
        <v>20426</v>
      </c>
      <c r="B3557" s="145">
        <v>2819</v>
      </c>
      <c r="C3557" s="142" t="s">
        <v>83</v>
      </c>
      <c r="D3557" s="143">
        <v>42941.579861111109</v>
      </c>
      <c r="E3557" s="141" t="s">
        <v>1</v>
      </c>
      <c r="F3557" s="139">
        <v>42941.284722222219</v>
      </c>
      <c r="G3557" s="130">
        <f>IF(D3557="","",D3557-F3557)</f>
        <v>0.29513888889050577</v>
      </c>
      <c r="H3557" s="131" t="str">
        <f t="shared" si="191"/>
        <v>ACCEPTABLE</v>
      </c>
      <c r="I3557" s="138"/>
      <c r="J3557" s="139">
        <v>42941.589583333334</v>
      </c>
      <c r="K3557" s="139">
        <v>42941.595138888886</v>
      </c>
      <c r="L3557" s="130">
        <f t="shared" si="193"/>
        <v>5.5555555518367328E-3</v>
      </c>
      <c r="M3557" s="131" t="s">
        <v>1</v>
      </c>
      <c r="N3557" s="138" t="s">
        <v>1881</v>
      </c>
    </row>
    <row r="3558" spans="1:14" s="133" customFormat="1" ht="27" customHeight="1" x14ac:dyDescent="0.35">
      <c r="A3558" s="176"/>
      <c r="B3558" s="176"/>
      <c r="C3558" s="175"/>
      <c r="D3558" s="174"/>
      <c r="E3558" s="175"/>
      <c r="F3558" s="174"/>
      <c r="G3558" s="130" t="str">
        <f t="shared" ref="G3558:G3614" si="195">IF(D3558="","",D3558-F3558)</f>
        <v/>
      </c>
      <c r="H3558" s="131" t="str">
        <f t="shared" si="191"/>
        <v/>
      </c>
      <c r="I3558" s="138"/>
      <c r="J3558" s="131"/>
      <c r="K3558" s="131"/>
      <c r="L3558" s="130" t="str">
        <f t="shared" si="193"/>
        <v>Incomplete Data</v>
      </c>
      <c r="M3558" s="131"/>
      <c r="N3558" s="138"/>
    </row>
    <row r="3559" spans="1:14" s="133" customFormat="1" ht="27" customHeight="1" x14ac:dyDescent="0.35">
      <c r="A3559" s="176"/>
      <c r="B3559" s="176"/>
      <c r="C3559" s="175"/>
      <c r="D3559" s="174"/>
      <c r="E3559" s="175"/>
      <c r="F3559" s="174"/>
      <c r="G3559" s="130" t="str">
        <f t="shared" si="195"/>
        <v/>
      </c>
      <c r="H3559" s="131" t="str">
        <f t="shared" si="191"/>
        <v/>
      </c>
      <c r="I3559" s="138"/>
      <c r="J3559" s="131"/>
      <c r="K3559" s="131"/>
      <c r="L3559" s="130" t="str">
        <f t="shared" si="193"/>
        <v>Incomplete Data</v>
      </c>
      <c r="M3559" s="131"/>
      <c r="N3559" s="138"/>
    </row>
    <row r="3560" spans="1:14" s="133" customFormat="1" ht="27" customHeight="1" x14ac:dyDescent="0.35">
      <c r="A3560" s="169">
        <v>20427</v>
      </c>
      <c r="B3560" s="158">
        <v>2820</v>
      </c>
      <c r="C3560" s="170" t="s">
        <v>3</v>
      </c>
      <c r="D3560" s="171">
        <v>42941.9375</v>
      </c>
      <c r="E3560" s="169" t="s">
        <v>0</v>
      </c>
      <c r="F3560" s="172">
        <v>42941.897916666669</v>
      </c>
      <c r="G3560" s="130">
        <f t="shared" si="195"/>
        <v>3.9583333331393078E-2</v>
      </c>
      <c r="H3560" s="131" t="str">
        <f t="shared" si="191"/>
        <v>TOO LATE</v>
      </c>
      <c r="I3560" s="138"/>
      <c r="J3560" s="139">
        <v>42941.930555555555</v>
      </c>
      <c r="K3560" s="139">
        <v>42941.941666666666</v>
      </c>
      <c r="L3560" s="130">
        <f>IF(OR(K3560="",J3560=""), "Incomplete Data", K3560-J3560)</f>
        <v>1.1111111110949423E-2</v>
      </c>
      <c r="M3560" s="131" t="s">
        <v>0</v>
      </c>
      <c r="N3560" s="138" t="s">
        <v>1349</v>
      </c>
    </row>
    <row r="3561" spans="1:14" s="133" customFormat="1" ht="27" customHeight="1" x14ac:dyDescent="0.35">
      <c r="A3561" s="169">
        <v>20427</v>
      </c>
      <c r="B3561" s="158">
        <v>2821</v>
      </c>
      <c r="C3561" s="170" t="s">
        <v>4</v>
      </c>
      <c r="D3561" s="171">
        <v>42941.979166666664</v>
      </c>
      <c r="E3561" s="169" t="s">
        <v>1</v>
      </c>
      <c r="F3561" s="172">
        <v>42941.897916666669</v>
      </c>
      <c r="G3561" s="130">
        <f t="shared" si="195"/>
        <v>8.1249999995634425E-2</v>
      </c>
      <c r="H3561" s="131" t="str">
        <f t="shared" si="191"/>
        <v>ACCEPTABLE</v>
      </c>
      <c r="I3561" s="138"/>
      <c r="J3561" s="139">
        <v>42941.956944444442</v>
      </c>
      <c r="K3561" s="139">
        <v>42941.96875</v>
      </c>
      <c r="L3561" s="130">
        <f>IF(OR(K3561="",J3561=""), "Incomplete Data", K3561-J3561)</f>
        <v>1.1805555557657499E-2</v>
      </c>
      <c r="M3561" s="131" t="s">
        <v>1</v>
      </c>
      <c r="N3561" s="138" t="s">
        <v>587</v>
      </c>
    </row>
    <row r="3562" spans="1:14" s="133" customFormat="1" ht="27" customHeight="1" x14ac:dyDescent="0.35">
      <c r="A3562" s="169">
        <v>20426</v>
      </c>
      <c r="B3562" s="158">
        <v>2822</v>
      </c>
      <c r="C3562" s="170" t="s">
        <v>3</v>
      </c>
      <c r="D3562" s="171">
        <v>42942.010416666664</v>
      </c>
      <c r="E3562" s="169" t="s">
        <v>0</v>
      </c>
      <c r="F3562" s="172">
        <v>42941.71875</v>
      </c>
      <c r="G3562" s="130">
        <f t="shared" si="195"/>
        <v>0.29166666666424135</v>
      </c>
      <c r="H3562" s="131" t="str">
        <f t="shared" si="191"/>
        <v>ACCEPTABLE</v>
      </c>
      <c r="I3562" s="138"/>
      <c r="J3562" s="139">
        <v>42941.995833333334</v>
      </c>
      <c r="K3562" s="139"/>
      <c r="L3562" s="130" t="str">
        <f t="shared" ref="L3562" si="196">IF(OR(K3562="",J3562=""), "Incomplete Data", K3562-J3562)</f>
        <v>Incomplete Data</v>
      </c>
      <c r="M3562" s="131"/>
      <c r="N3562" s="138" t="s">
        <v>1882</v>
      </c>
    </row>
    <row r="3563" spans="1:14" s="133" customFormat="1" ht="27" customHeight="1" x14ac:dyDescent="0.35">
      <c r="A3563" s="169">
        <v>20426</v>
      </c>
      <c r="B3563" s="158">
        <v>2823</v>
      </c>
      <c r="C3563" s="170" t="s">
        <v>3</v>
      </c>
      <c r="D3563" s="186">
        <v>42942.229166666664</v>
      </c>
      <c r="E3563" s="169" t="s">
        <v>1</v>
      </c>
      <c r="F3563" s="172">
        <v>42941.71875</v>
      </c>
      <c r="G3563" s="130">
        <f t="shared" si="195"/>
        <v>0.51041666666424135</v>
      </c>
      <c r="H3563" s="131" t="str">
        <f t="shared" si="191"/>
        <v>ACCEPTABLE</v>
      </c>
      <c r="I3563" s="138"/>
      <c r="J3563" s="139">
        <v>42942.166666666664</v>
      </c>
      <c r="K3563" s="139">
        <v>42942.178472222222</v>
      </c>
      <c r="L3563" s="130">
        <f>IF(OR(K3563="",J3563=""), "Incomplete Data", K3563-J3563)</f>
        <v>1.1805555557657499E-2</v>
      </c>
      <c r="M3563" s="131" t="s">
        <v>1</v>
      </c>
      <c r="N3563" s="138" t="s">
        <v>1883</v>
      </c>
    </row>
    <row r="3564" spans="1:14" s="133" customFormat="1" ht="27" customHeight="1" x14ac:dyDescent="0.35">
      <c r="A3564" s="169">
        <v>20426</v>
      </c>
      <c r="B3564" s="158">
        <v>2824</v>
      </c>
      <c r="C3564" s="170" t="s">
        <v>85</v>
      </c>
      <c r="D3564" s="171">
        <v>42942.28125</v>
      </c>
      <c r="E3564" s="169" t="s">
        <v>0</v>
      </c>
      <c r="F3564" s="172">
        <v>42942.269444444442</v>
      </c>
      <c r="G3564" s="130">
        <f t="shared" si="195"/>
        <v>1.1805555557657499E-2</v>
      </c>
      <c r="H3564" s="131" t="str">
        <f t="shared" si="191"/>
        <v>TOO LATE</v>
      </c>
      <c r="I3564" s="138"/>
      <c r="J3564" s="139">
        <v>42942.277777777781</v>
      </c>
      <c r="K3564" s="139">
        <v>42942.287499999999</v>
      </c>
      <c r="L3564" s="130">
        <f>IF(OR(K3564="",J3564=""), "Incomplete Data", K3564-J3564)</f>
        <v>9.7222222175332718E-3</v>
      </c>
      <c r="M3564" s="131" t="s">
        <v>0</v>
      </c>
      <c r="N3564" s="138" t="s">
        <v>592</v>
      </c>
    </row>
    <row r="3565" spans="1:14" s="133" customFormat="1" ht="27" customHeight="1" x14ac:dyDescent="0.35">
      <c r="A3565" s="169">
        <v>20426</v>
      </c>
      <c r="B3565" s="158">
        <v>2825</v>
      </c>
      <c r="C3565" s="170" t="s">
        <v>471</v>
      </c>
      <c r="D3565" s="171">
        <v>42942.302083333336</v>
      </c>
      <c r="E3565" s="169" t="s">
        <v>1</v>
      </c>
      <c r="F3565" s="172">
        <v>42941.897916666669</v>
      </c>
      <c r="G3565" s="130">
        <f t="shared" si="195"/>
        <v>0.40416666666715173</v>
      </c>
      <c r="H3565" s="131" t="str">
        <f t="shared" si="191"/>
        <v>ACCEPTABLE</v>
      </c>
      <c r="I3565" s="138"/>
      <c r="J3565" s="139">
        <v>42942.298611111109</v>
      </c>
      <c r="K3565" s="139">
        <v>42942.310416666667</v>
      </c>
      <c r="L3565" s="130">
        <f>IF(OR(K3565="",J3565=""), "Incomplete Data", K3565-J3565)</f>
        <v>1.1805555557657499E-2</v>
      </c>
      <c r="M3565" s="131" t="s">
        <v>1</v>
      </c>
      <c r="N3565" s="138" t="s">
        <v>1884</v>
      </c>
    </row>
    <row r="3566" spans="1:14" s="133" customFormat="1" ht="27" customHeight="1" x14ac:dyDescent="0.35">
      <c r="A3566" s="169">
        <v>20427</v>
      </c>
      <c r="B3566" s="158">
        <v>2826</v>
      </c>
      <c r="C3566" s="170" t="s">
        <v>4</v>
      </c>
      <c r="D3566" s="171">
        <v>42943.527777777781</v>
      </c>
      <c r="E3566" s="169" t="s">
        <v>0</v>
      </c>
      <c r="F3566" s="172">
        <v>42942.753472222219</v>
      </c>
      <c r="G3566" s="130">
        <f t="shared" si="195"/>
        <v>0.77430555556202307</v>
      </c>
      <c r="H3566" s="131" t="str">
        <f t="shared" si="191"/>
        <v>ACCEPTABLE</v>
      </c>
      <c r="I3566" s="138"/>
      <c r="J3566" s="131"/>
      <c r="K3566" s="131"/>
      <c r="L3566" s="130" t="str">
        <f t="shared" ref="L3566:L3629" si="197">IF(OR(K3566="",J3566=""), "Incomplete Data", K3566-J3566)</f>
        <v>Incomplete Data</v>
      </c>
      <c r="M3566" s="131"/>
      <c r="N3566" s="138"/>
    </row>
    <row r="3567" spans="1:14" s="133" customFormat="1" ht="27" customHeight="1" x14ac:dyDescent="0.35">
      <c r="A3567" s="169">
        <v>20427</v>
      </c>
      <c r="B3567" s="158">
        <v>2827</v>
      </c>
      <c r="C3567" s="170" t="s">
        <v>3</v>
      </c>
      <c r="D3567" s="171">
        <v>42943.0625</v>
      </c>
      <c r="E3567" s="169" t="s">
        <v>1</v>
      </c>
      <c r="F3567" s="172">
        <v>42942.753472222219</v>
      </c>
      <c r="G3567" s="130">
        <f t="shared" si="195"/>
        <v>0.30902777778101154</v>
      </c>
      <c r="H3567" s="131" t="str">
        <f t="shared" si="191"/>
        <v>ACCEPTABLE</v>
      </c>
      <c r="I3567" s="138"/>
      <c r="J3567" s="139">
        <v>42943.069444444445</v>
      </c>
      <c r="K3567" s="139">
        <v>42943.080555555556</v>
      </c>
      <c r="L3567" s="130">
        <f t="shared" si="197"/>
        <v>1.1111111110949423E-2</v>
      </c>
      <c r="M3567" s="131" t="s">
        <v>1</v>
      </c>
      <c r="N3567" s="138" t="s">
        <v>1832</v>
      </c>
    </row>
    <row r="3568" spans="1:14" s="133" customFormat="1" ht="27" customHeight="1" x14ac:dyDescent="0.35">
      <c r="A3568" s="169">
        <v>20428</v>
      </c>
      <c r="B3568" s="158">
        <v>2828</v>
      </c>
      <c r="C3568" s="170" t="s">
        <v>3</v>
      </c>
      <c r="D3568" s="171">
        <v>42943.284722222219</v>
      </c>
      <c r="E3568" s="169" t="s">
        <v>0</v>
      </c>
      <c r="F3568" s="172">
        <v>42942.753472222219</v>
      </c>
      <c r="G3568" s="130">
        <f t="shared" si="195"/>
        <v>0.53125</v>
      </c>
      <c r="H3568" s="131" t="str">
        <f t="shared" si="191"/>
        <v>ACCEPTABLE</v>
      </c>
      <c r="I3568" s="138"/>
      <c r="J3568" s="139">
        <v>42943.30972222222</v>
      </c>
      <c r="K3568" s="139">
        <v>42943.321527777778</v>
      </c>
      <c r="L3568" s="130">
        <f t="shared" si="197"/>
        <v>1.1805555557657499E-2</v>
      </c>
      <c r="M3568" s="131" t="s">
        <v>0</v>
      </c>
      <c r="N3568" s="138" t="s">
        <v>1837</v>
      </c>
    </row>
    <row r="3569" spans="1:14" s="133" customFormat="1" ht="27" customHeight="1" x14ac:dyDescent="0.35">
      <c r="A3569" s="169">
        <v>20428</v>
      </c>
      <c r="B3569" s="158">
        <v>2829</v>
      </c>
      <c r="C3569" s="170" t="s">
        <v>3</v>
      </c>
      <c r="D3569" s="171">
        <v>42943.3125</v>
      </c>
      <c r="E3569" s="169" t="s">
        <v>1</v>
      </c>
      <c r="F3569" s="172">
        <v>42942.753472222219</v>
      </c>
      <c r="G3569" s="130">
        <f t="shared" si="195"/>
        <v>0.55902777778101154</v>
      </c>
      <c r="H3569" s="131" t="str">
        <f t="shared" si="191"/>
        <v>ACCEPTABLE</v>
      </c>
      <c r="I3569" s="138"/>
      <c r="J3569" s="139">
        <v>42943.331250000003</v>
      </c>
      <c r="K3569" s="139">
        <v>42943.34375</v>
      </c>
      <c r="L3569" s="130">
        <f t="shared" si="197"/>
        <v>1.2499999997089617E-2</v>
      </c>
      <c r="M3569" s="131" t="s">
        <v>1</v>
      </c>
      <c r="N3569" s="138" t="s">
        <v>1837</v>
      </c>
    </row>
    <row r="3570" spans="1:14" s="133" customFormat="1" ht="27" customHeight="1" x14ac:dyDescent="0.35">
      <c r="A3570" s="169">
        <v>20429</v>
      </c>
      <c r="B3570" s="158">
        <v>2830</v>
      </c>
      <c r="C3570" s="170" t="s">
        <v>3</v>
      </c>
      <c r="D3570" s="171">
        <v>42943.538194444445</v>
      </c>
      <c r="E3570" s="169" t="s">
        <v>0</v>
      </c>
      <c r="F3570" s="172">
        <v>42943.272222222222</v>
      </c>
      <c r="G3570" s="130">
        <f t="shared" si="195"/>
        <v>0.26597222222335404</v>
      </c>
      <c r="H3570" s="131" t="str">
        <f t="shared" si="191"/>
        <v>ACCEPTABLE</v>
      </c>
      <c r="I3570" s="138"/>
      <c r="J3570" s="139">
        <v>42943.520833333336</v>
      </c>
      <c r="K3570" s="139">
        <v>42943.531944444447</v>
      </c>
      <c r="L3570" s="130">
        <f t="shared" si="197"/>
        <v>1.1111111110949423E-2</v>
      </c>
      <c r="M3570" s="131" t="s">
        <v>0</v>
      </c>
      <c r="N3570" s="138" t="s">
        <v>1488</v>
      </c>
    </row>
    <row r="3571" spans="1:14" s="133" customFormat="1" ht="27" customHeight="1" x14ac:dyDescent="0.35">
      <c r="A3571" s="169">
        <v>20429</v>
      </c>
      <c r="B3571" s="158">
        <v>2831</v>
      </c>
      <c r="C3571" s="170" t="s">
        <v>4</v>
      </c>
      <c r="D3571" s="171">
        <v>42943.569444444445</v>
      </c>
      <c r="E3571" s="169" t="s">
        <v>1</v>
      </c>
      <c r="F3571" s="172">
        <v>42943.272222222222</v>
      </c>
      <c r="G3571" s="130">
        <f t="shared" si="195"/>
        <v>0.29722222222335404</v>
      </c>
      <c r="H3571" s="131" t="str">
        <f t="shared" si="191"/>
        <v>ACCEPTABLE</v>
      </c>
      <c r="I3571" s="138"/>
      <c r="J3571" s="139">
        <v>42943.550694444442</v>
      </c>
      <c r="K3571" s="139">
        <v>42943.557638888888</v>
      </c>
      <c r="L3571" s="130">
        <f t="shared" si="197"/>
        <v>6.9444444452528842E-3</v>
      </c>
      <c r="M3571" s="131" t="s">
        <v>1</v>
      </c>
      <c r="N3571" s="138" t="s">
        <v>587</v>
      </c>
    </row>
    <row r="3572" spans="1:14" s="133" customFormat="1" ht="27" customHeight="1" x14ac:dyDescent="0.35">
      <c r="A3572" s="169">
        <v>20429</v>
      </c>
      <c r="B3572" s="158">
        <v>2832</v>
      </c>
      <c r="C3572" s="170" t="s">
        <v>4</v>
      </c>
      <c r="D3572" s="171">
        <v>42944.152777777781</v>
      </c>
      <c r="E3572" s="169" t="s">
        <v>0</v>
      </c>
      <c r="F3572" s="172">
        <v>42943.770833333336</v>
      </c>
      <c r="G3572" s="130">
        <f t="shared" si="195"/>
        <v>0.38194444444525288</v>
      </c>
      <c r="H3572" s="131" t="str">
        <f t="shared" si="191"/>
        <v>ACCEPTABLE</v>
      </c>
      <c r="I3572" s="138"/>
      <c r="J3572" s="139">
        <v>42944.152777777781</v>
      </c>
      <c r="K3572" s="139">
        <v>42944.163194444445</v>
      </c>
      <c r="L3572" s="130">
        <f t="shared" si="197"/>
        <v>1.0416666664241347E-2</v>
      </c>
      <c r="M3572" s="131" t="s">
        <v>0</v>
      </c>
      <c r="N3572" s="138" t="s">
        <v>587</v>
      </c>
    </row>
    <row r="3573" spans="1:14" s="133" customFormat="1" ht="27" customHeight="1" x14ac:dyDescent="0.35">
      <c r="A3573" s="169">
        <v>20429</v>
      </c>
      <c r="B3573" s="158">
        <v>2833</v>
      </c>
      <c r="C3573" s="170" t="s">
        <v>3</v>
      </c>
      <c r="D3573" s="171">
        <v>42944.180555555555</v>
      </c>
      <c r="E3573" s="169" t="s">
        <v>1</v>
      </c>
      <c r="F3573" s="172">
        <v>42943.770833333336</v>
      </c>
      <c r="G3573" s="130">
        <f t="shared" si="195"/>
        <v>0.40972222221898846</v>
      </c>
      <c r="H3573" s="131" t="str">
        <f t="shared" si="191"/>
        <v>ACCEPTABLE</v>
      </c>
      <c r="I3573" s="138"/>
      <c r="J3573" s="163"/>
      <c r="K3573" s="163"/>
      <c r="L3573" s="130" t="str">
        <f t="shared" si="197"/>
        <v>Incomplete Data</v>
      </c>
      <c r="M3573" s="164"/>
      <c r="N3573" s="165"/>
    </row>
    <row r="3574" spans="1:14" s="133" customFormat="1" ht="27" customHeight="1" x14ac:dyDescent="0.35">
      <c r="A3574" s="169">
        <v>20430</v>
      </c>
      <c r="B3574" s="158">
        <v>2834</v>
      </c>
      <c r="C3574" s="170" t="s">
        <v>471</v>
      </c>
      <c r="D3574" s="171">
        <v>42944.506944444445</v>
      </c>
      <c r="E3574" s="169" t="s">
        <v>0</v>
      </c>
      <c r="F3574" s="172">
        <v>42944.294444444444</v>
      </c>
      <c r="G3574" s="130">
        <f t="shared" si="195"/>
        <v>0.21250000000145519</v>
      </c>
      <c r="H3574" s="131" t="str">
        <f t="shared" si="191"/>
        <v>ACCEPTABLE</v>
      </c>
      <c r="I3574" s="138"/>
      <c r="J3574" s="139">
        <v>42944.494444444441</v>
      </c>
      <c r="K3574" s="139">
        <v>42944.506944444445</v>
      </c>
      <c r="L3574" s="130">
        <f t="shared" si="197"/>
        <v>1.2500000004365575E-2</v>
      </c>
      <c r="M3574" s="131" t="s">
        <v>1044</v>
      </c>
      <c r="N3574" s="138" t="s">
        <v>1885</v>
      </c>
    </row>
    <row r="3575" spans="1:14" s="133" customFormat="1" ht="27" customHeight="1" x14ac:dyDescent="0.35">
      <c r="A3575" s="169">
        <v>20430</v>
      </c>
      <c r="B3575" s="158">
        <v>2835</v>
      </c>
      <c r="C3575" s="170" t="s">
        <v>16</v>
      </c>
      <c r="D3575" s="171">
        <v>42944.541666666664</v>
      </c>
      <c r="E3575" s="169" t="s">
        <v>1</v>
      </c>
      <c r="F3575" s="172">
        <v>42944.294444444444</v>
      </c>
      <c r="G3575" s="130">
        <f t="shared" si="195"/>
        <v>0.24722222222044365</v>
      </c>
      <c r="H3575" s="131" t="str">
        <f t="shared" si="191"/>
        <v>ACCEPTABLE</v>
      </c>
      <c r="I3575" s="138"/>
      <c r="J3575" s="139">
        <v>42944.529861111114</v>
      </c>
      <c r="K3575" s="139">
        <v>42944.536805555559</v>
      </c>
      <c r="L3575" s="130">
        <f t="shared" si="197"/>
        <v>6.9444444452528842E-3</v>
      </c>
      <c r="M3575" s="131" t="s">
        <v>1</v>
      </c>
      <c r="N3575" s="138" t="s">
        <v>589</v>
      </c>
    </row>
    <row r="3576" spans="1:14" s="133" customFormat="1" ht="27" customHeight="1" x14ac:dyDescent="0.35">
      <c r="A3576" s="169">
        <v>20431</v>
      </c>
      <c r="B3576" s="158">
        <v>2836</v>
      </c>
      <c r="C3576" s="170" t="s">
        <v>471</v>
      </c>
      <c r="D3576" s="171">
        <v>42944.673611111109</v>
      </c>
      <c r="E3576" s="169" t="s">
        <v>0</v>
      </c>
      <c r="F3576" s="172">
        <v>42944.294444444444</v>
      </c>
      <c r="G3576" s="130">
        <f t="shared" si="195"/>
        <v>0.37916666666569654</v>
      </c>
      <c r="H3576" s="131" t="str">
        <f t="shared" si="191"/>
        <v>ACCEPTABLE</v>
      </c>
      <c r="I3576" s="138"/>
      <c r="J3576" s="139">
        <v>42944.654166666667</v>
      </c>
      <c r="K3576" s="139">
        <v>42944.665277777778</v>
      </c>
      <c r="L3576" s="130">
        <f t="shared" si="197"/>
        <v>1.1111111110949423E-2</v>
      </c>
      <c r="M3576" s="131" t="s">
        <v>0</v>
      </c>
      <c r="N3576" s="138" t="s">
        <v>928</v>
      </c>
    </row>
    <row r="3577" spans="1:14" s="133" customFormat="1" ht="27" customHeight="1" x14ac:dyDescent="0.35">
      <c r="A3577" s="169">
        <v>20431</v>
      </c>
      <c r="B3577" s="158">
        <v>2837</v>
      </c>
      <c r="C3577" s="170" t="s">
        <v>16</v>
      </c>
      <c r="D3577" s="171">
        <v>42944.697916666664</v>
      </c>
      <c r="E3577" s="169" t="s">
        <v>1</v>
      </c>
      <c r="F3577" s="172">
        <v>42944.294444444444</v>
      </c>
      <c r="G3577" s="130">
        <f t="shared" si="195"/>
        <v>0.40347222222044365</v>
      </c>
      <c r="H3577" s="131" t="str">
        <f t="shared" si="191"/>
        <v>ACCEPTABLE</v>
      </c>
      <c r="I3577" s="138"/>
      <c r="J3577" s="139">
        <v>42944.6875</v>
      </c>
      <c r="K3577" s="139">
        <v>42944.693055555559</v>
      </c>
      <c r="L3577" s="130">
        <f t="shared" si="197"/>
        <v>5.5555555591126904E-3</v>
      </c>
      <c r="M3577" s="131" t="s">
        <v>1</v>
      </c>
      <c r="N3577" s="138" t="s">
        <v>592</v>
      </c>
    </row>
    <row r="3578" spans="1:14" s="133" customFormat="1" ht="27" customHeight="1" x14ac:dyDescent="0.35">
      <c r="A3578" s="169">
        <v>20430</v>
      </c>
      <c r="B3578" s="158">
        <v>2838</v>
      </c>
      <c r="C3578" s="170" t="s">
        <v>16</v>
      </c>
      <c r="D3578" s="171">
        <v>42945.527777777781</v>
      </c>
      <c r="E3578" s="169" t="s">
        <v>0</v>
      </c>
      <c r="F3578" s="172">
        <v>42945.393750000003</v>
      </c>
      <c r="G3578" s="130">
        <f t="shared" si="195"/>
        <v>0.13402777777810115</v>
      </c>
      <c r="H3578" s="131" t="str">
        <f t="shared" si="191"/>
        <v>ACCEPTABLE</v>
      </c>
      <c r="I3578" s="138"/>
      <c r="J3578" s="139">
        <v>42945.531944444447</v>
      </c>
      <c r="K3578" s="139">
        <v>42945.537499999999</v>
      </c>
      <c r="L3578" s="130">
        <f t="shared" si="197"/>
        <v>5.5555555518367328E-3</v>
      </c>
      <c r="M3578" s="131" t="s">
        <v>0</v>
      </c>
      <c r="N3578" s="138" t="s">
        <v>645</v>
      </c>
    </row>
    <row r="3579" spans="1:14" s="133" customFormat="1" ht="27" customHeight="1" x14ac:dyDescent="0.35">
      <c r="A3579" s="169">
        <v>20430</v>
      </c>
      <c r="B3579" s="158">
        <v>2839</v>
      </c>
      <c r="C3579" s="170" t="s">
        <v>471</v>
      </c>
      <c r="D3579" s="171">
        <v>42945.555555555555</v>
      </c>
      <c r="E3579" s="169" t="s">
        <v>1</v>
      </c>
      <c r="F3579" s="172">
        <v>42945.393750000003</v>
      </c>
      <c r="G3579" s="130">
        <f t="shared" si="195"/>
        <v>0.16180555555183673</v>
      </c>
      <c r="H3579" s="131" t="str">
        <f t="shared" si="191"/>
        <v>ACCEPTABLE</v>
      </c>
      <c r="I3579" s="138"/>
      <c r="J3579" s="139">
        <v>42945.559027777781</v>
      </c>
      <c r="K3579" s="139">
        <v>42945.572222222225</v>
      </c>
      <c r="L3579" s="130">
        <f t="shared" si="197"/>
        <v>1.3194444443797693E-2</v>
      </c>
      <c r="M3579" s="131" t="s">
        <v>1</v>
      </c>
      <c r="N3579" s="138" t="s">
        <v>1886</v>
      </c>
    </row>
    <row r="3580" spans="1:14" s="133" customFormat="1" ht="27" customHeight="1" x14ac:dyDescent="0.35">
      <c r="A3580" s="169">
        <v>20432</v>
      </c>
      <c r="B3580" s="158">
        <v>2840</v>
      </c>
      <c r="C3580" s="170" t="s">
        <v>3</v>
      </c>
      <c r="D3580" s="171">
        <v>42945.604166666664</v>
      </c>
      <c r="E3580" s="169" t="s">
        <v>0</v>
      </c>
      <c r="F3580" s="172">
        <v>42945.393750000003</v>
      </c>
      <c r="G3580" s="130">
        <f t="shared" si="195"/>
        <v>0.21041666666133096</v>
      </c>
      <c r="H3580" s="131" t="str">
        <f t="shared" si="191"/>
        <v>ACCEPTABLE</v>
      </c>
      <c r="I3580" s="138"/>
      <c r="J3580" s="139">
        <v>42945.605555555558</v>
      </c>
      <c r="K3580" s="139">
        <v>42945.615972222222</v>
      </c>
      <c r="L3580" s="130">
        <f t="shared" si="197"/>
        <v>1.0416666664241347E-2</v>
      </c>
      <c r="M3580" s="131" t="s">
        <v>1044</v>
      </c>
      <c r="N3580" s="138" t="s">
        <v>1887</v>
      </c>
    </row>
    <row r="3581" spans="1:14" s="133" customFormat="1" ht="27" customHeight="1" x14ac:dyDescent="0.35">
      <c r="A3581" s="169">
        <v>20432</v>
      </c>
      <c r="B3581" s="158">
        <v>2841</v>
      </c>
      <c r="C3581" s="170" t="s">
        <v>4</v>
      </c>
      <c r="D3581" s="171">
        <v>42945.638888888891</v>
      </c>
      <c r="E3581" s="169" t="s">
        <v>1</v>
      </c>
      <c r="F3581" s="172">
        <v>42945.393750000003</v>
      </c>
      <c r="G3581" s="130">
        <f t="shared" si="195"/>
        <v>0.24513888888759539</v>
      </c>
      <c r="H3581" s="131" t="str">
        <f t="shared" ref="H3581:H3614" si="198">IF(G3581="","",IF(OR(DAY(D3581-F3581)&gt;1,AND(HOUR(D3581-F3581)&gt;HOUR("0:59"),(SIGN(D3581-F3581)=1))),"ACCEPTABLE","TOO LATE"))</f>
        <v>ACCEPTABLE</v>
      </c>
      <c r="I3581" s="138"/>
      <c r="J3581" s="139">
        <v>42945.636111111111</v>
      </c>
      <c r="K3581" s="139">
        <v>42945.640277777777</v>
      </c>
      <c r="L3581" s="130">
        <f t="shared" si="197"/>
        <v>4.166666665696539E-3</v>
      </c>
      <c r="M3581" s="131" t="s">
        <v>0</v>
      </c>
      <c r="N3581" s="138" t="s">
        <v>9</v>
      </c>
    </row>
    <row r="3582" spans="1:14" s="133" customFormat="1" ht="27" customHeight="1" x14ac:dyDescent="0.35">
      <c r="A3582" s="169">
        <v>20432</v>
      </c>
      <c r="B3582" s="158">
        <v>2842</v>
      </c>
      <c r="C3582" s="170" t="s">
        <v>4</v>
      </c>
      <c r="D3582" s="171">
        <v>42945.944444444445</v>
      </c>
      <c r="E3582" s="169" t="s">
        <v>0</v>
      </c>
      <c r="F3582" s="172">
        <v>42945.732638888891</v>
      </c>
      <c r="G3582" s="130">
        <f t="shared" si="195"/>
        <v>0.21180555555474712</v>
      </c>
      <c r="H3582" s="131" t="str">
        <f t="shared" si="198"/>
        <v>ACCEPTABLE</v>
      </c>
      <c r="I3582" s="138"/>
      <c r="J3582" s="139">
        <v>42945.958333333336</v>
      </c>
      <c r="K3582" s="139">
        <v>42945.964583333334</v>
      </c>
      <c r="L3582" s="130">
        <f t="shared" si="197"/>
        <v>6.2499999985448085E-3</v>
      </c>
      <c r="M3582" s="131" t="s">
        <v>0</v>
      </c>
      <c r="N3582" s="138" t="s">
        <v>18</v>
      </c>
    </row>
    <row r="3583" spans="1:14" s="133" customFormat="1" ht="27" customHeight="1" x14ac:dyDescent="0.35">
      <c r="A3583" s="169">
        <v>20432</v>
      </c>
      <c r="B3583" s="158">
        <v>2843</v>
      </c>
      <c r="C3583" s="170" t="s">
        <v>3</v>
      </c>
      <c r="D3583" s="171">
        <v>42945.972222222219</v>
      </c>
      <c r="E3583" s="169" t="s">
        <v>1</v>
      </c>
      <c r="F3583" s="172">
        <v>42945.732638888891</v>
      </c>
      <c r="G3583" s="130">
        <f t="shared" si="195"/>
        <v>0.23958333332848269</v>
      </c>
      <c r="H3583" s="131" t="str">
        <f t="shared" si="198"/>
        <v>ACCEPTABLE</v>
      </c>
      <c r="I3583" s="138"/>
      <c r="J3583" s="139">
        <v>42945.98333333333</v>
      </c>
      <c r="K3583" s="139">
        <v>42945.993750000001</v>
      </c>
      <c r="L3583" s="130">
        <f t="shared" si="197"/>
        <v>1.0416666671517305E-2</v>
      </c>
      <c r="M3583" s="131" t="s">
        <v>1</v>
      </c>
      <c r="N3583" s="138" t="s">
        <v>1888</v>
      </c>
    </row>
    <row r="3584" spans="1:14" s="133" customFormat="1" ht="27" customHeight="1" x14ac:dyDescent="0.35">
      <c r="A3584" s="169">
        <v>20431</v>
      </c>
      <c r="B3584" s="158">
        <v>2844</v>
      </c>
      <c r="C3584" s="170" t="s">
        <v>19</v>
      </c>
      <c r="D3584" s="171">
        <v>42946.010416666664</v>
      </c>
      <c r="E3584" s="169" t="s">
        <v>0</v>
      </c>
      <c r="F3584" s="172">
        <v>42945.732638888891</v>
      </c>
      <c r="G3584" s="130">
        <f t="shared" si="195"/>
        <v>0.27777777777373558</v>
      </c>
      <c r="H3584" s="131" t="str">
        <f t="shared" si="198"/>
        <v>ACCEPTABLE</v>
      </c>
      <c r="I3584" s="138"/>
      <c r="J3584" s="139">
        <v>42946.012499999997</v>
      </c>
      <c r="K3584" s="139">
        <v>42946.017361111109</v>
      </c>
      <c r="L3584" s="130">
        <f t="shared" si="197"/>
        <v>4.8611111124046147E-3</v>
      </c>
      <c r="M3584" s="131" t="s">
        <v>0</v>
      </c>
      <c r="N3584" s="138" t="s">
        <v>9</v>
      </c>
    </row>
    <row r="3585" spans="1:14" s="133" customFormat="1" ht="27" customHeight="1" x14ac:dyDescent="0.35">
      <c r="A3585" s="169"/>
      <c r="B3585" s="158"/>
      <c r="C3585" s="170"/>
      <c r="D3585" s="171"/>
      <c r="E3585" s="169"/>
      <c r="F3585" s="172"/>
      <c r="G3585" s="130" t="str">
        <f t="shared" si="195"/>
        <v/>
      </c>
      <c r="H3585" s="131" t="str">
        <f t="shared" si="198"/>
        <v/>
      </c>
      <c r="I3585" s="138"/>
      <c r="J3585" s="139">
        <v>42946.033333333333</v>
      </c>
      <c r="K3585" s="139">
        <v>42946.040277777778</v>
      </c>
      <c r="L3585" s="130">
        <f t="shared" si="197"/>
        <v>6.9444444452528842E-3</v>
      </c>
      <c r="M3585" s="131" t="s">
        <v>0</v>
      </c>
      <c r="N3585" s="138" t="s">
        <v>18</v>
      </c>
    </row>
    <row r="3586" spans="1:14" s="133" customFormat="1" ht="27" customHeight="1" x14ac:dyDescent="0.35">
      <c r="A3586" s="169">
        <v>20431</v>
      </c>
      <c r="B3586" s="158">
        <v>2845</v>
      </c>
      <c r="C3586" s="170" t="s">
        <v>19</v>
      </c>
      <c r="D3586" s="171">
        <v>42946.0625</v>
      </c>
      <c r="E3586" s="169" t="s">
        <v>1</v>
      </c>
      <c r="F3586" s="172">
        <v>42945.732638888891</v>
      </c>
      <c r="G3586" s="130">
        <f t="shared" si="195"/>
        <v>0.32986111110949423</v>
      </c>
      <c r="H3586" s="131" t="str">
        <f t="shared" si="198"/>
        <v>ACCEPTABLE</v>
      </c>
      <c r="I3586" s="138"/>
      <c r="J3586" s="139">
        <v>42946.066666666666</v>
      </c>
      <c r="K3586" s="139">
        <v>42946.072916666664</v>
      </c>
      <c r="L3586" s="130">
        <f t="shared" si="197"/>
        <v>6.2499999985448085E-3</v>
      </c>
      <c r="M3586" s="131" t="s">
        <v>1</v>
      </c>
      <c r="N3586" s="138" t="s">
        <v>589</v>
      </c>
    </row>
    <row r="3587" spans="1:14" s="133" customFormat="1" ht="27" customHeight="1" x14ac:dyDescent="0.35">
      <c r="A3587" s="169">
        <v>20431</v>
      </c>
      <c r="B3587" s="158">
        <v>2846</v>
      </c>
      <c r="C3587" s="170" t="s">
        <v>16</v>
      </c>
      <c r="D3587" s="171">
        <v>42946.381944444445</v>
      </c>
      <c r="E3587" s="169" t="s">
        <v>0</v>
      </c>
      <c r="F3587" s="172">
        <v>42946.224305555559</v>
      </c>
      <c r="G3587" s="130">
        <f t="shared" si="195"/>
        <v>0.15763888888614019</v>
      </c>
      <c r="H3587" s="131" t="str">
        <f t="shared" si="198"/>
        <v>ACCEPTABLE</v>
      </c>
      <c r="I3587" s="138"/>
      <c r="J3587" s="139">
        <v>42946.384027777778</v>
      </c>
      <c r="K3587" s="139">
        <v>42946.390972222223</v>
      </c>
      <c r="L3587" s="130">
        <f t="shared" si="197"/>
        <v>6.9444444452528842E-3</v>
      </c>
      <c r="M3587" s="131" t="s">
        <v>0</v>
      </c>
      <c r="N3587" s="138" t="s">
        <v>1889</v>
      </c>
    </row>
    <row r="3588" spans="1:14" s="133" customFormat="1" ht="27" customHeight="1" x14ac:dyDescent="0.35">
      <c r="A3588" s="169">
        <v>20431</v>
      </c>
      <c r="B3588" s="158">
        <v>2847</v>
      </c>
      <c r="C3588" s="170" t="s">
        <v>471</v>
      </c>
      <c r="D3588" s="171">
        <v>42946.409722222219</v>
      </c>
      <c r="E3588" s="169" t="s">
        <v>1</v>
      </c>
      <c r="F3588" s="172">
        <v>42946.224305555559</v>
      </c>
      <c r="G3588" s="130">
        <f t="shared" si="195"/>
        <v>0.18541666665987577</v>
      </c>
      <c r="H3588" s="131" t="str">
        <f t="shared" si="198"/>
        <v>ACCEPTABLE</v>
      </c>
      <c r="I3588" s="138"/>
      <c r="J3588" s="139">
        <v>42946.407638888886</v>
      </c>
      <c r="K3588" s="139">
        <v>42946.417361111111</v>
      </c>
      <c r="L3588" s="130">
        <f t="shared" si="197"/>
        <v>9.7222222248092294E-3</v>
      </c>
      <c r="M3588" s="131" t="s">
        <v>1</v>
      </c>
      <c r="N3588" s="138" t="s">
        <v>1890</v>
      </c>
    </row>
    <row r="3589" spans="1:14" s="133" customFormat="1" ht="27" customHeight="1" x14ac:dyDescent="0.35">
      <c r="A3589" s="169">
        <v>20433</v>
      </c>
      <c r="B3589" s="158">
        <v>2848</v>
      </c>
      <c r="C3589" s="170" t="s">
        <v>3</v>
      </c>
      <c r="D3589" s="171">
        <v>42946.465277777781</v>
      </c>
      <c r="E3589" s="169" t="s">
        <v>0</v>
      </c>
      <c r="F3589" s="172">
        <v>42946.224305555559</v>
      </c>
      <c r="G3589" s="130">
        <f t="shared" si="195"/>
        <v>0.24097222222189885</v>
      </c>
      <c r="H3589" s="131" t="str">
        <f t="shared" si="198"/>
        <v>ACCEPTABLE</v>
      </c>
      <c r="I3589" s="138"/>
      <c r="J3589" s="139">
        <v>42946.44027777778</v>
      </c>
      <c r="K3589" s="139">
        <v>42946.451388888891</v>
      </c>
      <c r="L3589" s="130">
        <f t="shared" si="197"/>
        <v>1.1111111110949423E-2</v>
      </c>
      <c r="M3589" s="131" t="s">
        <v>0</v>
      </c>
      <c r="N3589" s="138" t="s">
        <v>1891</v>
      </c>
    </row>
    <row r="3590" spans="1:14" s="133" customFormat="1" ht="27" customHeight="1" x14ac:dyDescent="0.35">
      <c r="A3590" s="169">
        <v>20433</v>
      </c>
      <c r="B3590" s="158">
        <v>2849</v>
      </c>
      <c r="C3590" s="170" t="s">
        <v>4</v>
      </c>
      <c r="D3590" s="171">
        <v>42946.503472222219</v>
      </c>
      <c r="E3590" s="169" t="s">
        <v>1</v>
      </c>
      <c r="F3590" s="172">
        <v>42946.224305555559</v>
      </c>
      <c r="G3590" s="130">
        <f t="shared" si="195"/>
        <v>0.27916666665987577</v>
      </c>
      <c r="H3590" s="131" t="str">
        <f t="shared" si="198"/>
        <v>ACCEPTABLE</v>
      </c>
      <c r="I3590" s="138"/>
      <c r="J3590" s="139">
        <v>42946.476388888892</v>
      </c>
      <c r="K3590" s="139">
        <v>42946.481944444444</v>
      </c>
      <c r="L3590" s="130">
        <f t="shared" si="197"/>
        <v>5.5555555518367328E-3</v>
      </c>
      <c r="M3590" s="131" t="s">
        <v>1</v>
      </c>
      <c r="N3590" s="138" t="s">
        <v>18</v>
      </c>
    </row>
    <row r="3591" spans="1:14" s="133" customFormat="1" ht="27" customHeight="1" x14ac:dyDescent="0.35">
      <c r="A3591" s="169">
        <v>20433</v>
      </c>
      <c r="B3591" s="158">
        <v>2850</v>
      </c>
      <c r="C3591" s="170" t="s">
        <v>4</v>
      </c>
      <c r="D3591" s="171">
        <v>42946.541666666664</v>
      </c>
      <c r="E3591" s="169" t="s">
        <v>0</v>
      </c>
      <c r="F3591" s="172">
        <v>42946.512499999997</v>
      </c>
      <c r="G3591" s="130">
        <f t="shared" si="195"/>
        <v>2.9166666667151731E-2</v>
      </c>
      <c r="H3591" s="131" t="str">
        <f t="shared" si="198"/>
        <v>TOO LATE</v>
      </c>
      <c r="I3591" s="138"/>
      <c r="J3591" s="139">
        <v>42946.535416666666</v>
      </c>
      <c r="K3591" s="139">
        <v>42946.540972222225</v>
      </c>
      <c r="L3591" s="130">
        <f t="shared" si="197"/>
        <v>5.5555555591126904E-3</v>
      </c>
      <c r="M3591" s="131" t="s">
        <v>0</v>
      </c>
      <c r="N3591" s="138" t="s">
        <v>9</v>
      </c>
    </row>
    <row r="3592" spans="1:14" s="133" customFormat="1" ht="27" customHeight="1" x14ac:dyDescent="0.35">
      <c r="A3592" s="169">
        <v>20433</v>
      </c>
      <c r="B3592" s="158">
        <v>2851</v>
      </c>
      <c r="C3592" s="170" t="s">
        <v>4</v>
      </c>
      <c r="D3592" s="171">
        <v>42946.559027777781</v>
      </c>
      <c r="E3592" s="169" t="s">
        <v>1</v>
      </c>
      <c r="F3592" s="172">
        <v>42946.512499999997</v>
      </c>
      <c r="G3592" s="130">
        <f t="shared" si="195"/>
        <v>4.652777778392192E-2</v>
      </c>
      <c r="H3592" s="131" t="str">
        <f t="shared" si="198"/>
        <v>ACCEPTABLE</v>
      </c>
      <c r="I3592" s="138"/>
      <c r="J3592" s="139">
        <v>42946.545138888891</v>
      </c>
      <c r="K3592" s="139">
        <v>42946.550694444442</v>
      </c>
      <c r="L3592" s="130">
        <f t="shared" si="197"/>
        <v>5.5555555518367328E-3</v>
      </c>
      <c r="M3592" s="131" t="s">
        <v>1</v>
      </c>
      <c r="N3592" s="138" t="s">
        <v>9</v>
      </c>
    </row>
    <row r="3593" spans="1:14" s="133" customFormat="1" ht="27" customHeight="1" x14ac:dyDescent="0.35">
      <c r="A3593" s="169">
        <v>20433</v>
      </c>
      <c r="B3593" s="158">
        <v>2852</v>
      </c>
      <c r="C3593" s="170" t="s">
        <v>4</v>
      </c>
      <c r="D3593" s="171">
        <v>42947.427083333336</v>
      </c>
      <c r="E3593" s="169" t="s">
        <v>0</v>
      </c>
      <c r="F3593" s="172">
        <v>42947.385416666664</v>
      </c>
      <c r="G3593" s="130">
        <f t="shared" si="195"/>
        <v>4.1666666671517305E-2</v>
      </c>
      <c r="H3593" s="131" t="str">
        <f t="shared" si="198"/>
        <v>ACCEPTABLE</v>
      </c>
      <c r="I3593" s="138"/>
      <c r="J3593" s="139">
        <v>42947.449305555558</v>
      </c>
      <c r="K3593" s="139">
        <v>42947.455555555556</v>
      </c>
      <c r="L3593" s="130">
        <f t="shared" si="197"/>
        <v>6.2499999985448085E-3</v>
      </c>
      <c r="M3593" s="131" t="s">
        <v>0</v>
      </c>
      <c r="N3593" s="138" t="s">
        <v>587</v>
      </c>
    </row>
    <row r="3594" spans="1:14" s="133" customFormat="1" ht="27" customHeight="1" x14ac:dyDescent="0.35">
      <c r="A3594" s="169">
        <v>20433</v>
      </c>
      <c r="B3594" s="158">
        <v>2853</v>
      </c>
      <c r="C3594" s="170" t="s">
        <v>3</v>
      </c>
      <c r="D3594" s="191">
        <v>42947.479166666664</v>
      </c>
      <c r="E3594" s="169" t="s">
        <v>1</v>
      </c>
      <c r="F3594" s="172">
        <v>42947.385416666664</v>
      </c>
      <c r="G3594" s="130">
        <f t="shared" si="195"/>
        <v>9.375E-2</v>
      </c>
      <c r="H3594" s="131" t="str">
        <f t="shared" si="198"/>
        <v>ACCEPTABLE</v>
      </c>
      <c r="I3594" s="138"/>
      <c r="J3594" s="139">
        <v>42947.494444444441</v>
      </c>
      <c r="K3594" s="139">
        <v>42947.504861111112</v>
      </c>
      <c r="L3594" s="130">
        <f t="shared" si="197"/>
        <v>1.0416666671517305E-2</v>
      </c>
      <c r="M3594" s="131" t="s">
        <v>1</v>
      </c>
      <c r="N3594" s="138" t="s">
        <v>1892</v>
      </c>
    </row>
    <row r="3595" spans="1:14" s="133" customFormat="1" ht="27" customHeight="1" x14ac:dyDescent="0.35">
      <c r="A3595" s="169">
        <v>20434</v>
      </c>
      <c r="B3595" s="158">
        <v>2854</v>
      </c>
      <c r="C3595" s="170" t="s">
        <v>471</v>
      </c>
      <c r="D3595" s="171">
        <v>42948.663194444445</v>
      </c>
      <c r="E3595" s="169" t="s">
        <v>0</v>
      </c>
      <c r="F3595" s="172">
        <v>42948.270833333336</v>
      </c>
      <c r="G3595" s="130">
        <f t="shared" si="195"/>
        <v>0.39236111110949423</v>
      </c>
      <c r="H3595" s="131" t="str">
        <f t="shared" si="198"/>
        <v>ACCEPTABLE</v>
      </c>
      <c r="I3595" s="138"/>
      <c r="J3595" s="139">
        <v>42948.654166666667</v>
      </c>
      <c r="K3595" s="139">
        <v>42948.665972222225</v>
      </c>
      <c r="L3595" s="130">
        <f t="shared" si="197"/>
        <v>1.1805555557657499E-2</v>
      </c>
      <c r="M3595" s="131" t="s">
        <v>0</v>
      </c>
      <c r="N3595" s="138" t="s">
        <v>1893</v>
      </c>
    </row>
    <row r="3596" spans="1:14" s="133" customFormat="1" ht="27" customHeight="1" x14ac:dyDescent="0.35">
      <c r="A3596" s="169"/>
      <c r="B3596" s="158"/>
      <c r="C3596" s="170"/>
      <c r="D3596" s="171"/>
      <c r="E3596" s="169"/>
      <c r="F3596" s="172"/>
      <c r="G3596" s="130"/>
      <c r="H3596" s="131"/>
      <c r="I3596" s="138"/>
      <c r="J3596" s="139">
        <v>42948.654166666667</v>
      </c>
      <c r="K3596" s="139">
        <v>42948.665972222225</v>
      </c>
      <c r="L3596" s="130">
        <f t="shared" si="197"/>
        <v>1.1805555557657499E-2</v>
      </c>
      <c r="M3596" s="131" t="s">
        <v>0</v>
      </c>
      <c r="N3596" s="138" t="s">
        <v>1894</v>
      </c>
    </row>
    <row r="3597" spans="1:14" s="133" customFormat="1" ht="27" customHeight="1" x14ac:dyDescent="0.35">
      <c r="A3597" s="169">
        <v>20434</v>
      </c>
      <c r="B3597" s="158">
        <v>2855</v>
      </c>
      <c r="C3597" s="170" t="s">
        <v>16</v>
      </c>
      <c r="D3597" s="171">
        <v>42948.694444444445</v>
      </c>
      <c r="E3597" s="169" t="s">
        <v>1</v>
      </c>
      <c r="F3597" s="172">
        <v>42948.270833333336</v>
      </c>
      <c r="G3597" s="130">
        <f t="shared" si="195"/>
        <v>0.42361111110949423</v>
      </c>
      <c r="H3597" s="131" t="str">
        <f t="shared" si="198"/>
        <v>ACCEPTABLE</v>
      </c>
      <c r="I3597" s="138"/>
      <c r="J3597" s="139">
        <v>42948.693055555559</v>
      </c>
      <c r="K3597" s="139">
        <v>42948.698611111111</v>
      </c>
      <c r="L3597" s="130">
        <f t="shared" si="197"/>
        <v>5.5555555518367328E-3</v>
      </c>
      <c r="M3597" s="131" t="s">
        <v>1</v>
      </c>
      <c r="N3597" s="138" t="s">
        <v>1895</v>
      </c>
    </row>
    <row r="3598" spans="1:14" s="133" customFormat="1" ht="27" customHeight="1" x14ac:dyDescent="0.35">
      <c r="A3598" s="169">
        <v>20435</v>
      </c>
      <c r="B3598" s="158">
        <v>2856</v>
      </c>
      <c r="C3598" s="170" t="s">
        <v>471</v>
      </c>
      <c r="D3598" s="171">
        <v>42950.475694444445</v>
      </c>
      <c r="E3598" s="169" t="s">
        <v>0</v>
      </c>
      <c r="F3598" s="172">
        <v>42950.277083333334</v>
      </c>
      <c r="G3598" s="130">
        <f t="shared" si="195"/>
        <v>0.19861111111094942</v>
      </c>
      <c r="H3598" s="131" t="str">
        <f t="shared" si="198"/>
        <v>ACCEPTABLE</v>
      </c>
      <c r="I3598" s="138"/>
      <c r="J3598" s="139">
        <v>42950.479166666664</v>
      </c>
      <c r="K3598" s="139">
        <v>42950.488194444442</v>
      </c>
      <c r="L3598" s="130">
        <f t="shared" si="197"/>
        <v>9.0277777781011537E-3</v>
      </c>
      <c r="M3598" s="131" t="s">
        <v>0</v>
      </c>
      <c r="N3598" s="138" t="s">
        <v>1896</v>
      </c>
    </row>
    <row r="3599" spans="1:14" s="133" customFormat="1" ht="27" customHeight="1" x14ac:dyDescent="0.35">
      <c r="A3599" s="169">
        <v>20434</v>
      </c>
      <c r="B3599" s="158">
        <v>2857</v>
      </c>
      <c r="C3599" s="170" t="s">
        <v>471</v>
      </c>
      <c r="D3599" s="171">
        <v>42950.510416666664</v>
      </c>
      <c r="E3599" s="169" t="s">
        <v>1</v>
      </c>
      <c r="F3599" s="172">
        <v>42950.277083333334</v>
      </c>
      <c r="G3599" s="130">
        <f t="shared" si="195"/>
        <v>0.23333333332993789</v>
      </c>
      <c r="H3599" s="131" t="str">
        <f t="shared" si="198"/>
        <v>ACCEPTABLE</v>
      </c>
      <c r="I3599" s="138"/>
      <c r="J3599" s="139">
        <v>42950.513888888891</v>
      </c>
      <c r="K3599" s="139">
        <v>42950.529861111114</v>
      </c>
      <c r="L3599" s="130">
        <f t="shared" si="197"/>
        <v>1.5972222223354038E-2</v>
      </c>
      <c r="M3599" s="131" t="s">
        <v>1</v>
      </c>
      <c r="N3599" s="138" t="s">
        <v>1897</v>
      </c>
    </row>
    <row r="3600" spans="1:14" s="133" customFormat="1" ht="27" customHeight="1" x14ac:dyDescent="0.35">
      <c r="A3600" s="169">
        <v>20435</v>
      </c>
      <c r="B3600" s="158">
        <v>2858</v>
      </c>
      <c r="C3600" s="170" t="s">
        <v>471</v>
      </c>
      <c r="D3600" s="171">
        <v>42950.746527777781</v>
      </c>
      <c r="E3600" s="169" t="s">
        <v>0</v>
      </c>
      <c r="F3600" s="172">
        <v>42950.584027777775</v>
      </c>
      <c r="G3600" s="130">
        <f t="shared" si="195"/>
        <v>0.16250000000582077</v>
      </c>
      <c r="H3600" s="131" t="str">
        <f t="shared" si="198"/>
        <v>ACCEPTABLE</v>
      </c>
      <c r="I3600" s="138"/>
      <c r="J3600" s="139">
        <v>42950.722222222219</v>
      </c>
      <c r="K3600" s="139">
        <v>42950.73541666667</v>
      </c>
      <c r="L3600" s="130">
        <f t="shared" si="197"/>
        <v>1.319444445107365E-2</v>
      </c>
      <c r="M3600" s="131" t="s">
        <v>0</v>
      </c>
      <c r="N3600" s="138" t="s">
        <v>1898</v>
      </c>
    </row>
    <row r="3601" spans="1:14" s="133" customFormat="1" ht="27" customHeight="1" x14ac:dyDescent="0.35">
      <c r="A3601" s="169">
        <v>20435</v>
      </c>
      <c r="B3601" s="158">
        <v>2859</v>
      </c>
      <c r="C3601" s="170" t="s">
        <v>1899</v>
      </c>
      <c r="D3601" s="171">
        <v>42950.784722222219</v>
      </c>
      <c r="E3601" s="169" t="s">
        <v>341</v>
      </c>
      <c r="F3601" s="172">
        <v>42950.584027777775</v>
      </c>
      <c r="G3601" s="130">
        <f t="shared" si="195"/>
        <v>0.20069444444379769</v>
      </c>
      <c r="H3601" s="131" t="str">
        <f t="shared" si="198"/>
        <v>ACCEPTABLE</v>
      </c>
      <c r="I3601" s="138"/>
      <c r="J3601" s="139">
        <v>42950.75</v>
      </c>
      <c r="K3601" s="139">
        <v>42950.763888888891</v>
      </c>
      <c r="L3601" s="130">
        <f t="shared" si="197"/>
        <v>1.3888888890505768E-2</v>
      </c>
      <c r="M3601" s="131" t="s">
        <v>0</v>
      </c>
      <c r="N3601" s="138" t="s">
        <v>1900</v>
      </c>
    </row>
    <row r="3602" spans="1:14" s="133" customFormat="1" ht="27" customHeight="1" x14ac:dyDescent="0.35">
      <c r="A3602" s="169"/>
      <c r="B3602" s="158"/>
      <c r="C3602" s="170"/>
      <c r="D3602" s="171"/>
      <c r="E3602" s="169"/>
      <c r="F3602" s="172"/>
      <c r="G3602" s="130"/>
      <c r="H3602" s="131"/>
      <c r="I3602" s="138"/>
      <c r="J3602" s="139">
        <v>42950.75</v>
      </c>
      <c r="K3602" s="139">
        <v>42950.763888888891</v>
      </c>
      <c r="L3602" s="130">
        <f t="shared" si="197"/>
        <v>1.3888888890505768E-2</v>
      </c>
      <c r="M3602" s="131" t="s">
        <v>1</v>
      </c>
      <c r="N3602" s="138" t="s">
        <v>89</v>
      </c>
    </row>
    <row r="3603" spans="1:14" s="133" customFormat="1" ht="27" customHeight="1" x14ac:dyDescent="0.35">
      <c r="A3603" s="169">
        <v>20436</v>
      </c>
      <c r="B3603" s="158">
        <v>2860</v>
      </c>
      <c r="C3603" s="170" t="s">
        <v>3</v>
      </c>
      <c r="D3603" s="171">
        <v>42950.8125</v>
      </c>
      <c r="E3603" s="169" t="s">
        <v>1</v>
      </c>
      <c r="F3603" s="172">
        <v>42950.584027777775</v>
      </c>
      <c r="G3603" s="130">
        <f t="shared" si="195"/>
        <v>0.22847222222480923</v>
      </c>
      <c r="H3603" s="131" t="str">
        <f t="shared" si="198"/>
        <v>ACCEPTABLE</v>
      </c>
      <c r="I3603" s="138"/>
      <c r="J3603" s="139">
        <v>42950.777777777781</v>
      </c>
      <c r="K3603" s="139">
        <v>42950.789583333331</v>
      </c>
      <c r="L3603" s="130">
        <f t="shared" si="197"/>
        <v>1.1805555550381541E-2</v>
      </c>
      <c r="M3603" s="131" t="s">
        <v>1</v>
      </c>
      <c r="N3603" s="138" t="s">
        <v>1900</v>
      </c>
    </row>
    <row r="3604" spans="1:14" s="133" customFormat="1" ht="27" customHeight="1" x14ac:dyDescent="0.35">
      <c r="A3604" s="169">
        <v>20437</v>
      </c>
      <c r="B3604" s="158">
        <v>2861</v>
      </c>
      <c r="C3604" s="170" t="s">
        <v>3</v>
      </c>
      <c r="D3604" s="171">
        <v>42951.458333333336</v>
      </c>
      <c r="E3604" s="169" t="s">
        <v>0</v>
      </c>
      <c r="F3604" s="172">
        <v>42951.246527777781</v>
      </c>
      <c r="G3604" s="130">
        <f t="shared" si="195"/>
        <v>0.21180555555474712</v>
      </c>
      <c r="H3604" s="131" t="str">
        <f t="shared" si="198"/>
        <v>ACCEPTABLE</v>
      </c>
      <c r="I3604" s="138"/>
      <c r="J3604" s="139">
        <v>42951.440972222219</v>
      </c>
      <c r="K3604" s="139">
        <v>42951.45208333333</v>
      </c>
      <c r="L3604" s="130">
        <f t="shared" si="197"/>
        <v>1.1111111110949423E-2</v>
      </c>
      <c r="M3604" s="131" t="s">
        <v>0</v>
      </c>
      <c r="N3604" s="138" t="s">
        <v>1901</v>
      </c>
    </row>
    <row r="3605" spans="1:14" s="133" customFormat="1" ht="27" customHeight="1" x14ac:dyDescent="0.35">
      <c r="A3605" s="169"/>
      <c r="B3605" s="158"/>
      <c r="C3605" s="170"/>
      <c r="D3605" s="171"/>
      <c r="E3605" s="169"/>
      <c r="F3605" s="172"/>
      <c r="G3605" s="130"/>
      <c r="H3605" s="131"/>
      <c r="I3605" s="138"/>
      <c r="J3605" s="139">
        <v>42951.470138888886</v>
      </c>
      <c r="K3605" s="139">
        <v>42951.477777777778</v>
      </c>
      <c r="L3605" s="130">
        <f t="shared" si="197"/>
        <v>7.6388888919609599E-3</v>
      </c>
      <c r="M3605" s="131" t="s">
        <v>1</v>
      </c>
      <c r="N3605" s="138" t="s">
        <v>9</v>
      </c>
    </row>
    <row r="3606" spans="1:14" s="133" customFormat="1" ht="27" customHeight="1" x14ac:dyDescent="0.35">
      <c r="A3606" s="169">
        <v>20437</v>
      </c>
      <c r="B3606" s="158">
        <v>2862</v>
      </c>
      <c r="C3606" s="170" t="s">
        <v>4</v>
      </c>
      <c r="D3606" s="171">
        <v>42951.496527777781</v>
      </c>
      <c r="E3606" s="169" t="s">
        <v>1</v>
      </c>
      <c r="F3606" s="172">
        <v>42951.246527777781</v>
      </c>
      <c r="G3606" s="130">
        <f t="shared" si="195"/>
        <v>0.25</v>
      </c>
      <c r="H3606" s="131" t="str">
        <f t="shared" si="198"/>
        <v>ACCEPTABLE</v>
      </c>
      <c r="I3606" s="138"/>
      <c r="J3606" s="139">
        <v>42951.545138888891</v>
      </c>
      <c r="K3606" s="139">
        <v>42951.550694444442</v>
      </c>
      <c r="L3606" s="130">
        <f t="shared" si="197"/>
        <v>5.5555555518367328E-3</v>
      </c>
      <c r="M3606" s="131"/>
      <c r="N3606" s="138" t="s">
        <v>78</v>
      </c>
    </row>
    <row r="3607" spans="1:14" s="133" customFormat="1" ht="27" customHeight="1" x14ac:dyDescent="0.35">
      <c r="A3607" s="169">
        <v>20435</v>
      </c>
      <c r="B3607" s="158">
        <v>2863</v>
      </c>
      <c r="C3607" s="170" t="s">
        <v>16</v>
      </c>
      <c r="D3607" s="171">
        <v>42951.611111111109</v>
      </c>
      <c r="E3607" s="169" t="s">
        <v>0</v>
      </c>
      <c r="F3607" s="172">
        <v>42951.394444444442</v>
      </c>
      <c r="G3607" s="130">
        <f t="shared" si="195"/>
        <v>0.21666666666715173</v>
      </c>
      <c r="H3607" s="131" t="str">
        <f t="shared" si="198"/>
        <v>ACCEPTABLE</v>
      </c>
      <c r="I3607" s="138"/>
      <c r="J3607" s="139">
        <v>42951.612500000003</v>
      </c>
      <c r="K3607" s="139">
        <v>42951.62222222222</v>
      </c>
      <c r="L3607" s="130">
        <f t="shared" si="197"/>
        <v>9.7222222175332718E-3</v>
      </c>
      <c r="M3607" s="131" t="s">
        <v>0</v>
      </c>
      <c r="N3607" s="138" t="s">
        <v>1902</v>
      </c>
    </row>
    <row r="3608" spans="1:14" s="133" customFormat="1" ht="27" customHeight="1" x14ac:dyDescent="0.35">
      <c r="A3608" s="169">
        <v>20435</v>
      </c>
      <c r="B3608" s="158">
        <v>2864</v>
      </c>
      <c r="C3608" s="170" t="s">
        <v>471</v>
      </c>
      <c r="D3608" s="171">
        <v>42951.638888888891</v>
      </c>
      <c r="E3608" s="169" t="s">
        <v>1</v>
      </c>
      <c r="F3608" s="172">
        <v>42951.394444444442</v>
      </c>
      <c r="G3608" s="130">
        <f t="shared" si="195"/>
        <v>0.24444444444816327</v>
      </c>
      <c r="H3608" s="131" t="str">
        <f t="shared" si="198"/>
        <v>ACCEPTABLE</v>
      </c>
      <c r="I3608" s="138"/>
      <c r="J3608" s="139">
        <v>42951.63958333333</v>
      </c>
      <c r="K3608" s="139">
        <v>42951.652083333334</v>
      </c>
      <c r="L3608" s="130">
        <f t="shared" si="197"/>
        <v>1.2500000004365575E-2</v>
      </c>
      <c r="M3608" s="131" t="s">
        <v>0</v>
      </c>
      <c r="N3608" s="138" t="s">
        <v>89</v>
      </c>
    </row>
    <row r="3609" spans="1:14" s="133" customFormat="1" ht="27" customHeight="1" x14ac:dyDescent="0.35">
      <c r="A3609" s="169"/>
      <c r="B3609" s="158"/>
      <c r="C3609" s="170"/>
      <c r="D3609" s="171"/>
      <c r="E3609" s="169"/>
      <c r="F3609" s="172"/>
      <c r="G3609" s="130"/>
      <c r="H3609" s="131"/>
      <c r="I3609" s="138"/>
      <c r="J3609" s="139">
        <v>42951.63958333333</v>
      </c>
      <c r="K3609" s="139">
        <v>42951.652083333334</v>
      </c>
      <c r="L3609" s="130">
        <f t="shared" si="197"/>
        <v>1.2500000004365575E-2</v>
      </c>
      <c r="M3609" s="131" t="s">
        <v>1</v>
      </c>
      <c r="N3609" s="138" t="s">
        <v>1903</v>
      </c>
    </row>
    <row r="3610" spans="1:14" s="133" customFormat="1" ht="27" customHeight="1" x14ac:dyDescent="0.35">
      <c r="A3610" s="169">
        <v>20438</v>
      </c>
      <c r="B3610" s="158">
        <v>2865</v>
      </c>
      <c r="C3610" s="170" t="s">
        <v>3</v>
      </c>
      <c r="D3610" s="171">
        <v>42951.680555555555</v>
      </c>
      <c r="E3610" s="169" t="s">
        <v>0</v>
      </c>
      <c r="F3610" s="172">
        <v>42951.394444444442</v>
      </c>
      <c r="G3610" s="130">
        <f t="shared" si="195"/>
        <v>0.28611111111240461</v>
      </c>
      <c r="H3610" s="131" t="str">
        <f t="shared" si="198"/>
        <v>ACCEPTABLE</v>
      </c>
      <c r="I3610" s="138"/>
      <c r="J3610" s="149">
        <v>42951.697916666664</v>
      </c>
      <c r="K3610" s="149">
        <v>42951.707638888889</v>
      </c>
      <c r="L3610" s="130">
        <f t="shared" si="197"/>
        <v>9.7222222248092294E-3</v>
      </c>
      <c r="M3610" s="131" t="s">
        <v>0</v>
      </c>
      <c r="N3610" s="138" t="s">
        <v>154</v>
      </c>
    </row>
    <row r="3611" spans="1:14" s="133" customFormat="1" ht="27" customHeight="1" x14ac:dyDescent="0.35">
      <c r="A3611" s="169"/>
      <c r="B3611" s="158"/>
      <c r="C3611" s="170"/>
      <c r="D3611" s="171"/>
      <c r="E3611" s="169"/>
      <c r="F3611" s="172"/>
      <c r="G3611" s="130"/>
      <c r="H3611" s="131"/>
      <c r="I3611" s="138"/>
      <c r="J3611" s="149">
        <v>42951.697916666664</v>
      </c>
      <c r="K3611" s="149">
        <v>42951.707638888889</v>
      </c>
      <c r="L3611" s="130">
        <f t="shared" si="197"/>
        <v>9.7222222248092294E-3</v>
      </c>
      <c r="M3611" s="131" t="s">
        <v>1</v>
      </c>
      <c r="N3611" s="138" t="s">
        <v>1189</v>
      </c>
    </row>
    <row r="3612" spans="1:14" s="133" customFormat="1" ht="27" customHeight="1" x14ac:dyDescent="0.35">
      <c r="A3612" s="169">
        <v>20438</v>
      </c>
      <c r="B3612" s="158">
        <v>2866</v>
      </c>
      <c r="C3612" s="170" t="s">
        <v>4</v>
      </c>
      <c r="D3612" s="171">
        <v>42951.715277777781</v>
      </c>
      <c r="E3612" s="169" t="s">
        <v>1</v>
      </c>
      <c r="F3612" s="172">
        <v>42951.394444444442</v>
      </c>
      <c r="G3612" s="130">
        <f t="shared" si="195"/>
        <v>0.32083333333866904</v>
      </c>
      <c r="H3612" s="131" t="str">
        <f t="shared" si="198"/>
        <v>ACCEPTABLE</v>
      </c>
      <c r="I3612" s="138"/>
      <c r="J3612" s="149">
        <v>42951.75277777778</v>
      </c>
      <c r="K3612" s="149">
        <v>42951.763888888891</v>
      </c>
      <c r="L3612" s="130">
        <f t="shared" si="197"/>
        <v>1.1111111110949423E-2</v>
      </c>
      <c r="M3612" s="131" t="s">
        <v>1</v>
      </c>
      <c r="N3612" s="138" t="s">
        <v>154</v>
      </c>
    </row>
    <row r="3613" spans="1:14" s="133" customFormat="1" ht="27" customHeight="1" x14ac:dyDescent="0.35">
      <c r="A3613" s="169">
        <v>20438</v>
      </c>
      <c r="B3613" s="158">
        <v>2867</v>
      </c>
      <c r="C3613" s="170" t="s">
        <v>4</v>
      </c>
      <c r="D3613" s="171">
        <v>42952.569444444445</v>
      </c>
      <c r="E3613" s="169" t="s">
        <v>0</v>
      </c>
      <c r="F3613" s="172">
        <v>42952.436805555553</v>
      </c>
      <c r="G3613" s="130">
        <f t="shared" si="195"/>
        <v>0.13263888889196096</v>
      </c>
      <c r="H3613" s="131" t="str">
        <f t="shared" si="198"/>
        <v>ACCEPTABLE</v>
      </c>
      <c r="I3613" s="138"/>
      <c r="J3613" s="139">
        <v>42952.611111111109</v>
      </c>
      <c r="K3613" s="139">
        <v>42952.614583333336</v>
      </c>
      <c r="L3613" s="130">
        <f t="shared" si="197"/>
        <v>3.4722222262644209E-3</v>
      </c>
      <c r="M3613" s="131" t="s">
        <v>0</v>
      </c>
      <c r="N3613" s="138" t="s">
        <v>1904</v>
      </c>
    </row>
    <row r="3614" spans="1:14" s="133" customFormat="1" ht="27" customHeight="1" x14ac:dyDescent="0.35">
      <c r="A3614" s="169">
        <v>20438</v>
      </c>
      <c r="B3614" s="158">
        <v>2868</v>
      </c>
      <c r="C3614" s="170" t="s">
        <v>3</v>
      </c>
      <c r="D3614" s="171">
        <v>42952.597222222219</v>
      </c>
      <c r="E3614" s="169" t="s">
        <v>1</v>
      </c>
      <c r="F3614" s="172">
        <v>42952.436805555553</v>
      </c>
      <c r="G3614" s="130">
        <f t="shared" si="195"/>
        <v>0.16041666666569654</v>
      </c>
      <c r="H3614" s="131" t="str">
        <f t="shared" si="198"/>
        <v>ACCEPTABLE</v>
      </c>
      <c r="I3614" s="138"/>
      <c r="J3614" s="139"/>
      <c r="K3614" s="139"/>
      <c r="L3614" s="130" t="str">
        <f t="shared" si="197"/>
        <v>Incomplete Data</v>
      </c>
      <c r="M3614" s="131"/>
      <c r="N3614" s="138"/>
    </row>
    <row r="3615" spans="1:14" s="133" customFormat="1" ht="27" customHeight="1" x14ac:dyDescent="0.35">
      <c r="A3615" s="176"/>
      <c r="B3615" s="176"/>
      <c r="C3615" s="175"/>
      <c r="D3615" s="174"/>
      <c r="E3615" s="175"/>
      <c r="F3615" s="174"/>
      <c r="G3615" s="131"/>
      <c r="H3615" s="131"/>
      <c r="I3615" s="138"/>
      <c r="J3615" s="139">
        <v>42952.638194444444</v>
      </c>
      <c r="K3615" s="139">
        <v>42952.659722222219</v>
      </c>
      <c r="L3615" s="130">
        <f t="shared" si="197"/>
        <v>2.1527777775190771E-2</v>
      </c>
      <c r="M3615" s="131" t="s">
        <v>0</v>
      </c>
      <c r="N3615" s="138" t="s">
        <v>1905</v>
      </c>
    </row>
    <row r="3616" spans="1:14" s="133" customFormat="1" ht="27" customHeight="1" x14ac:dyDescent="0.35">
      <c r="A3616" s="169">
        <v>20437</v>
      </c>
      <c r="B3616" s="158">
        <v>2869</v>
      </c>
      <c r="C3616" s="170" t="s">
        <v>4</v>
      </c>
      <c r="D3616" s="171">
        <v>42952.715277777781</v>
      </c>
      <c r="E3616" s="169" t="s">
        <v>0</v>
      </c>
      <c r="F3616" s="172">
        <v>42952.436805555553</v>
      </c>
      <c r="G3616" s="130">
        <f>IF(D3616="","",D3616-F3616)</f>
        <v>0.27847222222771961</v>
      </c>
      <c r="H3616" s="131" t="str">
        <f>IF(G3616="","",IF(OR(DAY(D3616-F3616)&gt;1,AND(HOUR(D3616-F3616)&gt;HOUR("0:59"),(SIGN(D3616-F3616)=1))),"ACCEPTABLE","TOO LATE"))</f>
        <v>ACCEPTABLE</v>
      </c>
      <c r="I3616" s="138"/>
      <c r="J3616" s="139">
        <v>42952.638194444444</v>
      </c>
      <c r="K3616" s="139">
        <v>42952.659722222219</v>
      </c>
      <c r="L3616" s="130">
        <f t="shared" si="197"/>
        <v>2.1527777775190771E-2</v>
      </c>
      <c r="M3616" s="131" t="s">
        <v>1</v>
      </c>
      <c r="N3616" s="138" t="s">
        <v>1288</v>
      </c>
    </row>
    <row r="3617" spans="1:14" s="133" customFormat="1" ht="27" customHeight="1" x14ac:dyDescent="0.35">
      <c r="A3617" s="169">
        <v>20437</v>
      </c>
      <c r="B3617" s="158">
        <v>2870</v>
      </c>
      <c r="C3617" s="170" t="s">
        <v>3</v>
      </c>
      <c r="D3617" s="171">
        <v>42952.75</v>
      </c>
      <c r="E3617" s="169" t="s">
        <v>1</v>
      </c>
      <c r="F3617" s="172">
        <v>42952.436805555553</v>
      </c>
      <c r="G3617" s="130">
        <f>IF(D3617="","",D3617-F3617)</f>
        <v>0.31319444444670808</v>
      </c>
      <c r="H3617" s="131" t="str">
        <f>IF(G3617="","",IF(OR(DAY(D3617-F3617)&gt;1,AND(HOUR(D3617-F3617)&gt;HOUR("0:59"),(SIGN(D3617-F3617)=1))),"ACCEPTABLE","TOO LATE"))</f>
        <v>ACCEPTABLE</v>
      </c>
      <c r="I3617" s="138"/>
      <c r="J3617" s="131"/>
      <c r="K3617" s="131"/>
      <c r="L3617" s="130" t="str">
        <f t="shared" si="197"/>
        <v>Incomplete Data</v>
      </c>
      <c r="M3617" s="131"/>
      <c r="N3617" s="138"/>
    </row>
    <row r="3618" spans="1:14" s="133" customFormat="1" ht="27" customHeight="1" x14ac:dyDescent="0.35">
      <c r="A3618" s="169">
        <v>20439</v>
      </c>
      <c r="B3618" s="158">
        <v>2871</v>
      </c>
      <c r="C3618" s="170" t="s">
        <v>3</v>
      </c>
      <c r="D3618" s="171">
        <v>42953.805555555555</v>
      </c>
      <c r="E3618" s="169" t="s">
        <v>0</v>
      </c>
      <c r="F3618" s="172">
        <v>42953.397916666669</v>
      </c>
      <c r="G3618" s="130">
        <f>IF(D3618="","",D3618-F3618)</f>
        <v>0.40763888888614019</v>
      </c>
      <c r="H3618" s="131" t="str">
        <f>IF(G3618="","",IF(OR(DAY(D3618-F3618)&gt;1,AND(HOUR(D3618-F3618)&gt;HOUR("0:59"),(SIGN(D3618-F3618)=1))),"ACCEPTABLE","TOO LATE"))</f>
        <v>ACCEPTABLE</v>
      </c>
      <c r="I3618" s="138"/>
      <c r="J3618" s="139">
        <v>42953.814583333333</v>
      </c>
      <c r="K3618" s="139">
        <v>42953.826388888891</v>
      </c>
      <c r="L3618" s="130">
        <f t="shared" si="197"/>
        <v>1.1805555557657499E-2</v>
      </c>
      <c r="M3618" s="131" t="s">
        <v>0</v>
      </c>
      <c r="N3618" s="138" t="s">
        <v>1906</v>
      </c>
    </row>
    <row r="3619" spans="1:14" s="133" customFormat="1" ht="27" customHeight="1" x14ac:dyDescent="0.35">
      <c r="A3619" s="169">
        <v>20439</v>
      </c>
      <c r="B3619" s="158">
        <v>2872</v>
      </c>
      <c r="C3619" s="170" t="s">
        <v>4</v>
      </c>
      <c r="D3619" s="171">
        <v>42953.840277777781</v>
      </c>
      <c r="E3619" s="169" t="s">
        <v>1</v>
      </c>
      <c r="F3619" s="172">
        <v>42953.397916666669</v>
      </c>
      <c r="G3619" s="130">
        <f>IF(D3619="","",D3619-F3619)</f>
        <v>0.44236111111240461</v>
      </c>
      <c r="H3619" s="131" t="str">
        <f>IF(G3619="","",IF(OR(DAY(D3619-F3619)&gt;1,AND(HOUR(D3619-F3619)&gt;HOUR("0:59"),(SIGN(D3619-F3619)=1))),"ACCEPTABLE","TOO LATE"))</f>
        <v>ACCEPTABLE</v>
      </c>
      <c r="I3619" s="138"/>
      <c r="J3619" s="139">
        <v>42953.861111111109</v>
      </c>
      <c r="K3619" s="139">
        <v>42953.866666666669</v>
      </c>
      <c r="L3619" s="130">
        <f t="shared" si="197"/>
        <v>5.5555555591126904E-3</v>
      </c>
      <c r="M3619" s="131" t="s">
        <v>1</v>
      </c>
      <c r="N3619" s="138" t="s">
        <v>1509</v>
      </c>
    </row>
    <row r="3620" spans="1:14" s="133" customFormat="1" ht="27" customHeight="1" x14ac:dyDescent="0.35">
      <c r="A3620" s="176"/>
      <c r="B3620" s="176"/>
      <c r="C3620" s="175"/>
      <c r="D3620" s="174"/>
      <c r="E3620" s="175"/>
      <c r="F3620" s="174"/>
      <c r="G3620" s="131"/>
      <c r="H3620" s="131"/>
      <c r="I3620" s="138"/>
      <c r="J3620" s="139">
        <v>42954.251388888886</v>
      </c>
      <c r="K3620" s="139">
        <v>42954.258333333331</v>
      </c>
      <c r="L3620" s="130">
        <f t="shared" si="197"/>
        <v>6.9444444452528842E-3</v>
      </c>
      <c r="M3620" s="131" t="s">
        <v>0</v>
      </c>
      <c r="N3620" s="138" t="s">
        <v>587</v>
      </c>
    </row>
    <row r="3621" spans="1:14" s="133" customFormat="1" ht="27" customHeight="1" x14ac:dyDescent="0.35">
      <c r="A3621" s="176"/>
      <c r="B3621" s="176"/>
      <c r="C3621" s="175"/>
      <c r="D3621" s="174"/>
      <c r="E3621" s="175"/>
      <c r="F3621" s="174"/>
      <c r="G3621" s="131"/>
      <c r="H3621" s="131"/>
      <c r="I3621" s="138"/>
      <c r="J3621" s="139">
        <v>42954.261805555558</v>
      </c>
      <c r="K3621" s="139">
        <v>42954.274305555555</v>
      </c>
      <c r="L3621" s="130">
        <f t="shared" si="197"/>
        <v>1.2499999997089617E-2</v>
      </c>
      <c r="M3621" s="131" t="s">
        <v>1</v>
      </c>
      <c r="N3621" s="138" t="s">
        <v>1907</v>
      </c>
    </row>
    <row r="3622" spans="1:14" s="133" customFormat="1" ht="27" customHeight="1" x14ac:dyDescent="0.35">
      <c r="A3622" s="169">
        <v>20440</v>
      </c>
      <c r="B3622" s="158">
        <v>2873</v>
      </c>
      <c r="C3622" s="170" t="s">
        <v>471</v>
      </c>
      <c r="D3622" s="171">
        <v>42955.413194444445</v>
      </c>
      <c r="E3622" s="169" t="s">
        <v>0</v>
      </c>
      <c r="F3622" s="172">
        <v>42955.243055555555</v>
      </c>
      <c r="G3622" s="130">
        <f t="shared" ref="G3622:G3685" si="199">IF(D3622="","",D3622-F3622)</f>
        <v>0.17013888889050577</v>
      </c>
      <c r="H3622" s="131" t="str">
        <f t="shared" ref="H3622:H3685" si="200">IF(G3622="","",IF(OR(DAY(D3622-F3622)&gt;1,AND(HOUR(D3622-F3622)&gt;HOUR("0:59"),(SIGN(D3622-F3622)=1))),"ACCEPTABLE","TOO LATE"))</f>
        <v>ACCEPTABLE</v>
      </c>
      <c r="I3622" s="138"/>
      <c r="J3622" s="139">
        <v>42955.40625</v>
      </c>
      <c r="K3622" s="139">
        <v>42955.417361111111</v>
      </c>
      <c r="L3622" s="130">
        <f t="shared" si="197"/>
        <v>1.1111111110949423E-2</v>
      </c>
      <c r="M3622" s="131" t="s">
        <v>0</v>
      </c>
      <c r="N3622" s="138" t="s">
        <v>1908</v>
      </c>
    </row>
    <row r="3623" spans="1:14" s="133" customFormat="1" ht="27" customHeight="1" x14ac:dyDescent="0.35">
      <c r="A3623" s="169">
        <v>20440</v>
      </c>
      <c r="B3623" s="158">
        <v>2874</v>
      </c>
      <c r="C3623" s="170" t="s">
        <v>16</v>
      </c>
      <c r="D3623" s="171">
        <v>42955.447916666664</v>
      </c>
      <c r="E3623" s="169" t="s">
        <v>1</v>
      </c>
      <c r="F3623" s="172">
        <v>42955.243055555555</v>
      </c>
      <c r="G3623" s="130">
        <f t="shared" si="199"/>
        <v>0.20486111110949423</v>
      </c>
      <c r="H3623" s="131" t="str">
        <f t="shared" si="200"/>
        <v>ACCEPTABLE</v>
      </c>
      <c r="I3623" s="138"/>
      <c r="J3623" s="139">
        <v>42955.436111111114</v>
      </c>
      <c r="K3623" s="139">
        <v>42955.444444444445</v>
      </c>
      <c r="L3623" s="130">
        <f t="shared" si="197"/>
        <v>8.333333331393078E-3</v>
      </c>
      <c r="M3623" s="131" t="s">
        <v>1</v>
      </c>
      <c r="N3623" s="138" t="s">
        <v>1894</v>
      </c>
    </row>
    <row r="3624" spans="1:14" s="133" customFormat="1" ht="27" customHeight="1" x14ac:dyDescent="0.35">
      <c r="A3624" s="169"/>
      <c r="B3624" s="158"/>
      <c r="C3624" s="170"/>
      <c r="D3624" s="171"/>
      <c r="E3624" s="169"/>
      <c r="F3624" s="172"/>
      <c r="G3624" s="130"/>
      <c r="H3624" s="131"/>
      <c r="I3624" s="138"/>
      <c r="J3624" s="139">
        <v>42956.201388888891</v>
      </c>
      <c r="K3624" s="139">
        <v>42956.211805555555</v>
      </c>
      <c r="L3624" s="130">
        <f t="shared" si="197"/>
        <v>1.0416666664241347E-2</v>
      </c>
      <c r="M3624" s="131" t="s">
        <v>0</v>
      </c>
      <c r="N3624" s="138" t="s">
        <v>1909</v>
      </c>
    </row>
    <row r="3625" spans="1:14" s="133" customFormat="1" ht="27" customHeight="1" x14ac:dyDescent="0.35">
      <c r="A3625" s="169">
        <v>20440</v>
      </c>
      <c r="B3625" s="158">
        <v>2876</v>
      </c>
      <c r="C3625" s="170" t="s">
        <v>471</v>
      </c>
      <c r="D3625" s="171">
        <v>42956.232638888891</v>
      </c>
      <c r="E3625" s="169" t="s">
        <v>1</v>
      </c>
      <c r="F3625" s="172">
        <v>42956.217361111114</v>
      </c>
      <c r="G3625" s="130">
        <f t="shared" si="199"/>
        <v>1.5277777776645962E-2</v>
      </c>
      <c r="H3625" s="131" t="str">
        <f t="shared" si="200"/>
        <v>TOO LATE</v>
      </c>
      <c r="I3625" s="138"/>
      <c r="J3625" s="139">
        <v>42956.229166666664</v>
      </c>
      <c r="K3625" s="139">
        <v>42956.239583333336</v>
      </c>
      <c r="L3625" s="130">
        <f t="shared" si="197"/>
        <v>1.0416666671517305E-2</v>
      </c>
      <c r="M3625" s="131" t="s">
        <v>1</v>
      </c>
      <c r="N3625" s="138" t="s">
        <v>1910</v>
      </c>
    </row>
    <row r="3626" spans="1:14" s="133" customFormat="1" ht="27" customHeight="1" x14ac:dyDescent="0.35">
      <c r="A3626" s="169">
        <v>20441</v>
      </c>
      <c r="B3626" s="158">
        <v>2877</v>
      </c>
      <c r="C3626" s="170" t="s">
        <v>3</v>
      </c>
      <c r="D3626" s="171">
        <v>42956.295138888891</v>
      </c>
      <c r="E3626" s="169" t="s">
        <v>0</v>
      </c>
      <c r="F3626" s="172">
        <v>42956.217361111114</v>
      </c>
      <c r="G3626" s="130">
        <f t="shared" si="199"/>
        <v>7.7777777776645962E-2</v>
      </c>
      <c r="H3626" s="131" t="str">
        <f t="shared" si="200"/>
        <v>ACCEPTABLE</v>
      </c>
      <c r="I3626" s="138"/>
      <c r="J3626" s="139">
        <v>42956.274305555555</v>
      </c>
      <c r="K3626" s="139">
        <v>42956.286111111112</v>
      </c>
      <c r="L3626" s="130">
        <f t="shared" si="197"/>
        <v>1.1805555557657499E-2</v>
      </c>
      <c r="M3626" s="131" t="s">
        <v>0</v>
      </c>
      <c r="N3626" s="138" t="s">
        <v>1911</v>
      </c>
    </row>
    <row r="3627" spans="1:14" s="133" customFormat="1" ht="27" customHeight="1" x14ac:dyDescent="0.35">
      <c r="A3627" s="169">
        <v>20441</v>
      </c>
      <c r="B3627" s="158">
        <v>2878</v>
      </c>
      <c r="C3627" s="170" t="s">
        <v>3</v>
      </c>
      <c r="D3627" s="171">
        <v>42956.319444444445</v>
      </c>
      <c r="E3627" s="169" t="s">
        <v>1</v>
      </c>
      <c r="F3627" s="172">
        <v>42956.217361111114</v>
      </c>
      <c r="G3627" s="130">
        <f t="shared" si="199"/>
        <v>0.10208333333139308</v>
      </c>
      <c r="H3627" s="131" t="str">
        <f t="shared" si="200"/>
        <v>ACCEPTABLE</v>
      </c>
      <c r="I3627" s="138"/>
      <c r="J3627" s="139">
        <v>42956.304861111108</v>
      </c>
      <c r="K3627" s="139">
        <v>42956.319444444445</v>
      </c>
      <c r="L3627" s="130">
        <f t="shared" si="197"/>
        <v>1.4583333337213844E-2</v>
      </c>
      <c r="M3627" s="131" t="s">
        <v>1</v>
      </c>
      <c r="N3627" s="138" t="s">
        <v>1912</v>
      </c>
    </row>
    <row r="3628" spans="1:14" s="133" customFormat="1" ht="27" customHeight="1" x14ac:dyDescent="0.35">
      <c r="A3628" s="169"/>
      <c r="B3628" s="158"/>
      <c r="C3628" s="170"/>
      <c r="D3628" s="171"/>
      <c r="E3628" s="169"/>
      <c r="F3628" s="172"/>
      <c r="G3628" s="130"/>
      <c r="H3628" s="131"/>
      <c r="I3628" s="138"/>
      <c r="J3628" s="139">
        <v>42956.114583333336</v>
      </c>
      <c r="K3628" s="139">
        <v>42956.128472222219</v>
      </c>
      <c r="L3628" s="130">
        <f t="shared" si="197"/>
        <v>1.3888888883229811E-2</v>
      </c>
      <c r="M3628" s="131" t="s">
        <v>0</v>
      </c>
      <c r="N3628" s="138" t="s">
        <v>1288</v>
      </c>
    </row>
    <row r="3629" spans="1:14" s="133" customFormat="1" ht="27" customHeight="1" x14ac:dyDescent="0.35">
      <c r="A3629" s="169"/>
      <c r="B3629" s="158"/>
      <c r="C3629" s="170"/>
      <c r="D3629" s="171"/>
      <c r="E3629" s="169"/>
      <c r="F3629" s="172"/>
      <c r="G3629" s="130"/>
      <c r="H3629" s="131"/>
      <c r="I3629" s="138"/>
      <c r="J3629" s="139">
        <v>42956.149305555555</v>
      </c>
      <c r="K3629" s="139">
        <v>42956.15625</v>
      </c>
      <c r="L3629" s="130">
        <f t="shared" si="197"/>
        <v>6.9444444452528842E-3</v>
      </c>
      <c r="M3629" s="131" t="s">
        <v>1</v>
      </c>
      <c r="N3629" s="138" t="s">
        <v>587</v>
      </c>
    </row>
    <row r="3630" spans="1:14" s="133" customFormat="1" ht="27" customHeight="1" x14ac:dyDescent="0.35">
      <c r="A3630" s="169"/>
      <c r="B3630" s="158"/>
      <c r="C3630" s="170"/>
      <c r="D3630" s="171"/>
      <c r="E3630" s="169"/>
      <c r="F3630" s="172"/>
      <c r="G3630" s="130"/>
      <c r="H3630" s="131"/>
      <c r="I3630" s="138"/>
      <c r="J3630" s="139">
        <v>42957.774305555555</v>
      </c>
      <c r="K3630" s="139">
        <v>42957.786111111112</v>
      </c>
      <c r="L3630" s="130">
        <f t="shared" ref="L3630:L3634" si="201">IF(OR(K3630="",J3630=""), "Incomplete Data", K3630-J3630)</f>
        <v>1.1805555557657499E-2</v>
      </c>
      <c r="M3630" s="131" t="s">
        <v>0</v>
      </c>
      <c r="N3630" s="138" t="s">
        <v>587</v>
      </c>
    </row>
    <row r="3631" spans="1:14" s="133" customFormat="1" ht="27" customHeight="1" x14ac:dyDescent="0.35">
      <c r="A3631" s="169">
        <v>20442</v>
      </c>
      <c r="B3631" s="158">
        <v>2879</v>
      </c>
      <c r="C3631" s="170" t="s">
        <v>4</v>
      </c>
      <c r="D3631" s="171">
        <v>42957.798611111109</v>
      </c>
      <c r="E3631" s="169" t="s">
        <v>0</v>
      </c>
      <c r="F3631" s="172">
        <v>42957.600694444445</v>
      </c>
      <c r="G3631" s="130">
        <f t="shared" si="199"/>
        <v>0.19791666666424135</v>
      </c>
      <c r="H3631" s="131" t="str">
        <f t="shared" si="200"/>
        <v>ACCEPTABLE</v>
      </c>
      <c r="I3631" s="138"/>
      <c r="J3631" s="139"/>
      <c r="K3631" s="139"/>
      <c r="L3631" s="130" t="str">
        <f t="shared" si="201"/>
        <v>Incomplete Data</v>
      </c>
      <c r="M3631" s="131"/>
      <c r="N3631" s="138"/>
    </row>
    <row r="3632" spans="1:14" s="133" customFormat="1" ht="27" customHeight="1" x14ac:dyDescent="0.35">
      <c r="A3632" s="169">
        <v>20442</v>
      </c>
      <c r="B3632" s="158">
        <v>2880</v>
      </c>
      <c r="C3632" s="170" t="s">
        <v>3</v>
      </c>
      <c r="D3632" s="171">
        <v>42957.833333333336</v>
      </c>
      <c r="E3632" s="169" t="s">
        <v>1</v>
      </c>
      <c r="F3632" s="172">
        <v>42957.600694444445</v>
      </c>
      <c r="G3632" s="130">
        <f t="shared" si="199"/>
        <v>0.23263888889050577</v>
      </c>
      <c r="H3632" s="131" t="str">
        <f t="shared" si="200"/>
        <v>ACCEPTABLE</v>
      </c>
      <c r="I3632" s="138"/>
      <c r="J3632" s="139">
        <v>42957.821527777778</v>
      </c>
      <c r="K3632" s="139">
        <v>42957.830555555556</v>
      </c>
      <c r="L3632" s="130">
        <f t="shared" si="201"/>
        <v>9.0277777781011537E-3</v>
      </c>
      <c r="M3632" s="131" t="s">
        <v>1</v>
      </c>
      <c r="N3632" s="138" t="s">
        <v>1913</v>
      </c>
    </row>
    <row r="3633" spans="1:14" s="133" customFormat="1" ht="27" customHeight="1" x14ac:dyDescent="0.35">
      <c r="A3633" s="169"/>
      <c r="B3633" s="158"/>
      <c r="C3633" s="170"/>
      <c r="D3633" s="171"/>
      <c r="E3633" s="169"/>
      <c r="F3633" s="172"/>
      <c r="G3633" s="130"/>
      <c r="H3633" s="131"/>
      <c r="I3633" s="138"/>
      <c r="J3633" s="139">
        <v>42957.895833333336</v>
      </c>
      <c r="K3633" s="139">
        <v>42957.90625</v>
      </c>
      <c r="L3633" s="130">
        <f t="shared" si="201"/>
        <v>1.0416666664241347E-2</v>
      </c>
      <c r="M3633" s="131" t="s">
        <v>0</v>
      </c>
      <c r="N3633" s="138" t="s">
        <v>1914</v>
      </c>
    </row>
    <row r="3634" spans="1:14" s="133" customFormat="1" ht="27" customHeight="1" x14ac:dyDescent="0.35">
      <c r="A3634" s="169">
        <v>20443</v>
      </c>
      <c r="B3634" s="158">
        <v>2881</v>
      </c>
      <c r="C3634" s="170" t="s">
        <v>3</v>
      </c>
      <c r="D3634" s="171">
        <v>42957.9375</v>
      </c>
      <c r="E3634" s="169" t="s">
        <v>0</v>
      </c>
      <c r="F3634" s="172">
        <v>42957.600694444445</v>
      </c>
      <c r="G3634" s="130">
        <f t="shared" si="199"/>
        <v>0.33680555555474712</v>
      </c>
      <c r="H3634" s="131" t="str">
        <f t="shared" si="200"/>
        <v>ACCEPTABLE</v>
      </c>
      <c r="I3634" s="138"/>
      <c r="J3634" s="139">
        <v>42957.913194444445</v>
      </c>
      <c r="K3634" s="139">
        <v>42957.922222222223</v>
      </c>
      <c r="L3634" s="130">
        <f t="shared" si="201"/>
        <v>9.0277777781011537E-3</v>
      </c>
      <c r="M3634" s="131" t="s">
        <v>1</v>
      </c>
      <c r="N3634" s="138" t="s">
        <v>1914</v>
      </c>
    </row>
    <row r="3635" spans="1:14" s="133" customFormat="1" ht="27" customHeight="1" x14ac:dyDescent="0.35">
      <c r="A3635" s="169">
        <v>20443</v>
      </c>
      <c r="B3635" s="158">
        <v>2882</v>
      </c>
      <c r="C3635" s="170" t="s">
        <v>4</v>
      </c>
      <c r="D3635" s="171">
        <v>42957.972222222219</v>
      </c>
      <c r="E3635" s="169" t="s">
        <v>1</v>
      </c>
      <c r="F3635" s="172">
        <v>42957.600694444445</v>
      </c>
      <c r="G3635" s="130">
        <f t="shared" si="199"/>
        <v>0.37152777777373558</v>
      </c>
      <c r="H3635" s="131" t="str">
        <f t="shared" si="200"/>
        <v>ACCEPTABLE</v>
      </c>
      <c r="I3635" s="138"/>
      <c r="J3635" s="131"/>
      <c r="K3635" s="131"/>
      <c r="L3635" s="131"/>
      <c r="M3635" s="131"/>
      <c r="N3635" s="138"/>
    </row>
    <row r="3636" spans="1:14" s="133" customFormat="1" ht="27" customHeight="1" x14ac:dyDescent="0.35">
      <c r="A3636" s="169">
        <v>20443</v>
      </c>
      <c r="B3636" s="158">
        <v>2883</v>
      </c>
      <c r="C3636" s="170" t="s">
        <v>4</v>
      </c>
      <c r="D3636" s="171">
        <v>42958.319444444445</v>
      </c>
      <c r="E3636" s="169" t="s">
        <v>0</v>
      </c>
      <c r="F3636" s="172">
        <v>42958.231249999997</v>
      </c>
      <c r="G3636" s="130">
        <f t="shared" si="199"/>
        <v>8.8194444448163267E-2</v>
      </c>
      <c r="H3636" s="131" t="str">
        <f t="shared" si="200"/>
        <v>ACCEPTABLE</v>
      </c>
      <c r="I3636" s="138"/>
      <c r="J3636" s="131"/>
      <c r="K3636" s="131"/>
      <c r="L3636" s="131"/>
      <c r="M3636" s="131"/>
      <c r="N3636" s="138"/>
    </row>
    <row r="3637" spans="1:14" s="133" customFormat="1" ht="27" customHeight="1" x14ac:dyDescent="0.35">
      <c r="A3637" s="169">
        <v>20443</v>
      </c>
      <c r="B3637" s="158">
        <v>2884</v>
      </c>
      <c r="C3637" s="170" t="s">
        <v>3</v>
      </c>
      <c r="D3637" s="171">
        <v>42958.347222222219</v>
      </c>
      <c r="E3637" s="169" t="s">
        <v>1</v>
      </c>
      <c r="F3637" s="172">
        <v>42958.231249999997</v>
      </c>
      <c r="G3637" s="130">
        <f t="shared" si="199"/>
        <v>0.11597222222189885</v>
      </c>
      <c r="H3637" s="131" t="str">
        <f t="shared" si="200"/>
        <v>ACCEPTABLE</v>
      </c>
      <c r="I3637" s="138"/>
      <c r="J3637" s="131"/>
      <c r="K3637" s="131"/>
      <c r="L3637" s="131"/>
      <c r="M3637" s="131"/>
      <c r="N3637" s="138"/>
    </row>
    <row r="3638" spans="1:14" s="133" customFormat="1" ht="27" customHeight="1" x14ac:dyDescent="0.35">
      <c r="A3638" s="169"/>
      <c r="B3638" s="158"/>
      <c r="C3638" s="170"/>
      <c r="D3638" s="171"/>
      <c r="E3638" s="169"/>
      <c r="F3638" s="172"/>
      <c r="G3638" s="130"/>
      <c r="H3638" s="131"/>
      <c r="I3638" s="138"/>
      <c r="J3638" s="131"/>
      <c r="K3638" s="131"/>
      <c r="L3638" s="131"/>
      <c r="M3638" s="131"/>
      <c r="N3638" s="138"/>
    </row>
    <row r="3639" spans="1:14" s="133" customFormat="1" ht="27" customHeight="1" x14ac:dyDescent="0.35">
      <c r="A3639" s="169"/>
      <c r="B3639" s="158"/>
      <c r="C3639" s="170"/>
      <c r="D3639" s="171"/>
      <c r="E3639" s="169"/>
      <c r="F3639" s="172"/>
      <c r="G3639" s="130"/>
      <c r="H3639" s="131"/>
      <c r="I3639" s="138"/>
      <c r="J3639" s="131"/>
      <c r="K3639" s="131"/>
      <c r="L3639" s="131"/>
      <c r="M3639" s="131"/>
      <c r="N3639" s="138"/>
    </row>
    <row r="3640" spans="1:14" s="133" customFormat="1" ht="27" customHeight="1" x14ac:dyDescent="0.35">
      <c r="A3640" s="169">
        <v>20444</v>
      </c>
      <c r="B3640" s="158">
        <v>2885</v>
      </c>
      <c r="C3640" s="170" t="s">
        <v>471</v>
      </c>
      <c r="D3640" s="171">
        <v>42959.538194444445</v>
      </c>
      <c r="E3640" s="169" t="s">
        <v>0</v>
      </c>
      <c r="F3640" s="172">
        <v>42959.267361111109</v>
      </c>
      <c r="G3640" s="130">
        <f t="shared" si="199"/>
        <v>0.27083333333575865</v>
      </c>
      <c r="H3640" s="131" t="str">
        <f t="shared" si="200"/>
        <v>ACCEPTABLE</v>
      </c>
      <c r="I3640" s="138"/>
      <c r="J3640" s="131"/>
      <c r="K3640" s="131"/>
      <c r="L3640" s="131"/>
      <c r="M3640" s="131"/>
      <c r="N3640" s="138"/>
    </row>
    <row r="3641" spans="1:14" s="133" customFormat="1" ht="27" customHeight="1" x14ac:dyDescent="0.35">
      <c r="A3641" s="169">
        <v>20444</v>
      </c>
      <c r="B3641" s="158">
        <v>2886</v>
      </c>
      <c r="C3641" s="170" t="s">
        <v>16</v>
      </c>
      <c r="D3641" s="171">
        <v>42959.572916666664</v>
      </c>
      <c r="E3641" s="169" t="s">
        <v>1</v>
      </c>
      <c r="F3641" s="172">
        <v>42959.267361111109</v>
      </c>
      <c r="G3641" s="130">
        <f t="shared" si="199"/>
        <v>0.30555555555474712</v>
      </c>
      <c r="H3641" s="131" t="str">
        <f t="shared" si="200"/>
        <v>ACCEPTABLE</v>
      </c>
      <c r="I3641" s="138"/>
      <c r="J3641" s="131"/>
      <c r="K3641" s="131"/>
      <c r="L3641" s="131"/>
      <c r="M3641" s="131"/>
      <c r="N3641" s="138"/>
    </row>
    <row r="3642" spans="1:14" s="133" customFormat="1" ht="27" customHeight="1" x14ac:dyDescent="0.35">
      <c r="A3642" s="169">
        <v>20444</v>
      </c>
      <c r="B3642" s="158">
        <v>2887</v>
      </c>
      <c r="C3642" s="170" t="s">
        <v>19</v>
      </c>
      <c r="D3642" s="171">
        <v>42960.298611111109</v>
      </c>
      <c r="E3642" s="169" t="s">
        <v>0</v>
      </c>
      <c r="F3642" s="172">
        <v>42960.12222222222</v>
      </c>
      <c r="G3642" s="130">
        <f t="shared" si="199"/>
        <v>0.17638888888905058</v>
      </c>
      <c r="H3642" s="131" t="str">
        <f t="shared" si="200"/>
        <v>ACCEPTABLE</v>
      </c>
      <c r="I3642" s="138"/>
      <c r="J3642" s="131"/>
      <c r="K3642" s="131"/>
      <c r="L3642" s="131"/>
      <c r="M3642" s="131"/>
      <c r="N3642" s="138"/>
    </row>
    <row r="3643" spans="1:14" s="133" customFormat="1" ht="27" customHeight="1" x14ac:dyDescent="0.35">
      <c r="A3643" s="169">
        <v>20444</v>
      </c>
      <c r="B3643" s="158">
        <v>2888</v>
      </c>
      <c r="C3643" s="170" t="s">
        <v>19</v>
      </c>
      <c r="D3643" s="171">
        <v>42960.347222222219</v>
      </c>
      <c r="E3643" s="169" t="s">
        <v>1</v>
      </c>
      <c r="F3643" s="172">
        <v>42960.12222222222</v>
      </c>
      <c r="G3643" s="130">
        <f t="shared" si="199"/>
        <v>0.22499999999854481</v>
      </c>
      <c r="H3643" s="131" t="str">
        <f t="shared" si="200"/>
        <v>ACCEPTABLE</v>
      </c>
      <c r="I3643" s="138"/>
      <c r="J3643" s="131"/>
      <c r="K3643" s="131"/>
      <c r="L3643" s="131"/>
      <c r="M3643" s="131"/>
      <c r="N3643" s="138"/>
    </row>
    <row r="3644" spans="1:14" s="133" customFormat="1" ht="27" customHeight="1" x14ac:dyDescent="0.35">
      <c r="A3644" s="169">
        <v>20444</v>
      </c>
      <c r="B3644" s="158">
        <v>2889</v>
      </c>
      <c r="C3644" s="170" t="s">
        <v>85</v>
      </c>
      <c r="D3644" s="171">
        <v>42960.798611111109</v>
      </c>
      <c r="E3644" s="169" t="s">
        <v>0</v>
      </c>
      <c r="F3644" s="172">
        <v>42960.716666666667</v>
      </c>
      <c r="G3644" s="130">
        <f t="shared" si="199"/>
        <v>8.1944444442342501E-2</v>
      </c>
      <c r="H3644" s="131" t="str">
        <f t="shared" si="200"/>
        <v>ACCEPTABLE</v>
      </c>
      <c r="I3644" s="138"/>
      <c r="J3644" s="131"/>
      <c r="K3644" s="131"/>
      <c r="L3644" s="131"/>
      <c r="M3644" s="131"/>
      <c r="N3644" s="138"/>
    </row>
    <row r="3645" spans="1:14" s="133" customFormat="1" ht="27" customHeight="1" x14ac:dyDescent="0.35">
      <c r="A3645" s="169">
        <v>20444</v>
      </c>
      <c r="B3645" s="158">
        <v>2890</v>
      </c>
      <c r="C3645" s="170" t="s">
        <v>471</v>
      </c>
      <c r="D3645" s="171">
        <v>42960.822916666664</v>
      </c>
      <c r="E3645" s="169" t="s">
        <v>1</v>
      </c>
      <c r="F3645" s="172">
        <v>42960.716666666667</v>
      </c>
      <c r="G3645" s="130">
        <f t="shared" si="199"/>
        <v>0.10624999999708962</v>
      </c>
      <c r="H3645" s="131" t="str">
        <f t="shared" si="200"/>
        <v>ACCEPTABLE</v>
      </c>
      <c r="I3645" s="138"/>
      <c r="J3645" s="131"/>
      <c r="K3645" s="131"/>
      <c r="L3645" s="131"/>
      <c r="M3645" s="131"/>
      <c r="N3645" s="138"/>
    </row>
    <row r="3646" spans="1:14" s="133" customFormat="1" ht="27" customHeight="1" x14ac:dyDescent="0.35">
      <c r="A3646" s="169">
        <v>20445</v>
      </c>
      <c r="B3646" s="158">
        <v>2891</v>
      </c>
      <c r="C3646" s="170" t="s">
        <v>471</v>
      </c>
      <c r="D3646" s="171">
        <v>42961.590277777781</v>
      </c>
      <c r="E3646" s="169" t="s">
        <v>0</v>
      </c>
      <c r="F3646" s="172">
        <v>42961.549305555556</v>
      </c>
      <c r="G3646" s="130">
        <f t="shared" si="199"/>
        <v>4.0972222224809229E-2</v>
      </c>
      <c r="H3646" s="131" t="str">
        <f t="shared" si="200"/>
        <v>TOO LATE</v>
      </c>
      <c r="I3646" s="138"/>
      <c r="J3646" s="131"/>
      <c r="K3646" s="131"/>
      <c r="L3646" s="131"/>
      <c r="M3646" s="131"/>
      <c r="N3646" s="138"/>
    </row>
    <row r="3647" spans="1:14" s="133" customFormat="1" ht="27" customHeight="1" x14ac:dyDescent="0.35">
      <c r="A3647" s="169">
        <v>20445</v>
      </c>
      <c r="B3647" s="158">
        <v>2892</v>
      </c>
      <c r="C3647" s="170" t="s">
        <v>85</v>
      </c>
      <c r="D3647" s="171">
        <v>42961.625</v>
      </c>
      <c r="E3647" s="169" t="s">
        <v>1</v>
      </c>
      <c r="F3647" s="172">
        <v>42961.549305555556</v>
      </c>
      <c r="G3647" s="130">
        <f t="shared" si="199"/>
        <v>7.5694444443797693E-2</v>
      </c>
      <c r="H3647" s="131" t="str">
        <f t="shared" si="200"/>
        <v>ACCEPTABLE</v>
      </c>
      <c r="I3647" s="138"/>
      <c r="J3647" s="131"/>
      <c r="K3647" s="131"/>
      <c r="L3647" s="131"/>
      <c r="M3647" s="131"/>
      <c r="N3647" s="138"/>
    </row>
    <row r="3648" spans="1:14" s="133" customFormat="1" ht="27" customHeight="1" x14ac:dyDescent="0.35">
      <c r="A3648" s="169">
        <v>20445</v>
      </c>
      <c r="B3648" s="158">
        <v>2893</v>
      </c>
      <c r="C3648" s="170" t="s">
        <v>85</v>
      </c>
      <c r="D3648" s="171">
        <v>42962.569444444445</v>
      </c>
      <c r="E3648" s="169" t="s">
        <v>0</v>
      </c>
      <c r="F3648" s="172">
        <v>42962.281944444447</v>
      </c>
      <c r="G3648" s="130">
        <f t="shared" si="199"/>
        <v>0.28749999999854481</v>
      </c>
      <c r="H3648" s="131" t="str">
        <f t="shared" si="200"/>
        <v>ACCEPTABLE</v>
      </c>
      <c r="I3648" s="138"/>
      <c r="J3648" s="131"/>
      <c r="K3648" s="131"/>
      <c r="L3648" s="131"/>
      <c r="M3648" s="131"/>
      <c r="N3648" s="138"/>
    </row>
    <row r="3649" spans="1:14" s="133" customFormat="1" ht="27" customHeight="1" x14ac:dyDescent="0.35">
      <c r="A3649" s="169">
        <v>20445</v>
      </c>
      <c r="B3649" s="158">
        <v>2894</v>
      </c>
      <c r="C3649" s="170" t="s">
        <v>471</v>
      </c>
      <c r="D3649" s="171">
        <v>42962.597222222219</v>
      </c>
      <c r="E3649" s="169" t="s">
        <v>1</v>
      </c>
      <c r="F3649" s="172">
        <v>42962.281944444447</v>
      </c>
      <c r="G3649" s="130">
        <f t="shared" si="199"/>
        <v>0.31527777777228039</v>
      </c>
      <c r="H3649" s="131" t="str">
        <f t="shared" si="200"/>
        <v>ACCEPTABLE</v>
      </c>
      <c r="I3649" s="138"/>
      <c r="J3649" s="131"/>
      <c r="K3649" s="131"/>
      <c r="L3649" s="131"/>
      <c r="M3649" s="131"/>
      <c r="N3649" s="138"/>
    </row>
    <row r="3650" spans="1:14" s="133" customFormat="1" ht="27" customHeight="1" x14ac:dyDescent="0.35">
      <c r="A3650" s="169">
        <v>20446</v>
      </c>
      <c r="B3650" s="158">
        <v>2895</v>
      </c>
      <c r="C3650" s="170" t="s">
        <v>3</v>
      </c>
      <c r="D3650" s="171">
        <v>42962.645833333336</v>
      </c>
      <c r="E3650" s="169" t="s">
        <v>0</v>
      </c>
      <c r="F3650" s="172">
        <v>42962.281944444447</v>
      </c>
      <c r="G3650" s="130">
        <f t="shared" si="199"/>
        <v>0.36388888888905058</v>
      </c>
      <c r="H3650" s="131" t="str">
        <f t="shared" si="200"/>
        <v>ACCEPTABLE</v>
      </c>
      <c r="I3650" s="138"/>
      <c r="J3650" s="131"/>
      <c r="K3650" s="131"/>
      <c r="L3650" s="131"/>
      <c r="M3650" s="131"/>
      <c r="N3650" s="138"/>
    </row>
    <row r="3651" spans="1:14" s="133" customFormat="1" ht="27" customHeight="1" x14ac:dyDescent="0.35">
      <c r="A3651" s="169">
        <v>20446</v>
      </c>
      <c r="B3651" s="158">
        <v>2896</v>
      </c>
      <c r="C3651" s="170" t="s">
        <v>4</v>
      </c>
      <c r="D3651" s="171">
        <v>42962.680555555555</v>
      </c>
      <c r="E3651" s="169" t="s">
        <v>1</v>
      </c>
      <c r="F3651" s="172">
        <v>42962.281944444447</v>
      </c>
      <c r="G3651" s="130">
        <f t="shared" si="199"/>
        <v>0.39861111110803904</v>
      </c>
      <c r="H3651" s="131" t="str">
        <f t="shared" si="200"/>
        <v>ACCEPTABLE</v>
      </c>
      <c r="I3651" s="138"/>
      <c r="J3651" s="131"/>
      <c r="K3651" s="131"/>
      <c r="L3651" s="131"/>
      <c r="M3651" s="131"/>
      <c r="N3651" s="138"/>
    </row>
    <row r="3652" spans="1:14" s="133" customFormat="1" ht="27" customHeight="1" x14ac:dyDescent="0.35">
      <c r="A3652" s="169">
        <v>20447</v>
      </c>
      <c r="B3652" s="158">
        <v>2897</v>
      </c>
      <c r="C3652" s="170" t="s">
        <v>3</v>
      </c>
      <c r="D3652" s="171">
        <v>42963.1875</v>
      </c>
      <c r="E3652" s="169" t="s">
        <v>0</v>
      </c>
      <c r="F3652" s="172">
        <v>42963.004166666666</v>
      </c>
      <c r="G3652" s="130">
        <f t="shared" si="199"/>
        <v>0.18333333333430346</v>
      </c>
      <c r="H3652" s="131" t="str">
        <f t="shared" si="200"/>
        <v>ACCEPTABLE</v>
      </c>
      <c r="I3652" s="138"/>
      <c r="J3652" s="131"/>
      <c r="K3652" s="131"/>
      <c r="L3652" s="131"/>
      <c r="M3652" s="131"/>
      <c r="N3652" s="138"/>
    </row>
    <row r="3653" spans="1:14" s="133" customFormat="1" ht="27" customHeight="1" x14ac:dyDescent="0.35">
      <c r="A3653" s="169">
        <v>20446</v>
      </c>
      <c r="B3653" s="158">
        <v>2898</v>
      </c>
      <c r="C3653" s="170" t="s">
        <v>3</v>
      </c>
      <c r="D3653" s="171">
        <v>42963.243055555555</v>
      </c>
      <c r="E3653" s="169" t="s">
        <v>1</v>
      </c>
      <c r="F3653" s="172">
        <v>42963.004166666666</v>
      </c>
      <c r="G3653" s="130">
        <f t="shared" si="199"/>
        <v>0.23888888888905058</v>
      </c>
      <c r="H3653" s="131" t="str">
        <f t="shared" si="200"/>
        <v>ACCEPTABLE</v>
      </c>
      <c r="I3653" s="138"/>
      <c r="J3653" s="131"/>
      <c r="K3653" s="131"/>
      <c r="L3653" s="131"/>
      <c r="M3653" s="131"/>
      <c r="N3653" s="138"/>
    </row>
    <row r="3654" spans="1:14" s="133" customFormat="1" ht="27" customHeight="1" x14ac:dyDescent="0.35">
      <c r="A3654" s="169">
        <v>20447</v>
      </c>
      <c r="B3654" s="158">
        <v>2899</v>
      </c>
      <c r="C3654" s="170" t="s">
        <v>4</v>
      </c>
      <c r="D3654" s="171">
        <v>42963.326388888891</v>
      </c>
      <c r="E3654" s="169" t="s">
        <v>1</v>
      </c>
      <c r="F3654" s="172">
        <v>42963.293055555558</v>
      </c>
      <c r="G3654" s="130">
        <f t="shared" si="199"/>
        <v>3.3333333332848269E-2</v>
      </c>
      <c r="H3654" s="131" t="str">
        <f t="shared" si="200"/>
        <v>TOO LATE</v>
      </c>
      <c r="I3654" s="138"/>
      <c r="J3654" s="131"/>
      <c r="K3654" s="131"/>
      <c r="L3654" s="131"/>
      <c r="M3654" s="131"/>
      <c r="N3654" s="138"/>
    </row>
    <row r="3655" spans="1:14" s="133" customFormat="1" ht="27" customHeight="1" x14ac:dyDescent="0.35">
      <c r="A3655" s="169">
        <v>20448</v>
      </c>
      <c r="B3655" s="158">
        <v>2900</v>
      </c>
      <c r="C3655" s="170" t="s">
        <v>471</v>
      </c>
      <c r="D3655" s="171">
        <v>42965.340277777781</v>
      </c>
      <c r="E3655" s="169" t="s">
        <v>0</v>
      </c>
      <c r="F3655" s="172">
        <v>42964.64166666667</v>
      </c>
      <c r="G3655" s="130">
        <f t="shared" si="199"/>
        <v>0.69861111111094942</v>
      </c>
      <c r="H3655" s="131" t="str">
        <f t="shared" si="200"/>
        <v>ACCEPTABLE</v>
      </c>
      <c r="I3655" s="138"/>
      <c r="J3655" s="131"/>
      <c r="K3655" s="131"/>
      <c r="L3655" s="131"/>
      <c r="M3655" s="131"/>
      <c r="N3655" s="138"/>
    </row>
    <row r="3656" spans="1:14" s="133" customFormat="1" ht="27" customHeight="1" x14ac:dyDescent="0.35">
      <c r="A3656" s="169">
        <v>20448</v>
      </c>
      <c r="B3656" s="158">
        <v>2901</v>
      </c>
      <c r="C3656" s="170" t="s">
        <v>16</v>
      </c>
      <c r="D3656" s="171">
        <v>42965.375</v>
      </c>
      <c r="E3656" s="169" t="s">
        <v>1</v>
      </c>
      <c r="F3656" s="172">
        <v>42964.64166666667</v>
      </c>
      <c r="G3656" s="130">
        <f t="shared" si="199"/>
        <v>0.73333333332993789</v>
      </c>
      <c r="H3656" s="131" t="str">
        <f t="shared" si="200"/>
        <v>ACCEPTABLE</v>
      </c>
      <c r="I3656" s="138"/>
      <c r="J3656" s="131"/>
      <c r="K3656" s="131"/>
      <c r="L3656" s="131"/>
      <c r="M3656" s="131"/>
      <c r="N3656" s="138"/>
    </row>
    <row r="3657" spans="1:14" s="133" customFormat="1" ht="27" customHeight="1" x14ac:dyDescent="0.35">
      <c r="A3657" s="169">
        <v>20448</v>
      </c>
      <c r="B3657" s="158">
        <v>2902</v>
      </c>
      <c r="C3657" s="170" t="s">
        <v>16</v>
      </c>
      <c r="D3657" s="171">
        <v>42966.277777777781</v>
      </c>
      <c r="E3657" s="169" t="s">
        <v>0</v>
      </c>
      <c r="F3657" s="172">
        <v>42966.213194444441</v>
      </c>
      <c r="G3657" s="130">
        <f t="shared" si="199"/>
        <v>6.4583333340124227E-2</v>
      </c>
      <c r="H3657" s="131" t="str">
        <f t="shared" si="200"/>
        <v>ACCEPTABLE</v>
      </c>
      <c r="I3657" s="138"/>
      <c r="J3657" s="131"/>
      <c r="K3657" s="131"/>
      <c r="L3657" s="131"/>
      <c r="M3657" s="131"/>
      <c r="N3657" s="138"/>
    </row>
    <row r="3658" spans="1:14" s="133" customFormat="1" ht="27" customHeight="1" x14ac:dyDescent="0.35">
      <c r="A3658" s="169">
        <v>20448</v>
      </c>
      <c r="B3658" s="158">
        <v>2903</v>
      </c>
      <c r="C3658" s="170" t="s">
        <v>471</v>
      </c>
      <c r="D3658" s="171">
        <v>42966.305555555555</v>
      </c>
      <c r="E3658" s="169" t="s">
        <v>1</v>
      </c>
      <c r="F3658" s="172">
        <v>42966.213194444441</v>
      </c>
      <c r="G3658" s="130">
        <f t="shared" si="199"/>
        <v>9.2361111113859806E-2</v>
      </c>
      <c r="H3658" s="131" t="str">
        <f t="shared" si="200"/>
        <v>ACCEPTABLE</v>
      </c>
      <c r="I3658" s="138"/>
      <c r="J3658" s="131"/>
      <c r="K3658" s="131"/>
      <c r="L3658" s="131"/>
      <c r="M3658" s="131"/>
      <c r="N3658" s="138"/>
    </row>
    <row r="3659" spans="1:14" s="133" customFormat="1" ht="27" customHeight="1" x14ac:dyDescent="0.35">
      <c r="A3659" s="169">
        <v>20449</v>
      </c>
      <c r="B3659" s="158">
        <v>2904</v>
      </c>
      <c r="C3659" s="170" t="s">
        <v>3</v>
      </c>
      <c r="D3659" s="171">
        <v>42967.611111111109</v>
      </c>
      <c r="E3659" s="169" t="s">
        <v>0</v>
      </c>
      <c r="F3659" s="172">
        <v>42967.480555555558</v>
      </c>
      <c r="G3659" s="130">
        <f t="shared" si="199"/>
        <v>0.13055555555183673</v>
      </c>
      <c r="H3659" s="131" t="str">
        <f t="shared" si="200"/>
        <v>ACCEPTABLE</v>
      </c>
      <c r="I3659" s="138"/>
      <c r="J3659" s="131"/>
      <c r="K3659" s="131"/>
      <c r="L3659" s="131"/>
      <c r="M3659" s="131"/>
      <c r="N3659" s="138"/>
    </row>
    <row r="3660" spans="1:14" s="133" customFormat="1" ht="27" customHeight="1" x14ac:dyDescent="0.35">
      <c r="A3660" s="169">
        <v>20449</v>
      </c>
      <c r="B3660" s="158">
        <v>2905</v>
      </c>
      <c r="C3660" s="170" t="s">
        <v>4</v>
      </c>
      <c r="D3660" s="171">
        <v>42967.645833333336</v>
      </c>
      <c r="E3660" s="169" t="s">
        <v>1</v>
      </c>
      <c r="F3660" s="172">
        <v>42967.480555555558</v>
      </c>
      <c r="G3660" s="130">
        <f t="shared" si="199"/>
        <v>0.16527777777810115</v>
      </c>
      <c r="H3660" s="131" t="str">
        <f t="shared" si="200"/>
        <v>ACCEPTABLE</v>
      </c>
      <c r="I3660" s="138"/>
      <c r="J3660" s="131"/>
      <c r="K3660" s="131"/>
      <c r="L3660" s="131"/>
      <c r="M3660" s="131"/>
      <c r="N3660" s="138"/>
    </row>
    <row r="3661" spans="1:14" s="133" customFormat="1" ht="27" customHeight="1" x14ac:dyDescent="0.35">
      <c r="A3661" s="169">
        <v>20449</v>
      </c>
      <c r="B3661" s="158">
        <v>2906</v>
      </c>
      <c r="C3661" s="170" t="s">
        <v>4</v>
      </c>
      <c r="D3661" s="171">
        <v>42967.791666666664</v>
      </c>
      <c r="E3661" s="169" t="s">
        <v>1</v>
      </c>
      <c r="F3661" s="172">
        <v>42967.480555555558</v>
      </c>
      <c r="G3661" s="130">
        <f t="shared" si="199"/>
        <v>0.31111111110658385</v>
      </c>
      <c r="H3661" s="131" t="str">
        <f t="shared" si="200"/>
        <v>ACCEPTABLE</v>
      </c>
      <c r="I3661" s="138"/>
      <c r="J3661" s="131"/>
      <c r="K3661" s="131"/>
      <c r="L3661" s="131"/>
      <c r="M3661" s="131"/>
      <c r="N3661" s="138"/>
    </row>
    <row r="3662" spans="1:14" s="133" customFormat="1" ht="27" customHeight="1" x14ac:dyDescent="0.35">
      <c r="A3662" s="169">
        <v>20449</v>
      </c>
      <c r="B3662" s="158">
        <v>2907</v>
      </c>
      <c r="C3662" s="170" t="s">
        <v>4</v>
      </c>
      <c r="D3662" s="191">
        <v>42967.885416666664</v>
      </c>
      <c r="E3662" s="169" t="s">
        <v>0</v>
      </c>
      <c r="F3662" s="172">
        <v>42967.480555555558</v>
      </c>
      <c r="G3662" s="130">
        <f t="shared" si="199"/>
        <v>0.40486111110658385</v>
      </c>
      <c r="H3662" s="131" t="str">
        <f t="shared" si="200"/>
        <v>ACCEPTABLE</v>
      </c>
      <c r="I3662" s="138"/>
      <c r="J3662" s="131"/>
      <c r="K3662" s="131"/>
      <c r="L3662" s="131"/>
      <c r="M3662" s="131"/>
      <c r="N3662" s="138"/>
    </row>
    <row r="3663" spans="1:14" s="133" customFormat="1" ht="27" customHeight="1" x14ac:dyDescent="0.35">
      <c r="A3663" s="169">
        <v>20450</v>
      </c>
      <c r="B3663" s="158">
        <v>2908</v>
      </c>
      <c r="C3663" s="170" t="s">
        <v>471</v>
      </c>
      <c r="D3663" s="171">
        <v>42968.527777777781</v>
      </c>
      <c r="E3663" s="169" t="s">
        <v>0</v>
      </c>
      <c r="F3663" s="172">
        <v>42968.262499999997</v>
      </c>
      <c r="G3663" s="130">
        <f t="shared" si="199"/>
        <v>0.26527777778392192</v>
      </c>
      <c r="H3663" s="131" t="str">
        <f t="shared" si="200"/>
        <v>ACCEPTABLE</v>
      </c>
      <c r="I3663" s="138"/>
      <c r="J3663" s="131"/>
      <c r="K3663" s="131"/>
      <c r="L3663" s="131"/>
      <c r="M3663" s="131"/>
      <c r="N3663" s="138"/>
    </row>
    <row r="3664" spans="1:14" s="133" customFormat="1" ht="27" customHeight="1" x14ac:dyDescent="0.35">
      <c r="A3664" s="169">
        <v>20450</v>
      </c>
      <c r="B3664" s="158">
        <v>2909</v>
      </c>
      <c r="C3664" s="170" t="s">
        <v>16</v>
      </c>
      <c r="D3664" s="171">
        <v>42968.552083333336</v>
      </c>
      <c r="E3664" s="169" t="s">
        <v>1</v>
      </c>
      <c r="F3664" s="172">
        <v>42968.262499999997</v>
      </c>
      <c r="G3664" s="130">
        <f t="shared" si="199"/>
        <v>0.28958333333866904</v>
      </c>
      <c r="H3664" s="131" t="str">
        <f t="shared" si="200"/>
        <v>ACCEPTABLE</v>
      </c>
      <c r="I3664" s="138"/>
      <c r="J3664" s="131"/>
      <c r="K3664" s="131"/>
      <c r="L3664" s="131"/>
      <c r="M3664" s="131"/>
      <c r="N3664" s="138"/>
    </row>
    <row r="3665" spans="1:14" s="133" customFormat="1" ht="27" customHeight="1" x14ac:dyDescent="0.35">
      <c r="A3665" s="169">
        <v>20451</v>
      </c>
      <c r="B3665" s="158">
        <v>2910</v>
      </c>
      <c r="C3665" s="170" t="s">
        <v>471</v>
      </c>
      <c r="D3665" s="171">
        <v>42969.434027777781</v>
      </c>
      <c r="E3665" s="169" t="s">
        <v>0</v>
      </c>
      <c r="F3665" s="172">
        <v>42969.300694444442</v>
      </c>
      <c r="G3665" s="130">
        <f t="shared" si="199"/>
        <v>0.13333333333866904</v>
      </c>
      <c r="H3665" s="131" t="str">
        <f t="shared" si="200"/>
        <v>ACCEPTABLE</v>
      </c>
      <c r="I3665" s="138"/>
      <c r="J3665" s="131"/>
      <c r="K3665" s="131"/>
      <c r="L3665" s="131"/>
      <c r="M3665" s="131"/>
      <c r="N3665" s="138"/>
    </row>
    <row r="3666" spans="1:14" s="133" customFormat="1" ht="27" customHeight="1" x14ac:dyDescent="0.35">
      <c r="A3666" s="169">
        <v>20449</v>
      </c>
      <c r="B3666" s="158">
        <v>2911</v>
      </c>
      <c r="C3666" s="170" t="s">
        <v>1915</v>
      </c>
      <c r="D3666" s="171">
        <v>42969.479166666664</v>
      </c>
      <c r="E3666" s="169" t="s">
        <v>1</v>
      </c>
      <c r="F3666" s="172">
        <v>42969.300694444442</v>
      </c>
      <c r="G3666" s="130">
        <f t="shared" si="199"/>
        <v>0.17847222222189885</v>
      </c>
      <c r="H3666" s="131" t="str">
        <f t="shared" si="200"/>
        <v>ACCEPTABLE</v>
      </c>
      <c r="I3666" s="138"/>
      <c r="J3666" s="131"/>
      <c r="K3666" s="131"/>
      <c r="L3666" s="131"/>
      <c r="M3666" s="131"/>
      <c r="N3666" s="138"/>
    </row>
    <row r="3667" spans="1:14" s="133" customFormat="1" ht="27" customHeight="1" x14ac:dyDescent="0.35">
      <c r="A3667" s="169">
        <v>20450</v>
      </c>
      <c r="B3667" s="158">
        <v>2912</v>
      </c>
      <c r="C3667" s="170" t="s">
        <v>16</v>
      </c>
      <c r="D3667" s="171">
        <v>42970.208333333336</v>
      </c>
      <c r="E3667" s="169" t="s">
        <v>0</v>
      </c>
      <c r="F3667" s="172">
        <v>42969.76666666667</v>
      </c>
      <c r="G3667" s="130">
        <f t="shared" si="199"/>
        <v>0.44166666666569654</v>
      </c>
      <c r="H3667" s="131" t="str">
        <f t="shared" si="200"/>
        <v>ACCEPTABLE</v>
      </c>
      <c r="I3667" s="138"/>
      <c r="J3667" s="131"/>
      <c r="K3667" s="131"/>
      <c r="L3667" s="131"/>
      <c r="M3667" s="131"/>
      <c r="N3667" s="138"/>
    </row>
    <row r="3668" spans="1:14" s="133" customFormat="1" ht="27" customHeight="1" x14ac:dyDescent="0.35">
      <c r="A3668" s="169">
        <v>20450</v>
      </c>
      <c r="B3668" s="158">
        <v>2913</v>
      </c>
      <c r="C3668" s="170" t="s">
        <v>471</v>
      </c>
      <c r="D3668" s="171">
        <v>42970.246527777781</v>
      </c>
      <c r="E3668" s="169" t="s">
        <v>1</v>
      </c>
      <c r="F3668" s="172">
        <v>42969.76666666667</v>
      </c>
      <c r="G3668" s="130">
        <f t="shared" si="199"/>
        <v>0.47986111111094942</v>
      </c>
      <c r="H3668" s="131" t="str">
        <f t="shared" si="200"/>
        <v>ACCEPTABLE</v>
      </c>
      <c r="I3668" s="138"/>
      <c r="J3668" s="131"/>
      <c r="K3668" s="131"/>
      <c r="L3668" s="131"/>
      <c r="M3668" s="131"/>
      <c r="N3668" s="138"/>
    </row>
    <row r="3669" spans="1:14" s="133" customFormat="1" ht="27" customHeight="1" x14ac:dyDescent="0.35">
      <c r="A3669" s="169">
        <v>20451</v>
      </c>
      <c r="B3669" s="158">
        <v>2914</v>
      </c>
      <c r="C3669" s="170" t="s">
        <v>16</v>
      </c>
      <c r="D3669" s="171">
        <v>42970.260416666664</v>
      </c>
      <c r="E3669" s="169" t="s">
        <v>0</v>
      </c>
      <c r="F3669" s="172">
        <v>42970.218055555553</v>
      </c>
      <c r="G3669" s="130">
        <f t="shared" si="199"/>
        <v>4.2361111110949423E-2</v>
      </c>
      <c r="H3669" s="131" t="str">
        <f t="shared" si="200"/>
        <v>ACCEPTABLE</v>
      </c>
      <c r="I3669" s="138"/>
      <c r="J3669" s="131"/>
      <c r="K3669" s="131"/>
      <c r="L3669" s="131"/>
      <c r="M3669" s="131"/>
      <c r="N3669" s="138"/>
    </row>
    <row r="3670" spans="1:14" s="133" customFormat="1" ht="27" customHeight="1" x14ac:dyDescent="0.35">
      <c r="A3670" s="169">
        <v>20451</v>
      </c>
      <c r="B3670" s="158">
        <v>2915</v>
      </c>
      <c r="C3670" s="170" t="s">
        <v>471</v>
      </c>
      <c r="D3670" s="171">
        <v>42970.291666666664</v>
      </c>
      <c r="E3670" s="169" t="s">
        <v>1</v>
      </c>
      <c r="F3670" s="172">
        <v>42970.218055555553</v>
      </c>
      <c r="G3670" s="130">
        <f t="shared" si="199"/>
        <v>7.3611111110949423E-2</v>
      </c>
      <c r="H3670" s="131" t="str">
        <f t="shared" si="200"/>
        <v>ACCEPTABLE</v>
      </c>
      <c r="I3670" s="138"/>
      <c r="J3670" s="131"/>
      <c r="K3670" s="131"/>
      <c r="L3670" s="131"/>
      <c r="M3670" s="131"/>
      <c r="N3670" s="138"/>
    </row>
    <row r="3671" spans="1:14" s="133" customFormat="1" ht="27" customHeight="1" x14ac:dyDescent="0.35">
      <c r="A3671" s="169">
        <v>20452</v>
      </c>
      <c r="B3671" s="158">
        <v>2916</v>
      </c>
      <c r="C3671" s="170" t="s">
        <v>3</v>
      </c>
      <c r="D3671" s="171">
        <v>42971.736111111109</v>
      </c>
      <c r="E3671" s="169" t="s">
        <v>256</v>
      </c>
      <c r="F3671" s="172">
        <v>42971.586111111108</v>
      </c>
      <c r="G3671" s="130">
        <f t="shared" si="199"/>
        <v>0.15000000000145519</v>
      </c>
      <c r="H3671" s="131" t="str">
        <f t="shared" si="200"/>
        <v>ACCEPTABLE</v>
      </c>
      <c r="I3671" s="138"/>
      <c r="J3671" s="131"/>
      <c r="K3671" s="131"/>
      <c r="L3671" s="131"/>
      <c r="M3671" s="131"/>
      <c r="N3671" s="138"/>
    </row>
    <row r="3672" spans="1:14" s="133" customFormat="1" ht="27" customHeight="1" x14ac:dyDescent="0.35">
      <c r="A3672" s="169">
        <v>20452</v>
      </c>
      <c r="B3672" s="158">
        <v>2917</v>
      </c>
      <c r="C3672" s="170" t="s">
        <v>4</v>
      </c>
      <c r="D3672" s="171">
        <v>42971.770833333336</v>
      </c>
      <c r="E3672" s="169" t="s">
        <v>1</v>
      </c>
      <c r="F3672" s="172">
        <v>42971.586111111108</v>
      </c>
      <c r="G3672" s="130">
        <f t="shared" si="199"/>
        <v>0.18472222222771961</v>
      </c>
      <c r="H3672" s="131" t="str">
        <f t="shared" si="200"/>
        <v>ACCEPTABLE</v>
      </c>
      <c r="I3672" s="138"/>
      <c r="J3672" s="131"/>
      <c r="K3672" s="131"/>
      <c r="L3672" s="131"/>
      <c r="M3672" s="131"/>
      <c r="N3672" s="138"/>
    </row>
    <row r="3673" spans="1:14" s="133" customFormat="1" ht="27" customHeight="1" x14ac:dyDescent="0.35">
      <c r="A3673" s="169">
        <v>20452</v>
      </c>
      <c r="B3673" s="158">
        <v>2918</v>
      </c>
      <c r="C3673" s="170" t="s">
        <v>4</v>
      </c>
      <c r="D3673" s="171">
        <v>42972.569444444445</v>
      </c>
      <c r="E3673" s="169" t="s">
        <v>256</v>
      </c>
      <c r="F3673" s="172">
        <v>42972.476388888892</v>
      </c>
      <c r="G3673" s="130">
        <f t="shared" si="199"/>
        <v>9.3055555553291924E-2</v>
      </c>
      <c r="H3673" s="131" t="str">
        <f t="shared" si="200"/>
        <v>ACCEPTABLE</v>
      </c>
      <c r="I3673" s="138"/>
      <c r="J3673" s="131"/>
      <c r="K3673" s="131"/>
      <c r="L3673" s="131"/>
      <c r="M3673" s="131"/>
      <c r="N3673" s="138"/>
    </row>
    <row r="3674" spans="1:14" s="133" customFormat="1" ht="27" customHeight="1" x14ac:dyDescent="0.35">
      <c r="A3674" s="169">
        <v>20452</v>
      </c>
      <c r="B3674" s="158">
        <v>2919</v>
      </c>
      <c r="C3674" s="170" t="s">
        <v>3</v>
      </c>
      <c r="D3674" s="171">
        <v>42972.597222222219</v>
      </c>
      <c r="E3674" s="169" t="s">
        <v>1</v>
      </c>
      <c r="F3674" s="172">
        <v>42972.476388888892</v>
      </c>
      <c r="G3674" s="130">
        <f t="shared" si="199"/>
        <v>0.1208333333270275</v>
      </c>
      <c r="H3674" s="131" t="str">
        <f t="shared" si="200"/>
        <v>ACCEPTABLE</v>
      </c>
      <c r="I3674" s="138"/>
      <c r="J3674" s="131"/>
      <c r="K3674" s="131"/>
      <c r="L3674" s="131"/>
      <c r="M3674" s="131"/>
      <c r="N3674" s="138"/>
    </row>
    <row r="3675" spans="1:14" s="133" customFormat="1" ht="27" customHeight="1" x14ac:dyDescent="0.35">
      <c r="A3675" s="169">
        <v>20453</v>
      </c>
      <c r="B3675" s="158">
        <v>2920</v>
      </c>
      <c r="C3675" s="170" t="s">
        <v>3</v>
      </c>
      <c r="D3675" s="171">
        <v>42972.729166666664</v>
      </c>
      <c r="E3675" s="169" t="s">
        <v>0</v>
      </c>
      <c r="F3675" s="172">
        <v>42972.688194444447</v>
      </c>
      <c r="G3675" s="130">
        <f t="shared" si="199"/>
        <v>4.0972222217533272E-2</v>
      </c>
      <c r="H3675" s="131" t="str">
        <f t="shared" si="200"/>
        <v>TOO LATE</v>
      </c>
      <c r="I3675" s="138"/>
      <c r="J3675" s="131"/>
      <c r="K3675" s="131"/>
      <c r="L3675" s="131"/>
      <c r="M3675" s="131"/>
      <c r="N3675" s="138"/>
    </row>
    <row r="3676" spans="1:14" s="133" customFormat="1" ht="27" customHeight="1" x14ac:dyDescent="0.35">
      <c r="A3676" s="169">
        <v>20453</v>
      </c>
      <c r="B3676" s="158">
        <v>2921</v>
      </c>
      <c r="C3676" s="170" t="s">
        <v>3</v>
      </c>
      <c r="D3676" s="171">
        <v>42972.753472222219</v>
      </c>
      <c r="E3676" s="169" t="s">
        <v>1</v>
      </c>
      <c r="F3676" s="172">
        <v>42972.688194444447</v>
      </c>
      <c r="G3676" s="130">
        <f t="shared" si="199"/>
        <v>6.5277777772280388E-2</v>
      </c>
      <c r="H3676" s="131" t="str">
        <f t="shared" si="200"/>
        <v>ACCEPTABLE</v>
      </c>
      <c r="I3676" s="138"/>
      <c r="J3676" s="131"/>
      <c r="K3676" s="131"/>
      <c r="L3676" s="131"/>
      <c r="M3676" s="131"/>
      <c r="N3676" s="138"/>
    </row>
    <row r="3677" spans="1:14" s="133" customFormat="1" ht="27" customHeight="1" x14ac:dyDescent="0.35">
      <c r="A3677" s="188">
        <v>20454</v>
      </c>
      <c r="B3677" s="189">
        <v>2922</v>
      </c>
      <c r="C3677" s="190" t="s">
        <v>3</v>
      </c>
      <c r="D3677" s="187">
        <v>42974.045138888891</v>
      </c>
      <c r="E3677" s="188" t="s">
        <v>0</v>
      </c>
      <c r="F3677" s="172">
        <v>42973.870833333334</v>
      </c>
      <c r="G3677" s="130">
        <f t="shared" si="199"/>
        <v>0.17430555555620231</v>
      </c>
      <c r="H3677" s="131" t="str">
        <f t="shared" si="200"/>
        <v>ACCEPTABLE</v>
      </c>
      <c r="I3677" s="138"/>
      <c r="J3677" s="131"/>
      <c r="K3677" s="131"/>
      <c r="L3677" s="131"/>
      <c r="M3677" s="131"/>
      <c r="N3677" s="138"/>
    </row>
    <row r="3678" spans="1:14" s="133" customFormat="1" ht="27" customHeight="1" x14ac:dyDescent="0.35">
      <c r="A3678" s="188">
        <v>20454</v>
      </c>
      <c r="B3678" s="189">
        <v>2923</v>
      </c>
      <c r="C3678" s="190" t="s">
        <v>4</v>
      </c>
      <c r="D3678" s="187">
        <v>42974.083333333336</v>
      </c>
      <c r="E3678" s="188" t="s">
        <v>1</v>
      </c>
      <c r="F3678" s="172">
        <v>42973.870833333334</v>
      </c>
      <c r="G3678" s="130">
        <f t="shared" si="199"/>
        <v>0.21250000000145519</v>
      </c>
      <c r="H3678" s="131" t="str">
        <f t="shared" si="200"/>
        <v>ACCEPTABLE</v>
      </c>
      <c r="I3678" s="138"/>
      <c r="J3678" s="131"/>
      <c r="K3678" s="131"/>
      <c r="L3678" s="131"/>
      <c r="M3678" s="131"/>
      <c r="N3678" s="138"/>
    </row>
    <row r="3679" spans="1:14" s="133" customFormat="1" ht="27" customHeight="1" x14ac:dyDescent="0.35">
      <c r="A3679" s="169">
        <v>20455</v>
      </c>
      <c r="B3679" s="158">
        <v>2924</v>
      </c>
      <c r="C3679" s="170" t="s">
        <v>471</v>
      </c>
      <c r="D3679" s="171">
        <v>42974.569444444445</v>
      </c>
      <c r="E3679" s="169" t="s">
        <v>0</v>
      </c>
      <c r="F3679" s="172">
        <v>42974.255555555559</v>
      </c>
      <c r="G3679" s="130">
        <f t="shared" si="199"/>
        <v>0.31388888888614019</v>
      </c>
      <c r="H3679" s="131" t="str">
        <f t="shared" si="200"/>
        <v>ACCEPTABLE</v>
      </c>
      <c r="I3679" s="138"/>
      <c r="J3679" s="131"/>
      <c r="K3679" s="131"/>
      <c r="L3679" s="131"/>
      <c r="M3679" s="131"/>
      <c r="N3679" s="138"/>
    </row>
    <row r="3680" spans="1:14" s="133" customFormat="1" ht="27" customHeight="1" x14ac:dyDescent="0.35">
      <c r="A3680" s="169">
        <v>20455</v>
      </c>
      <c r="B3680" s="158">
        <v>2925</v>
      </c>
      <c r="C3680" s="170" t="s">
        <v>16</v>
      </c>
      <c r="D3680" s="171">
        <v>42974.604166666664</v>
      </c>
      <c r="E3680" s="169" t="s">
        <v>1</v>
      </c>
      <c r="F3680" s="172">
        <v>42974.255555555559</v>
      </c>
      <c r="G3680" s="130">
        <f t="shared" si="199"/>
        <v>0.34861111110512866</v>
      </c>
      <c r="H3680" s="131" t="str">
        <f t="shared" si="200"/>
        <v>ACCEPTABLE</v>
      </c>
      <c r="I3680" s="138"/>
      <c r="J3680" s="131"/>
      <c r="K3680" s="131"/>
      <c r="L3680" s="131"/>
      <c r="M3680" s="131"/>
      <c r="N3680" s="138"/>
    </row>
    <row r="3681" spans="1:14" s="133" customFormat="1" ht="27" customHeight="1" x14ac:dyDescent="0.35">
      <c r="A3681" s="169">
        <v>20456</v>
      </c>
      <c r="B3681" s="158">
        <v>2926</v>
      </c>
      <c r="C3681" s="170" t="s">
        <v>3</v>
      </c>
      <c r="D3681" s="171">
        <v>42975.284722222219</v>
      </c>
      <c r="E3681" s="169" t="s">
        <v>0</v>
      </c>
      <c r="F3681" s="172">
        <v>42975.220833333333</v>
      </c>
      <c r="G3681" s="130">
        <f t="shared" si="199"/>
        <v>6.3888888886140194E-2</v>
      </c>
      <c r="H3681" s="131" t="str">
        <f t="shared" si="200"/>
        <v>ACCEPTABLE</v>
      </c>
      <c r="I3681" s="138"/>
      <c r="J3681" s="131"/>
      <c r="K3681" s="131"/>
      <c r="L3681" s="131"/>
      <c r="M3681" s="131"/>
      <c r="N3681" s="138"/>
    </row>
    <row r="3682" spans="1:14" s="133" customFormat="1" ht="27" customHeight="1" x14ac:dyDescent="0.35">
      <c r="A3682" s="169">
        <v>20456</v>
      </c>
      <c r="B3682" s="158">
        <v>2927</v>
      </c>
      <c r="C3682" s="170" t="s">
        <v>3</v>
      </c>
      <c r="D3682" s="171">
        <v>42975.309027777781</v>
      </c>
      <c r="E3682" s="169" t="s">
        <v>1</v>
      </c>
      <c r="F3682" s="172">
        <v>42975.220833333333</v>
      </c>
      <c r="G3682" s="130">
        <f t="shared" si="199"/>
        <v>8.8194444448163267E-2</v>
      </c>
      <c r="H3682" s="131" t="str">
        <f t="shared" si="200"/>
        <v>ACCEPTABLE</v>
      </c>
      <c r="I3682" s="138"/>
      <c r="J3682" s="131"/>
      <c r="K3682" s="131"/>
      <c r="L3682" s="131"/>
      <c r="M3682" s="131"/>
      <c r="N3682" s="138"/>
    </row>
    <row r="3683" spans="1:14" s="133" customFormat="1" ht="27" customHeight="1" x14ac:dyDescent="0.35">
      <c r="A3683" s="169">
        <v>20454</v>
      </c>
      <c r="B3683" s="158">
        <v>2928</v>
      </c>
      <c r="C3683" s="170" t="s">
        <v>4</v>
      </c>
      <c r="D3683" s="171">
        <v>42975.381944444445</v>
      </c>
      <c r="E3683" s="169" t="s">
        <v>0</v>
      </c>
      <c r="F3683" s="172">
        <v>42975.220833333333</v>
      </c>
      <c r="G3683" s="130">
        <f t="shared" si="199"/>
        <v>0.16111111111240461</v>
      </c>
      <c r="H3683" s="131" t="str">
        <f t="shared" si="200"/>
        <v>ACCEPTABLE</v>
      </c>
      <c r="I3683" s="138"/>
      <c r="J3683" s="131"/>
      <c r="K3683" s="131"/>
      <c r="L3683" s="131"/>
      <c r="M3683" s="131"/>
      <c r="N3683" s="138"/>
    </row>
    <row r="3684" spans="1:14" s="133" customFormat="1" ht="27" customHeight="1" x14ac:dyDescent="0.35">
      <c r="A3684" s="169">
        <v>20454</v>
      </c>
      <c r="B3684" s="158">
        <v>2929</v>
      </c>
      <c r="C3684" s="170" t="s">
        <v>3</v>
      </c>
      <c r="D3684" s="171">
        <v>42975.413194444445</v>
      </c>
      <c r="E3684" s="169" t="s">
        <v>1</v>
      </c>
      <c r="F3684" s="172">
        <v>42975.220833333333</v>
      </c>
      <c r="G3684" s="130">
        <f t="shared" si="199"/>
        <v>0.19236111111240461</v>
      </c>
      <c r="H3684" s="131" t="str">
        <f t="shared" si="200"/>
        <v>ACCEPTABLE</v>
      </c>
      <c r="I3684" s="138"/>
      <c r="J3684" s="131"/>
      <c r="K3684" s="131"/>
      <c r="L3684" s="131"/>
      <c r="M3684" s="131"/>
      <c r="N3684" s="138"/>
    </row>
    <row r="3685" spans="1:14" s="133" customFormat="1" ht="27" customHeight="1" x14ac:dyDescent="0.35">
      <c r="A3685" s="169">
        <v>20455</v>
      </c>
      <c r="B3685" s="158">
        <v>2930</v>
      </c>
      <c r="C3685" s="170" t="s">
        <v>83</v>
      </c>
      <c r="D3685" s="171">
        <v>42975.871527777781</v>
      </c>
      <c r="E3685" s="169" t="s">
        <v>0</v>
      </c>
      <c r="F3685" s="172">
        <v>42975.747916666667</v>
      </c>
      <c r="G3685" s="130">
        <f t="shared" si="199"/>
        <v>0.12361111111385981</v>
      </c>
      <c r="H3685" s="131" t="str">
        <f t="shared" si="200"/>
        <v>ACCEPTABLE</v>
      </c>
      <c r="I3685" s="138"/>
      <c r="J3685" s="131"/>
      <c r="K3685" s="131"/>
      <c r="L3685" s="131"/>
      <c r="M3685" s="131"/>
      <c r="N3685" s="138"/>
    </row>
    <row r="3686" spans="1:14" s="133" customFormat="1" ht="27" customHeight="1" x14ac:dyDescent="0.35">
      <c r="A3686" s="169">
        <v>20455</v>
      </c>
      <c r="B3686" s="158">
        <v>2931</v>
      </c>
      <c r="C3686" s="170" t="s">
        <v>83</v>
      </c>
      <c r="D3686" s="171">
        <v>42975.920138888891</v>
      </c>
      <c r="E3686" s="169" t="s">
        <v>1</v>
      </c>
      <c r="F3686" s="172">
        <v>42975.747916666667</v>
      </c>
      <c r="G3686" s="130">
        <f t="shared" ref="G3686:G3749" si="202">IF(D3686="","",D3686-F3686)</f>
        <v>0.17222222222335404</v>
      </c>
      <c r="H3686" s="131" t="str">
        <f t="shared" ref="H3686:H3749" si="203">IF(G3686="","",IF(OR(DAY(D3686-F3686)&gt;1,AND(HOUR(D3686-F3686)&gt;HOUR("0:59"),(SIGN(D3686-F3686)=1))),"ACCEPTABLE","TOO LATE"))</f>
        <v>ACCEPTABLE</v>
      </c>
      <c r="I3686" s="138"/>
      <c r="J3686" s="131"/>
      <c r="K3686" s="131"/>
      <c r="L3686" s="131"/>
      <c r="M3686" s="131"/>
      <c r="N3686" s="138"/>
    </row>
    <row r="3687" spans="1:14" s="133" customFormat="1" ht="27" customHeight="1" x14ac:dyDescent="0.35">
      <c r="A3687" s="169">
        <v>20457</v>
      </c>
      <c r="B3687" s="158">
        <v>2932</v>
      </c>
      <c r="C3687" s="170" t="s">
        <v>3</v>
      </c>
      <c r="D3687" s="171">
        <v>42975.947916666664</v>
      </c>
      <c r="E3687" s="169" t="s">
        <v>0</v>
      </c>
      <c r="F3687" s="172">
        <v>42975.747916666667</v>
      </c>
      <c r="G3687" s="130">
        <f t="shared" si="202"/>
        <v>0.19999999999708962</v>
      </c>
      <c r="H3687" s="131" t="str">
        <f t="shared" si="203"/>
        <v>ACCEPTABLE</v>
      </c>
      <c r="I3687" s="138"/>
      <c r="J3687" s="131"/>
      <c r="K3687" s="131"/>
      <c r="L3687" s="131"/>
      <c r="M3687" s="131"/>
      <c r="N3687" s="138"/>
    </row>
    <row r="3688" spans="1:14" s="133" customFormat="1" ht="27" customHeight="1" x14ac:dyDescent="0.35">
      <c r="A3688" s="169">
        <v>20457</v>
      </c>
      <c r="B3688" s="158">
        <v>2933</v>
      </c>
      <c r="C3688" s="170" t="s">
        <v>4</v>
      </c>
      <c r="D3688" s="171">
        <v>42975.982638888891</v>
      </c>
      <c r="E3688" s="169" t="s">
        <v>1</v>
      </c>
      <c r="F3688" s="172">
        <v>42975.747916666667</v>
      </c>
      <c r="G3688" s="130">
        <f t="shared" si="202"/>
        <v>0.23472222222335404</v>
      </c>
      <c r="H3688" s="131" t="str">
        <f t="shared" si="203"/>
        <v>ACCEPTABLE</v>
      </c>
      <c r="I3688" s="138"/>
      <c r="J3688" s="131"/>
      <c r="K3688" s="131"/>
      <c r="L3688" s="131"/>
      <c r="M3688" s="131"/>
      <c r="N3688" s="138"/>
    </row>
    <row r="3689" spans="1:14" s="133" customFormat="1" ht="27" customHeight="1" x14ac:dyDescent="0.35">
      <c r="A3689" s="169">
        <v>20455</v>
      </c>
      <c r="B3689" s="158">
        <v>2934</v>
      </c>
      <c r="C3689" s="170" t="s">
        <v>85</v>
      </c>
      <c r="D3689" s="171">
        <v>42976.204861111109</v>
      </c>
      <c r="E3689" s="169" t="s">
        <v>0</v>
      </c>
      <c r="F3689" s="172">
        <v>42975.747916666667</v>
      </c>
      <c r="G3689" s="130">
        <f t="shared" si="202"/>
        <v>0.4569444444423425</v>
      </c>
      <c r="H3689" s="131" t="str">
        <f t="shared" si="203"/>
        <v>ACCEPTABLE</v>
      </c>
      <c r="I3689" s="138"/>
      <c r="J3689" s="131"/>
      <c r="K3689" s="131"/>
      <c r="L3689" s="131"/>
      <c r="M3689" s="131"/>
      <c r="N3689" s="138"/>
    </row>
    <row r="3690" spans="1:14" s="133" customFormat="1" ht="27" customHeight="1" x14ac:dyDescent="0.35">
      <c r="A3690" s="169">
        <v>20455</v>
      </c>
      <c r="B3690" s="158">
        <v>2935</v>
      </c>
      <c r="C3690" s="170" t="s">
        <v>471</v>
      </c>
      <c r="D3690" s="171">
        <v>42976.232638888891</v>
      </c>
      <c r="E3690" s="169" t="s">
        <v>1</v>
      </c>
      <c r="F3690" s="172">
        <v>42975.747916666667</v>
      </c>
      <c r="G3690" s="130">
        <f t="shared" si="202"/>
        <v>0.48472222222335404</v>
      </c>
      <c r="H3690" s="131" t="str">
        <f t="shared" si="203"/>
        <v>ACCEPTABLE</v>
      </c>
      <c r="I3690" s="138"/>
      <c r="J3690" s="131"/>
      <c r="K3690" s="131"/>
      <c r="L3690" s="131"/>
      <c r="M3690" s="131"/>
      <c r="N3690" s="138"/>
    </row>
    <row r="3691" spans="1:14" s="133" customFormat="1" ht="27" customHeight="1" x14ac:dyDescent="0.35">
      <c r="A3691" s="169">
        <v>20457</v>
      </c>
      <c r="B3691" s="158">
        <v>2936</v>
      </c>
      <c r="C3691" s="170" t="s">
        <v>4</v>
      </c>
      <c r="D3691" s="171">
        <v>42976.527777777781</v>
      </c>
      <c r="E3691" s="169" t="s">
        <v>0</v>
      </c>
      <c r="F3691" s="172">
        <v>42976.387499999997</v>
      </c>
      <c r="G3691" s="130">
        <f t="shared" si="202"/>
        <v>0.14027777778392192</v>
      </c>
      <c r="H3691" s="131" t="str">
        <f t="shared" si="203"/>
        <v>ACCEPTABLE</v>
      </c>
      <c r="I3691" s="138"/>
      <c r="J3691" s="131"/>
      <c r="K3691" s="131"/>
      <c r="L3691" s="131"/>
      <c r="M3691" s="131"/>
      <c r="N3691" s="138"/>
    </row>
    <row r="3692" spans="1:14" s="133" customFormat="1" ht="27" customHeight="1" x14ac:dyDescent="0.35">
      <c r="A3692" s="169">
        <v>20457</v>
      </c>
      <c r="B3692" s="158">
        <v>2937</v>
      </c>
      <c r="C3692" s="170" t="s">
        <v>3</v>
      </c>
      <c r="D3692" s="171">
        <v>42976.555555555555</v>
      </c>
      <c r="E3692" s="169" t="s">
        <v>1</v>
      </c>
      <c r="F3692" s="172">
        <v>42976.387499999997</v>
      </c>
      <c r="G3692" s="130">
        <f t="shared" si="202"/>
        <v>0.1680555555576575</v>
      </c>
      <c r="H3692" s="131" t="str">
        <f t="shared" si="203"/>
        <v>ACCEPTABLE</v>
      </c>
      <c r="I3692" s="138"/>
      <c r="J3692" s="131"/>
      <c r="K3692" s="131"/>
      <c r="L3692" s="131"/>
      <c r="M3692" s="131"/>
      <c r="N3692" s="138"/>
    </row>
    <row r="3693" spans="1:14" s="133" customFormat="1" ht="27" customHeight="1" x14ac:dyDescent="0.35">
      <c r="A3693" s="169">
        <v>20458</v>
      </c>
      <c r="B3693" s="158">
        <v>2938</v>
      </c>
      <c r="C3693" s="170" t="s">
        <v>471</v>
      </c>
      <c r="D3693" s="171">
        <v>42978.256944444445</v>
      </c>
      <c r="E3693" s="169" t="s">
        <v>0</v>
      </c>
      <c r="F3693" s="172">
        <v>42977.824305555558</v>
      </c>
      <c r="G3693" s="130">
        <f t="shared" si="202"/>
        <v>0.43263888888759539</v>
      </c>
      <c r="H3693" s="131" t="str">
        <f t="shared" si="203"/>
        <v>ACCEPTABLE</v>
      </c>
      <c r="I3693" s="138"/>
      <c r="J3693" s="131"/>
      <c r="K3693" s="131"/>
      <c r="L3693" s="131"/>
      <c r="M3693" s="131"/>
      <c r="N3693" s="138"/>
    </row>
    <row r="3694" spans="1:14" s="133" customFormat="1" ht="27" customHeight="1" x14ac:dyDescent="0.35">
      <c r="A3694" s="169">
        <v>20459</v>
      </c>
      <c r="B3694" s="158">
        <v>2939</v>
      </c>
      <c r="C3694" s="170" t="s">
        <v>1916</v>
      </c>
      <c r="D3694" s="171">
        <v>42978.291666666664</v>
      </c>
      <c r="E3694" s="169" t="s">
        <v>341</v>
      </c>
      <c r="F3694" s="172">
        <v>42977.824305555558</v>
      </c>
      <c r="G3694" s="130">
        <f t="shared" si="202"/>
        <v>0.46736111110658385</v>
      </c>
      <c r="H3694" s="131" t="str">
        <f t="shared" si="203"/>
        <v>ACCEPTABLE</v>
      </c>
      <c r="I3694" s="138"/>
      <c r="J3694" s="131"/>
      <c r="K3694" s="131"/>
      <c r="L3694" s="131"/>
      <c r="M3694" s="131"/>
      <c r="N3694" s="138"/>
    </row>
    <row r="3695" spans="1:14" s="133" customFormat="1" ht="27" customHeight="1" x14ac:dyDescent="0.35">
      <c r="A3695" s="169">
        <v>20459</v>
      </c>
      <c r="B3695" s="158">
        <v>2940</v>
      </c>
      <c r="C3695" s="170" t="s">
        <v>3</v>
      </c>
      <c r="D3695" s="171">
        <v>42978.309027777781</v>
      </c>
      <c r="E3695" s="169" t="s">
        <v>1</v>
      </c>
      <c r="F3695" s="172">
        <v>42977.824305555558</v>
      </c>
      <c r="G3695" s="130">
        <f t="shared" si="202"/>
        <v>0.48472222222335404</v>
      </c>
      <c r="H3695" s="131" t="str">
        <f t="shared" si="203"/>
        <v>ACCEPTABLE</v>
      </c>
      <c r="I3695" s="138"/>
      <c r="J3695" s="131"/>
      <c r="K3695" s="131"/>
      <c r="L3695" s="131"/>
      <c r="M3695" s="131"/>
      <c r="N3695" s="138"/>
    </row>
    <row r="3696" spans="1:14" s="133" customFormat="1" ht="27" customHeight="1" x14ac:dyDescent="0.35">
      <c r="A3696" s="169">
        <v>20458</v>
      </c>
      <c r="B3696" s="158">
        <v>2941</v>
      </c>
      <c r="C3696" s="170" t="s">
        <v>83</v>
      </c>
      <c r="D3696" s="171">
        <v>42979.069444444445</v>
      </c>
      <c r="E3696" s="169" t="s">
        <v>0</v>
      </c>
      <c r="F3696" s="172">
        <v>42978.75</v>
      </c>
      <c r="G3696" s="130">
        <f t="shared" si="202"/>
        <v>0.31944444444525288</v>
      </c>
      <c r="H3696" s="131" t="str">
        <f t="shared" si="203"/>
        <v>ACCEPTABLE</v>
      </c>
      <c r="I3696" s="138"/>
      <c r="J3696" s="131"/>
      <c r="K3696" s="131"/>
      <c r="L3696" s="131"/>
      <c r="M3696" s="131"/>
      <c r="N3696" s="138"/>
    </row>
    <row r="3697" spans="1:14" s="133" customFormat="1" ht="27" customHeight="1" x14ac:dyDescent="0.35">
      <c r="A3697" s="169">
        <v>20458</v>
      </c>
      <c r="B3697" s="158">
        <v>2942</v>
      </c>
      <c r="C3697" s="170" t="s">
        <v>83</v>
      </c>
      <c r="D3697" s="171">
        <v>42979.125</v>
      </c>
      <c r="E3697" s="169" t="s">
        <v>1</v>
      </c>
      <c r="F3697" s="172">
        <v>42978.75</v>
      </c>
      <c r="G3697" s="130">
        <f t="shared" si="202"/>
        <v>0.375</v>
      </c>
      <c r="H3697" s="131" t="str">
        <f t="shared" si="203"/>
        <v>ACCEPTABLE</v>
      </c>
      <c r="I3697" s="138"/>
      <c r="J3697" s="131"/>
      <c r="K3697" s="131"/>
      <c r="L3697" s="131"/>
      <c r="M3697" s="131"/>
      <c r="N3697" s="138"/>
    </row>
    <row r="3698" spans="1:14" s="133" customFormat="1" ht="27" customHeight="1" x14ac:dyDescent="0.35">
      <c r="A3698" s="169">
        <v>20460</v>
      </c>
      <c r="B3698" s="158">
        <v>2943</v>
      </c>
      <c r="C3698" s="170" t="s">
        <v>3</v>
      </c>
      <c r="D3698" s="171">
        <v>42979.170138888891</v>
      </c>
      <c r="E3698" s="169" t="s">
        <v>0</v>
      </c>
      <c r="F3698" s="172">
        <v>42978.75</v>
      </c>
      <c r="G3698" s="130">
        <f t="shared" si="202"/>
        <v>0.42013888889050577</v>
      </c>
      <c r="H3698" s="131" t="str">
        <f t="shared" si="203"/>
        <v>ACCEPTABLE</v>
      </c>
      <c r="I3698" s="138"/>
      <c r="J3698" s="131"/>
      <c r="K3698" s="131"/>
      <c r="L3698" s="131"/>
      <c r="M3698" s="131"/>
      <c r="N3698" s="138"/>
    </row>
    <row r="3699" spans="1:14" s="133" customFormat="1" ht="27" customHeight="1" x14ac:dyDescent="0.35">
      <c r="A3699" s="169">
        <v>20460</v>
      </c>
      <c r="B3699" s="158">
        <v>2944</v>
      </c>
      <c r="C3699" s="170" t="s">
        <v>1917</v>
      </c>
      <c r="D3699" s="171">
        <v>42979.204861111109</v>
      </c>
      <c r="E3699" s="169" t="s">
        <v>1</v>
      </c>
      <c r="F3699" s="172">
        <v>42978.75</v>
      </c>
      <c r="G3699" s="130">
        <f t="shared" si="202"/>
        <v>0.45486111110949423</v>
      </c>
      <c r="H3699" s="131" t="str">
        <f t="shared" si="203"/>
        <v>ACCEPTABLE</v>
      </c>
      <c r="I3699" s="138"/>
      <c r="J3699" s="131"/>
      <c r="K3699" s="131"/>
      <c r="L3699" s="131"/>
      <c r="M3699" s="131"/>
      <c r="N3699" s="138"/>
    </row>
    <row r="3700" spans="1:14" s="133" customFormat="1" ht="27" customHeight="1" x14ac:dyDescent="0.35">
      <c r="A3700" s="169">
        <v>20458</v>
      </c>
      <c r="B3700" s="158">
        <v>2945</v>
      </c>
      <c r="C3700" s="170" t="s">
        <v>85</v>
      </c>
      <c r="D3700" s="171">
        <v>42979.552083333336</v>
      </c>
      <c r="E3700" s="169" t="s">
        <v>0</v>
      </c>
      <c r="F3700" s="172">
        <v>42979.449305555558</v>
      </c>
      <c r="G3700" s="130">
        <f t="shared" si="202"/>
        <v>0.10277777777810115</v>
      </c>
      <c r="H3700" s="131" t="str">
        <f t="shared" si="203"/>
        <v>ACCEPTABLE</v>
      </c>
      <c r="I3700" s="138"/>
      <c r="J3700" s="131"/>
      <c r="K3700" s="131"/>
      <c r="L3700" s="131"/>
      <c r="M3700" s="131"/>
      <c r="N3700" s="138"/>
    </row>
    <row r="3701" spans="1:14" s="133" customFormat="1" ht="27" customHeight="1" x14ac:dyDescent="0.35">
      <c r="A3701" s="169">
        <v>20458</v>
      </c>
      <c r="B3701" s="158">
        <v>2946</v>
      </c>
      <c r="C3701" s="170" t="s">
        <v>471</v>
      </c>
      <c r="D3701" s="171">
        <v>42979.569444444445</v>
      </c>
      <c r="E3701" s="169" t="s">
        <v>1</v>
      </c>
      <c r="F3701" s="172">
        <v>42979.449305555558</v>
      </c>
      <c r="G3701" s="130">
        <f t="shared" si="202"/>
        <v>0.12013888888759539</v>
      </c>
      <c r="H3701" s="131" t="str">
        <f t="shared" si="203"/>
        <v>ACCEPTABLE</v>
      </c>
      <c r="I3701" s="138"/>
      <c r="J3701" s="131"/>
      <c r="K3701" s="131"/>
      <c r="L3701" s="131"/>
      <c r="M3701" s="131"/>
      <c r="N3701" s="138"/>
    </row>
    <row r="3702" spans="1:14" s="133" customFormat="1" ht="27" customHeight="1" x14ac:dyDescent="0.35">
      <c r="A3702" s="169">
        <v>20460</v>
      </c>
      <c r="B3702" s="158">
        <v>2947</v>
      </c>
      <c r="C3702" s="170" t="s">
        <v>4</v>
      </c>
      <c r="D3702" s="171">
        <v>42979.663194444445</v>
      </c>
      <c r="E3702" s="169" t="s">
        <v>0</v>
      </c>
      <c r="F3702" s="172">
        <v>42979.449305555558</v>
      </c>
      <c r="G3702" s="130">
        <f t="shared" si="202"/>
        <v>0.21388888888759539</v>
      </c>
      <c r="H3702" s="131" t="str">
        <f t="shared" si="203"/>
        <v>ACCEPTABLE</v>
      </c>
      <c r="I3702" s="138"/>
      <c r="J3702" s="131"/>
      <c r="K3702" s="131"/>
      <c r="L3702" s="131"/>
      <c r="M3702" s="131"/>
      <c r="N3702" s="138"/>
    </row>
    <row r="3703" spans="1:14" s="133" customFormat="1" ht="27" customHeight="1" x14ac:dyDescent="0.35">
      <c r="A3703" s="169">
        <v>20460</v>
      </c>
      <c r="B3703" s="158">
        <v>2948</v>
      </c>
      <c r="C3703" s="170" t="s">
        <v>3</v>
      </c>
      <c r="D3703" s="171">
        <v>42979.690972222219</v>
      </c>
      <c r="E3703" s="169" t="s">
        <v>1</v>
      </c>
      <c r="F3703" s="172">
        <v>42979.449305555558</v>
      </c>
      <c r="G3703" s="130">
        <f t="shared" si="202"/>
        <v>0.24166666666133096</v>
      </c>
      <c r="H3703" s="131" t="str">
        <f t="shared" si="203"/>
        <v>ACCEPTABLE</v>
      </c>
      <c r="I3703" s="138"/>
      <c r="J3703" s="131"/>
      <c r="K3703" s="131"/>
      <c r="L3703" s="131"/>
      <c r="M3703" s="131"/>
      <c r="N3703" s="138"/>
    </row>
    <row r="3704" spans="1:14" s="133" customFormat="1" ht="27" customHeight="1" x14ac:dyDescent="0.35">
      <c r="A3704" s="169">
        <v>20461</v>
      </c>
      <c r="B3704" s="158">
        <v>2949</v>
      </c>
      <c r="C3704" s="170" t="s">
        <v>3</v>
      </c>
      <c r="D3704" s="171">
        <v>42981.284722222219</v>
      </c>
      <c r="E3704" s="169" t="s">
        <v>256</v>
      </c>
      <c r="F3704" s="172">
        <v>42981.23541666667</v>
      </c>
      <c r="G3704" s="130">
        <f t="shared" si="202"/>
        <v>4.930555554892635E-2</v>
      </c>
      <c r="H3704" s="131" t="str">
        <f t="shared" si="203"/>
        <v>ACCEPTABLE</v>
      </c>
      <c r="I3704" s="138"/>
      <c r="J3704" s="131"/>
      <c r="K3704" s="131"/>
      <c r="L3704" s="131"/>
      <c r="M3704" s="131"/>
      <c r="N3704" s="138"/>
    </row>
    <row r="3705" spans="1:14" s="133" customFormat="1" ht="27" customHeight="1" x14ac:dyDescent="0.35">
      <c r="A3705" s="169">
        <v>20461</v>
      </c>
      <c r="B3705" s="158">
        <v>2950</v>
      </c>
      <c r="C3705" s="170" t="s">
        <v>4</v>
      </c>
      <c r="D3705" s="171">
        <v>42981.319444444445</v>
      </c>
      <c r="E3705" s="169" t="s">
        <v>1</v>
      </c>
      <c r="F3705" s="172">
        <v>42981.23541666667</v>
      </c>
      <c r="G3705" s="130">
        <f t="shared" si="202"/>
        <v>8.4027777775190771E-2</v>
      </c>
      <c r="H3705" s="131" t="str">
        <f t="shared" si="203"/>
        <v>ACCEPTABLE</v>
      </c>
      <c r="I3705" s="138"/>
      <c r="J3705" s="131"/>
      <c r="K3705" s="131"/>
      <c r="L3705" s="131"/>
      <c r="M3705" s="131"/>
      <c r="N3705" s="138"/>
    </row>
    <row r="3706" spans="1:14" s="133" customFormat="1" ht="27" customHeight="1" x14ac:dyDescent="0.35">
      <c r="A3706" s="169">
        <v>20462</v>
      </c>
      <c r="B3706" s="158">
        <v>2951</v>
      </c>
      <c r="C3706" s="170" t="s">
        <v>3</v>
      </c>
      <c r="D3706" s="171">
        <v>42982.204861111109</v>
      </c>
      <c r="E3706" s="169" t="s">
        <v>256</v>
      </c>
      <c r="F3706" s="172">
        <v>42981.926388888889</v>
      </c>
      <c r="G3706" s="130">
        <f t="shared" si="202"/>
        <v>0.27847222222044365</v>
      </c>
      <c r="H3706" s="131" t="str">
        <f t="shared" si="203"/>
        <v>ACCEPTABLE</v>
      </c>
      <c r="I3706" s="138"/>
      <c r="J3706" s="131"/>
      <c r="K3706" s="131"/>
      <c r="L3706" s="131"/>
      <c r="M3706" s="131"/>
      <c r="N3706" s="138"/>
    </row>
    <row r="3707" spans="1:14" s="133" customFormat="1" ht="27" customHeight="1" x14ac:dyDescent="0.35">
      <c r="A3707" s="169">
        <v>20462</v>
      </c>
      <c r="B3707" s="158">
        <v>2952</v>
      </c>
      <c r="C3707" s="170" t="s">
        <v>4</v>
      </c>
      <c r="D3707" s="171">
        <v>42982.239583333336</v>
      </c>
      <c r="E3707" s="169" t="s">
        <v>1</v>
      </c>
      <c r="F3707" s="172">
        <v>42981.926388888889</v>
      </c>
      <c r="G3707" s="130">
        <f t="shared" si="202"/>
        <v>0.31319444444670808</v>
      </c>
      <c r="H3707" s="131" t="str">
        <f t="shared" si="203"/>
        <v>ACCEPTABLE</v>
      </c>
      <c r="I3707" s="138"/>
      <c r="J3707" s="131"/>
      <c r="K3707" s="131"/>
      <c r="L3707" s="131"/>
      <c r="M3707" s="131"/>
      <c r="N3707" s="138"/>
    </row>
    <row r="3708" spans="1:14" s="133" customFormat="1" ht="27" customHeight="1" x14ac:dyDescent="0.35">
      <c r="A3708" s="169">
        <v>20462</v>
      </c>
      <c r="B3708" s="158">
        <v>2953</v>
      </c>
      <c r="C3708" s="170" t="s">
        <v>4</v>
      </c>
      <c r="D3708" s="171">
        <v>42982.263888888891</v>
      </c>
      <c r="E3708" s="169" t="s">
        <v>1</v>
      </c>
      <c r="F3708" s="172">
        <v>42981.926388888889</v>
      </c>
      <c r="G3708" s="130">
        <f t="shared" si="202"/>
        <v>0.33750000000145519</v>
      </c>
      <c r="H3708" s="131" t="str">
        <f t="shared" si="203"/>
        <v>ACCEPTABLE</v>
      </c>
      <c r="I3708" s="138"/>
      <c r="J3708" s="131"/>
      <c r="K3708" s="131"/>
      <c r="L3708" s="131"/>
      <c r="M3708" s="131"/>
      <c r="N3708" s="138"/>
    </row>
    <row r="3709" spans="1:14" s="133" customFormat="1" ht="27" customHeight="1" x14ac:dyDescent="0.35">
      <c r="A3709" s="169">
        <v>20461</v>
      </c>
      <c r="B3709" s="158">
        <v>2954</v>
      </c>
      <c r="C3709" s="170" t="s">
        <v>4</v>
      </c>
      <c r="D3709" s="171">
        <v>42982.527777777781</v>
      </c>
      <c r="E3709" s="169" t="s">
        <v>256</v>
      </c>
      <c r="F3709" s="172">
        <v>42982.353472222225</v>
      </c>
      <c r="G3709" s="130">
        <f t="shared" si="202"/>
        <v>0.17430555555620231</v>
      </c>
      <c r="H3709" s="131" t="str">
        <f t="shared" si="203"/>
        <v>ACCEPTABLE</v>
      </c>
      <c r="I3709" s="138"/>
      <c r="J3709" s="131"/>
      <c r="K3709" s="131"/>
      <c r="L3709" s="131"/>
      <c r="M3709" s="131"/>
      <c r="N3709" s="138"/>
    </row>
    <row r="3710" spans="1:14" s="133" customFormat="1" ht="27" customHeight="1" x14ac:dyDescent="0.35">
      <c r="A3710" s="169">
        <v>20461</v>
      </c>
      <c r="B3710" s="158">
        <v>2955</v>
      </c>
      <c r="C3710" s="170" t="s">
        <v>3</v>
      </c>
      <c r="D3710" s="171">
        <v>42982.555555555555</v>
      </c>
      <c r="E3710" s="169" t="s">
        <v>1</v>
      </c>
      <c r="F3710" s="172">
        <v>42982.353472222225</v>
      </c>
      <c r="G3710" s="130">
        <f t="shared" si="202"/>
        <v>0.20208333332993789</v>
      </c>
      <c r="H3710" s="131" t="str">
        <f t="shared" si="203"/>
        <v>ACCEPTABLE</v>
      </c>
      <c r="I3710" s="138"/>
      <c r="J3710" s="131"/>
      <c r="K3710" s="131"/>
      <c r="L3710" s="131"/>
      <c r="M3710" s="131"/>
      <c r="N3710" s="138"/>
    </row>
    <row r="3711" spans="1:14" s="133" customFormat="1" ht="27" customHeight="1" x14ac:dyDescent="0.35">
      <c r="A3711" s="169">
        <v>20463</v>
      </c>
      <c r="B3711" s="158">
        <v>2956</v>
      </c>
      <c r="C3711" s="170" t="s">
        <v>471</v>
      </c>
      <c r="D3711" s="171">
        <v>42982.809027777781</v>
      </c>
      <c r="E3711" s="169" t="s">
        <v>256</v>
      </c>
      <c r="F3711" s="172">
        <v>42982.353472222225</v>
      </c>
      <c r="G3711" s="130">
        <f t="shared" si="202"/>
        <v>0.45555555555620231</v>
      </c>
      <c r="H3711" s="131" t="str">
        <f t="shared" si="203"/>
        <v>ACCEPTABLE</v>
      </c>
      <c r="I3711" s="138"/>
      <c r="J3711" s="131"/>
      <c r="K3711" s="131"/>
      <c r="L3711" s="131"/>
      <c r="M3711" s="131"/>
      <c r="N3711" s="138"/>
    </row>
    <row r="3712" spans="1:14" s="133" customFormat="1" ht="27" customHeight="1" x14ac:dyDescent="0.35">
      <c r="A3712" s="169">
        <v>20463</v>
      </c>
      <c r="B3712" s="158">
        <v>2957</v>
      </c>
      <c r="C3712" s="170" t="s">
        <v>16</v>
      </c>
      <c r="D3712" s="171">
        <v>42982.84375</v>
      </c>
      <c r="E3712" s="169" t="s">
        <v>1</v>
      </c>
      <c r="F3712" s="172">
        <v>42982.353472222225</v>
      </c>
      <c r="G3712" s="130">
        <f t="shared" si="202"/>
        <v>0.49027777777519077</v>
      </c>
      <c r="H3712" s="131" t="str">
        <f t="shared" si="203"/>
        <v>ACCEPTABLE</v>
      </c>
      <c r="I3712" s="138"/>
      <c r="J3712" s="131"/>
      <c r="K3712" s="131"/>
      <c r="L3712" s="131"/>
      <c r="M3712" s="131"/>
      <c r="N3712" s="138"/>
    </row>
    <row r="3713" spans="1:14" s="133" customFormat="1" ht="27" customHeight="1" x14ac:dyDescent="0.35">
      <c r="A3713" s="169">
        <v>20462</v>
      </c>
      <c r="B3713" s="158">
        <v>2958</v>
      </c>
      <c r="C3713" s="170" t="s">
        <v>4</v>
      </c>
      <c r="D3713" s="171">
        <v>42983.319444444445</v>
      </c>
      <c r="E3713" s="169" t="s">
        <v>256</v>
      </c>
      <c r="F3713" s="172">
        <v>42983.280555555553</v>
      </c>
      <c r="G3713" s="130">
        <f t="shared" si="202"/>
        <v>3.888888889196096E-2</v>
      </c>
      <c r="H3713" s="131" t="str">
        <f t="shared" si="203"/>
        <v>TOO LATE</v>
      </c>
      <c r="I3713" s="138"/>
      <c r="J3713" s="131"/>
      <c r="K3713" s="131"/>
      <c r="L3713" s="131"/>
      <c r="M3713" s="131"/>
      <c r="N3713" s="138"/>
    </row>
    <row r="3714" spans="1:14" s="133" customFormat="1" ht="27" customHeight="1" x14ac:dyDescent="0.35">
      <c r="A3714" s="169">
        <v>20462</v>
      </c>
      <c r="B3714" s="158">
        <v>2959</v>
      </c>
      <c r="C3714" s="170" t="s">
        <v>3</v>
      </c>
      <c r="D3714" s="171">
        <v>42983.347222222219</v>
      </c>
      <c r="E3714" s="169" t="s">
        <v>1</v>
      </c>
      <c r="F3714" s="172">
        <v>42983.280555555553</v>
      </c>
      <c r="G3714" s="130">
        <f t="shared" si="202"/>
        <v>6.6666666665696539E-2</v>
      </c>
      <c r="H3714" s="131" t="str">
        <f t="shared" si="203"/>
        <v>ACCEPTABLE</v>
      </c>
      <c r="I3714" s="138"/>
      <c r="J3714" s="131"/>
      <c r="K3714" s="131"/>
      <c r="L3714" s="131"/>
      <c r="M3714" s="131"/>
      <c r="N3714" s="138"/>
    </row>
    <row r="3715" spans="1:14" s="133" customFormat="1" ht="27" customHeight="1" x14ac:dyDescent="0.35">
      <c r="A3715" s="169">
        <v>20463</v>
      </c>
      <c r="B3715" s="158">
        <v>2960</v>
      </c>
      <c r="C3715" s="170" t="s">
        <v>85</v>
      </c>
      <c r="D3715" s="171">
        <v>42984.715277777781</v>
      </c>
      <c r="E3715" s="169" t="s">
        <v>256</v>
      </c>
      <c r="F3715" s="172">
        <v>42984.623611111114</v>
      </c>
      <c r="G3715" s="130">
        <f t="shared" si="202"/>
        <v>9.1666666667151731E-2</v>
      </c>
      <c r="H3715" s="131" t="str">
        <f t="shared" si="203"/>
        <v>ACCEPTABLE</v>
      </c>
      <c r="I3715" s="138"/>
      <c r="J3715" s="131"/>
      <c r="K3715" s="131"/>
      <c r="L3715" s="131"/>
      <c r="M3715" s="131"/>
      <c r="N3715" s="138"/>
    </row>
    <row r="3716" spans="1:14" s="133" customFormat="1" ht="27" customHeight="1" x14ac:dyDescent="0.35">
      <c r="A3716" s="169">
        <v>20463</v>
      </c>
      <c r="B3716" s="158">
        <v>2961</v>
      </c>
      <c r="C3716" s="170" t="s">
        <v>471</v>
      </c>
      <c r="D3716" s="171">
        <v>42984.743055555555</v>
      </c>
      <c r="E3716" s="169" t="s">
        <v>1</v>
      </c>
      <c r="F3716" s="172">
        <v>42984.623611111114</v>
      </c>
      <c r="G3716" s="130">
        <f t="shared" si="202"/>
        <v>0.11944444444088731</v>
      </c>
      <c r="H3716" s="131" t="str">
        <f t="shared" si="203"/>
        <v>ACCEPTABLE</v>
      </c>
      <c r="I3716" s="138"/>
      <c r="J3716" s="131"/>
      <c r="K3716" s="131"/>
      <c r="L3716" s="131"/>
      <c r="M3716" s="131"/>
      <c r="N3716" s="138"/>
    </row>
    <row r="3717" spans="1:14" s="133" customFormat="1" ht="27" customHeight="1" x14ac:dyDescent="0.35">
      <c r="A3717" s="169">
        <v>20464</v>
      </c>
      <c r="B3717" s="158">
        <v>2962</v>
      </c>
      <c r="C3717" s="170" t="s">
        <v>471</v>
      </c>
      <c r="D3717" s="171">
        <v>42985.434027777781</v>
      </c>
      <c r="E3717" s="169" t="s">
        <v>256</v>
      </c>
      <c r="F3717" s="172">
        <v>42985.293749999997</v>
      </c>
      <c r="G3717" s="130">
        <f t="shared" si="202"/>
        <v>0.14027777778392192</v>
      </c>
      <c r="H3717" s="131" t="str">
        <f t="shared" si="203"/>
        <v>ACCEPTABLE</v>
      </c>
      <c r="I3717" s="138"/>
      <c r="J3717" s="131"/>
      <c r="K3717" s="131"/>
      <c r="L3717" s="131"/>
      <c r="M3717" s="131"/>
      <c r="N3717" s="138"/>
    </row>
    <row r="3718" spans="1:14" s="133" customFormat="1" ht="27" customHeight="1" x14ac:dyDescent="0.35">
      <c r="A3718" s="169">
        <v>20464</v>
      </c>
      <c r="B3718" s="158">
        <v>2963</v>
      </c>
      <c r="C3718" s="170" t="s">
        <v>85</v>
      </c>
      <c r="D3718" s="171">
        <v>42985.46875</v>
      </c>
      <c r="E3718" s="169" t="s">
        <v>1</v>
      </c>
      <c r="F3718" s="172">
        <v>42985.293749999997</v>
      </c>
      <c r="G3718" s="130">
        <f t="shared" si="202"/>
        <v>0.17500000000291038</v>
      </c>
      <c r="H3718" s="131" t="str">
        <f t="shared" si="203"/>
        <v>ACCEPTABLE</v>
      </c>
      <c r="I3718" s="138"/>
      <c r="J3718" s="131"/>
      <c r="K3718" s="131"/>
      <c r="L3718" s="131"/>
      <c r="M3718" s="131"/>
      <c r="N3718" s="138"/>
    </row>
    <row r="3719" spans="1:14" s="133" customFormat="1" ht="27" customHeight="1" x14ac:dyDescent="0.35">
      <c r="A3719" s="169">
        <v>20464</v>
      </c>
      <c r="B3719" s="158">
        <v>2964</v>
      </c>
      <c r="C3719" s="170" t="s">
        <v>3</v>
      </c>
      <c r="D3719" s="171">
        <v>42986.319444444445</v>
      </c>
      <c r="E3719" s="169" t="s">
        <v>256</v>
      </c>
      <c r="F3719" s="172">
        <v>42986.279166666667</v>
      </c>
      <c r="G3719" s="130">
        <f t="shared" si="202"/>
        <v>4.0277777778101154E-2</v>
      </c>
      <c r="H3719" s="131" t="str">
        <f t="shared" si="203"/>
        <v>TOO LATE</v>
      </c>
      <c r="I3719" s="138"/>
      <c r="J3719" s="131"/>
      <c r="K3719" s="131"/>
      <c r="L3719" s="131"/>
      <c r="M3719" s="131"/>
      <c r="N3719" s="138"/>
    </row>
    <row r="3720" spans="1:14" s="133" customFormat="1" ht="27" customHeight="1" x14ac:dyDescent="0.35">
      <c r="A3720" s="169">
        <v>20464</v>
      </c>
      <c r="B3720" s="158">
        <v>2965</v>
      </c>
      <c r="C3720" s="170" t="s">
        <v>4</v>
      </c>
      <c r="D3720" s="171">
        <v>42986.34375</v>
      </c>
      <c r="E3720" s="169" t="s">
        <v>1</v>
      </c>
      <c r="F3720" s="172">
        <v>42986.279166666667</v>
      </c>
      <c r="G3720" s="130">
        <f t="shared" si="202"/>
        <v>6.4583333332848269E-2</v>
      </c>
      <c r="H3720" s="131" t="str">
        <f t="shared" si="203"/>
        <v>ACCEPTABLE</v>
      </c>
      <c r="I3720" s="138"/>
      <c r="J3720" s="131"/>
      <c r="K3720" s="131"/>
      <c r="L3720" s="131"/>
      <c r="M3720" s="131"/>
      <c r="N3720" s="138"/>
    </row>
    <row r="3721" spans="1:14" s="133" customFormat="1" ht="27" customHeight="1" x14ac:dyDescent="0.35">
      <c r="A3721" s="169">
        <v>20464</v>
      </c>
      <c r="B3721" s="158">
        <v>2966</v>
      </c>
      <c r="C3721" s="170" t="s">
        <v>4</v>
      </c>
      <c r="D3721" s="171">
        <v>42986.479166666664</v>
      </c>
      <c r="E3721" s="169" t="s">
        <v>256</v>
      </c>
      <c r="F3721" s="172">
        <v>42986.279166666667</v>
      </c>
      <c r="G3721" s="130">
        <f t="shared" si="202"/>
        <v>0.19999999999708962</v>
      </c>
      <c r="H3721" s="131" t="str">
        <f t="shared" si="203"/>
        <v>ACCEPTABLE</v>
      </c>
      <c r="I3721" s="138"/>
      <c r="J3721" s="131"/>
      <c r="K3721" s="131"/>
      <c r="L3721" s="131"/>
      <c r="M3721" s="131"/>
      <c r="N3721" s="138"/>
    </row>
    <row r="3722" spans="1:14" s="133" customFormat="1" ht="27" customHeight="1" x14ac:dyDescent="0.35">
      <c r="A3722" s="169">
        <v>20464</v>
      </c>
      <c r="B3722" s="158">
        <v>2967</v>
      </c>
      <c r="C3722" s="170" t="s">
        <v>3</v>
      </c>
      <c r="D3722" s="171">
        <v>42986.510416666664</v>
      </c>
      <c r="E3722" s="169" t="s">
        <v>1</v>
      </c>
      <c r="F3722" s="172">
        <v>42986.279166666667</v>
      </c>
      <c r="G3722" s="130">
        <f t="shared" si="202"/>
        <v>0.23124999999708962</v>
      </c>
      <c r="H3722" s="131" t="str">
        <f t="shared" si="203"/>
        <v>ACCEPTABLE</v>
      </c>
      <c r="I3722" s="138"/>
      <c r="J3722" s="131"/>
      <c r="K3722" s="131"/>
      <c r="L3722" s="131"/>
      <c r="M3722" s="131"/>
      <c r="N3722" s="138"/>
    </row>
    <row r="3723" spans="1:14" s="133" customFormat="1" ht="27" customHeight="1" x14ac:dyDescent="0.35">
      <c r="A3723" s="169">
        <v>20464</v>
      </c>
      <c r="B3723" s="158">
        <v>2968</v>
      </c>
      <c r="C3723" s="170" t="s">
        <v>85</v>
      </c>
      <c r="D3723" s="171">
        <v>42986.631944444445</v>
      </c>
      <c r="E3723" s="169" t="s">
        <v>256</v>
      </c>
      <c r="F3723" s="172">
        <v>42986.279166666667</v>
      </c>
      <c r="G3723" s="130">
        <f t="shared" si="202"/>
        <v>0.35277777777810115</v>
      </c>
      <c r="H3723" s="131" t="str">
        <f t="shared" si="203"/>
        <v>ACCEPTABLE</v>
      </c>
      <c r="I3723" s="138"/>
      <c r="J3723" s="131"/>
      <c r="K3723" s="131"/>
      <c r="L3723" s="131"/>
      <c r="M3723" s="131"/>
      <c r="N3723" s="138"/>
    </row>
    <row r="3724" spans="1:14" s="133" customFormat="1" ht="27" customHeight="1" x14ac:dyDescent="0.35">
      <c r="A3724" s="169">
        <v>20464</v>
      </c>
      <c r="B3724" s="158">
        <v>2969</v>
      </c>
      <c r="C3724" s="170" t="s">
        <v>471</v>
      </c>
      <c r="D3724" s="171">
        <v>42986.659722222219</v>
      </c>
      <c r="E3724" s="169" t="s">
        <v>1</v>
      </c>
      <c r="F3724" s="172">
        <v>42986.279166666667</v>
      </c>
      <c r="G3724" s="130">
        <f t="shared" si="202"/>
        <v>0.38055555555183673</v>
      </c>
      <c r="H3724" s="131" t="str">
        <f t="shared" si="203"/>
        <v>ACCEPTABLE</v>
      </c>
      <c r="I3724" s="138"/>
      <c r="J3724" s="131"/>
      <c r="K3724" s="131"/>
      <c r="L3724" s="131"/>
      <c r="M3724" s="131"/>
      <c r="N3724" s="138"/>
    </row>
    <row r="3725" spans="1:14" s="133" customFormat="1" ht="27" customHeight="1" x14ac:dyDescent="0.35">
      <c r="A3725" s="169">
        <v>20465</v>
      </c>
      <c r="B3725" s="158">
        <v>2970</v>
      </c>
      <c r="C3725" s="170" t="s">
        <v>471</v>
      </c>
      <c r="D3725" s="171">
        <v>42987.465277777781</v>
      </c>
      <c r="E3725" s="169" t="s">
        <v>256</v>
      </c>
      <c r="F3725" s="172">
        <v>42987.286805555559</v>
      </c>
      <c r="G3725" s="130">
        <f t="shared" si="202"/>
        <v>0.17847222222189885</v>
      </c>
      <c r="H3725" s="131" t="str">
        <f t="shared" si="203"/>
        <v>ACCEPTABLE</v>
      </c>
      <c r="I3725" s="138"/>
      <c r="J3725" s="131"/>
      <c r="K3725" s="131"/>
      <c r="L3725" s="131"/>
      <c r="M3725" s="131"/>
      <c r="N3725" s="138"/>
    </row>
    <row r="3726" spans="1:14" s="133" customFormat="1" ht="27" customHeight="1" x14ac:dyDescent="0.35">
      <c r="A3726" s="169">
        <v>20466</v>
      </c>
      <c r="B3726" s="158">
        <v>2971</v>
      </c>
      <c r="C3726" s="170" t="s">
        <v>1915</v>
      </c>
      <c r="D3726" s="171">
        <v>42987.5</v>
      </c>
      <c r="E3726" s="169" t="s">
        <v>1</v>
      </c>
      <c r="F3726" s="172">
        <v>42987.286805555559</v>
      </c>
      <c r="G3726" s="130">
        <f t="shared" si="202"/>
        <v>0.21319444444088731</v>
      </c>
      <c r="H3726" s="131" t="str">
        <f t="shared" si="203"/>
        <v>ACCEPTABLE</v>
      </c>
      <c r="I3726" s="138"/>
      <c r="J3726" s="131"/>
      <c r="K3726" s="131"/>
      <c r="L3726" s="131"/>
      <c r="M3726" s="131"/>
      <c r="N3726" s="138"/>
    </row>
    <row r="3727" spans="1:14" s="133" customFormat="1" ht="27" customHeight="1" x14ac:dyDescent="0.35">
      <c r="A3727" s="169">
        <v>20465</v>
      </c>
      <c r="B3727" s="158">
        <v>2972</v>
      </c>
      <c r="C3727" s="170" t="s">
        <v>83</v>
      </c>
      <c r="D3727" s="171">
        <v>42987.944444444445</v>
      </c>
      <c r="E3727" s="169" t="s">
        <v>256</v>
      </c>
      <c r="F3727" s="172">
        <v>42987.732638888891</v>
      </c>
      <c r="G3727" s="130">
        <f t="shared" si="202"/>
        <v>0.21180555555474712</v>
      </c>
      <c r="H3727" s="131" t="str">
        <f t="shared" si="203"/>
        <v>ACCEPTABLE</v>
      </c>
      <c r="I3727" s="138"/>
      <c r="J3727" s="131"/>
      <c r="K3727" s="131"/>
      <c r="L3727" s="131"/>
      <c r="M3727" s="131"/>
      <c r="N3727" s="138"/>
    </row>
    <row r="3728" spans="1:14" s="133" customFormat="1" ht="27" customHeight="1" x14ac:dyDescent="0.35">
      <c r="A3728" s="169">
        <v>20465</v>
      </c>
      <c r="B3728" s="158">
        <v>2973</v>
      </c>
      <c r="C3728" s="170" t="s">
        <v>83</v>
      </c>
      <c r="D3728" s="171">
        <v>42987.996527777781</v>
      </c>
      <c r="E3728" s="169" t="s">
        <v>1</v>
      </c>
      <c r="F3728" s="172">
        <v>42987.732638888891</v>
      </c>
      <c r="G3728" s="130">
        <f t="shared" si="202"/>
        <v>0.26388888889050577</v>
      </c>
      <c r="H3728" s="131" t="str">
        <f t="shared" si="203"/>
        <v>ACCEPTABLE</v>
      </c>
      <c r="I3728" s="138"/>
      <c r="J3728" s="131"/>
      <c r="K3728" s="131"/>
      <c r="L3728" s="131"/>
      <c r="M3728" s="131"/>
      <c r="N3728" s="138"/>
    </row>
    <row r="3729" spans="1:14" s="133" customFormat="1" ht="27" customHeight="1" x14ac:dyDescent="0.35">
      <c r="A3729" s="176"/>
      <c r="B3729" s="176"/>
      <c r="C3729" s="175"/>
      <c r="D3729" s="174"/>
      <c r="E3729" s="175"/>
      <c r="F3729" s="174"/>
      <c r="G3729" s="130" t="str">
        <f t="shared" si="202"/>
        <v/>
      </c>
      <c r="H3729" s="131" t="str">
        <f t="shared" si="203"/>
        <v/>
      </c>
      <c r="I3729" s="138"/>
      <c r="J3729" s="131"/>
      <c r="K3729" s="131"/>
      <c r="L3729" s="131"/>
      <c r="M3729" s="131"/>
      <c r="N3729" s="138"/>
    </row>
    <row r="3730" spans="1:14" s="133" customFormat="1" ht="27" customHeight="1" x14ac:dyDescent="0.35">
      <c r="A3730" s="176"/>
      <c r="B3730" s="176"/>
      <c r="C3730" s="175"/>
      <c r="D3730" s="174"/>
      <c r="E3730" s="175"/>
      <c r="F3730" s="174"/>
      <c r="G3730" s="130" t="str">
        <f t="shared" si="202"/>
        <v/>
      </c>
      <c r="H3730" s="131" t="str">
        <f t="shared" si="203"/>
        <v/>
      </c>
      <c r="I3730" s="138"/>
      <c r="J3730" s="131"/>
      <c r="K3730" s="131"/>
      <c r="L3730" s="131"/>
      <c r="M3730" s="131"/>
      <c r="N3730" s="138"/>
    </row>
    <row r="3731" spans="1:14" s="133" customFormat="1" ht="27" customHeight="1" x14ac:dyDescent="0.35">
      <c r="A3731" s="169">
        <v>20467</v>
      </c>
      <c r="B3731" s="158">
        <v>2976</v>
      </c>
      <c r="C3731" s="170" t="s">
        <v>3</v>
      </c>
      <c r="D3731" s="171">
        <v>42988.784722222219</v>
      </c>
      <c r="E3731" s="169" t="s">
        <v>256</v>
      </c>
      <c r="F3731" s="172">
        <v>42988.711805555555</v>
      </c>
      <c r="G3731" s="130">
        <f t="shared" si="202"/>
        <v>7.2916666664241347E-2</v>
      </c>
      <c r="H3731" s="131" t="str">
        <f t="shared" si="203"/>
        <v>ACCEPTABLE</v>
      </c>
      <c r="I3731" s="138"/>
      <c r="J3731" s="131"/>
      <c r="K3731" s="131"/>
      <c r="L3731" s="131"/>
      <c r="M3731" s="131"/>
      <c r="N3731" s="138"/>
    </row>
    <row r="3732" spans="1:14" s="133" customFormat="1" ht="27" customHeight="1" x14ac:dyDescent="0.35">
      <c r="A3732" s="169">
        <v>20467</v>
      </c>
      <c r="B3732" s="158">
        <v>2977</v>
      </c>
      <c r="C3732" s="170" t="s">
        <v>4</v>
      </c>
      <c r="D3732" s="171">
        <v>42988.819444444445</v>
      </c>
      <c r="E3732" s="169" t="s">
        <v>1</v>
      </c>
      <c r="F3732" s="172">
        <v>42988.711805555555</v>
      </c>
      <c r="G3732" s="130">
        <f t="shared" si="202"/>
        <v>0.10763888889050577</v>
      </c>
      <c r="H3732" s="131" t="str">
        <f t="shared" si="203"/>
        <v>ACCEPTABLE</v>
      </c>
      <c r="I3732" s="138"/>
      <c r="J3732" s="131"/>
      <c r="K3732" s="131"/>
      <c r="L3732" s="131"/>
      <c r="M3732" s="131"/>
      <c r="N3732" s="138"/>
    </row>
    <row r="3733" spans="1:14" s="133" customFormat="1" ht="27" customHeight="1" x14ac:dyDescent="0.35">
      <c r="A3733" s="169">
        <v>20468</v>
      </c>
      <c r="B3733" s="158">
        <v>2978</v>
      </c>
      <c r="C3733" s="170" t="s">
        <v>471</v>
      </c>
      <c r="D3733" s="171">
        <v>42989.256944444445</v>
      </c>
      <c r="E3733" s="169" t="s">
        <v>256</v>
      </c>
      <c r="F3733" s="172">
        <v>42988.698611111111</v>
      </c>
      <c r="G3733" s="130">
        <f t="shared" si="202"/>
        <v>0.55833333333430346</v>
      </c>
      <c r="H3733" s="131" t="str">
        <f t="shared" si="203"/>
        <v>ACCEPTABLE</v>
      </c>
      <c r="I3733" s="138"/>
      <c r="J3733" s="131"/>
      <c r="K3733" s="131"/>
      <c r="L3733" s="131"/>
      <c r="M3733" s="131"/>
      <c r="N3733" s="138"/>
    </row>
    <row r="3734" spans="1:14" s="133" customFormat="1" ht="27" customHeight="1" x14ac:dyDescent="0.35">
      <c r="A3734" s="169">
        <v>20468</v>
      </c>
      <c r="B3734" s="158">
        <v>2979</v>
      </c>
      <c r="C3734" s="170" t="s">
        <v>85</v>
      </c>
      <c r="D3734" s="171">
        <v>42989.291666666664</v>
      </c>
      <c r="E3734" s="169" t="s">
        <v>1</v>
      </c>
      <c r="F3734" s="172">
        <v>42988.698611111111</v>
      </c>
      <c r="G3734" s="130">
        <f t="shared" si="202"/>
        <v>0.59305555555329192</v>
      </c>
      <c r="H3734" s="131" t="str">
        <f t="shared" si="203"/>
        <v>ACCEPTABLE</v>
      </c>
      <c r="I3734" s="138"/>
      <c r="J3734" s="131"/>
      <c r="K3734" s="131"/>
      <c r="L3734" s="131"/>
      <c r="M3734" s="131"/>
      <c r="N3734" s="138"/>
    </row>
    <row r="3735" spans="1:14" s="133" customFormat="1" ht="27" customHeight="1" x14ac:dyDescent="0.35">
      <c r="A3735" s="169">
        <v>20468</v>
      </c>
      <c r="B3735" s="158">
        <v>2980</v>
      </c>
      <c r="C3735" s="170" t="s">
        <v>85</v>
      </c>
      <c r="D3735" s="171">
        <v>42989.569444444445</v>
      </c>
      <c r="E3735" s="169" t="s">
        <v>256</v>
      </c>
      <c r="F3735" s="172">
        <v>42989.517361111109</v>
      </c>
      <c r="G3735" s="130">
        <f t="shared" si="202"/>
        <v>5.2083333335758653E-2</v>
      </c>
      <c r="H3735" s="131" t="str">
        <f t="shared" si="203"/>
        <v>ACCEPTABLE</v>
      </c>
      <c r="I3735" s="138"/>
      <c r="J3735" s="131"/>
      <c r="K3735" s="131"/>
      <c r="L3735" s="131"/>
      <c r="M3735" s="131"/>
      <c r="N3735" s="138"/>
    </row>
    <row r="3736" spans="1:14" s="133" customFormat="1" ht="27" customHeight="1" x14ac:dyDescent="0.35">
      <c r="A3736" s="169">
        <v>20468</v>
      </c>
      <c r="B3736" s="158">
        <v>2981</v>
      </c>
      <c r="C3736" s="170" t="s">
        <v>471</v>
      </c>
      <c r="D3736" s="171">
        <v>42989.59375</v>
      </c>
      <c r="E3736" s="169" t="s">
        <v>1</v>
      </c>
      <c r="F3736" s="172">
        <v>42989.517361111109</v>
      </c>
      <c r="G3736" s="130">
        <f t="shared" si="202"/>
        <v>7.6388888890505768E-2</v>
      </c>
      <c r="H3736" s="131" t="str">
        <f t="shared" si="203"/>
        <v>ACCEPTABLE</v>
      </c>
      <c r="I3736" s="138"/>
      <c r="J3736" s="131"/>
      <c r="K3736" s="131"/>
      <c r="L3736" s="131"/>
      <c r="M3736" s="131"/>
      <c r="N3736" s="138"/>
    </row>
    <row r="3737" spans="1:14" s="133" customFormat="1" ht="27" customHeight="1" x14ac:dyDescent="0.35">
      <c r="A3737" s="169">
        <v>20467</v>
      </c>
      <c r="B3737" s="158">
        <v>2982</v>
      </c>
      <c r="C3737" s="170" t="s">
        <v>4</v>
      </c>
      <c r="D3737" s="171">
        <v>42989.881944444445</v>
      </c>
      <c r="E3737" s="169" t="s">
        <v>0</v>
      </c>
      <c r="F3737" s="172">
        <v>42989.719444444447</v>
      </c>
      <c r="G3737" s="130">
        <f t="shared" si="202"/>
        <v>0.16249999999854481</v>
      </c>
      <c r="H3737" s="131" t="str">
        <f t="shared" si="203"/>
        <v>ACCEPTABLE</v>
      </c>
      <c r="I3737" s="138"/>
      <c r="J3737" s="131"/>
      <c r="K3737" s="131"/>
      <c r="L3737" s="131"/>
      <c r="M3737" s="131"/>
      <c r="N3737" s="138"/>
    </row>
    <row r="3738" spans="1:14" s="133" customFormat="1" ht="27" customHeight="1" x14ac:dyDescent="0.35">
      <c r="A3738" s="169">
        <v>20467</v>
      </c>
      <c r="B3738" s="158">
        <v>2983</v>
      </c>
      <c r="C3738" s="170" t="s">
        <v>3</v>
      </c>
      <c r="D3738" s="171">
        <v>42989.909722222219</v>
      </c>
      <c r="E3738" s="169" t="s">
        <v>1</v>
      </c>
      <c r="F3738" s="172">
        <v>42989.719444444447</v>
      </c>
      <c r="G3738" s="130">
        <f t="shared" si="202"/>
        <v>0.19027777777228039</v>
      </c>
      <c r="H3738" s="131" t="str">
        <f t="shared" si="203"/>
        <v>ACCEPTABLE</v>
      </c>
      <c r="I3738" s="138"/>
      <c r="J3738" s="131"/>
      <c r="K3738" s="131"/>
      <c r="L3738" s="131"/>
      <c r="M3738" s="131"/>
      <c r="N3738" s="138"/>
    </row>
    <row r="3739" spans="1:14" s="133" customFormat="1" ht="27" customHeight="1" x14ac:dyDescent="0.35">
      <c r="A3739" s="169">
        <v>20469</v>
      </c>
      <c r="B3739" s="158">
        <v>2984</v>
      </c>
      <c r="C3739" s="170" t="s">
        <v>471</v>
      </c>
      <c r="D3739" s="171">
        <v>42992.256944444445</v>
      </c>
      <c r="E3739" s="169" t="s">
        <v>0</v>
      </c>
      <c r="F3739" s="172">
        <v>42992.181944444441</v>
      </c>
      <c r="G3739" s="130">
        <f t="shared" si="202"/>
        <v>7.5000000004365575E-2</v>
      </c>
      <c r="H3739" s="131" t="str">
        <f t="shared" si="203"/>
        <v>ACCEPTABLE</v>
      </c>
      <c r="I3739" s="138"/>
      <c r="J3739" s="131"/>
      <c r="K3739" s="131"/>
      <c r="L3739" s="131"/>
      <c r="M3739" s="131"/>
      <c r="N3739" s="138"/>
    </row>
    <row r="3740" spans="1:14" s="133" customFormat="1" ht="27" customHeight="1" x14ac:dyDescent="0.35">
      <c r="A3740" s="169">
        <v>20470</v>
      </c>
      <c r="B3740" s="158">
        <v>2985</v>
      </c>
      <c r="C3740" s="170" t="s">
        <v>3</v>
      </c>
      <c r="D3740" s="171">
        <v>42992.267361111109</v>
      </c>
      <c r="E3740" s="169" t="s">
        <v>0</v>
      </c>
      <c r="F3740" s="172">
        <v>42992.181944444441</v>
      </c>
      <c r="G3740" s="130">
        <f t="shared" si="202"/>
        <v>8.5416666668606922E-2</v>
      </c>
      <c r="H3740" s="131" t="str">
        <f t="shared" si="203"/>
        <v>ACCEPTABLE</v>
      </c>
      <c r="I3740" s="138"/>
      <c r="J3740" s="131"/>
      <c r="K3740" s="131"/>
      <c r="L3740" s="131"/>
      <c r="M3740" s="131"/>
      <c r="N3740" s="138"/>
    </row>
    <row r="3741" spans="1:14" s="133" customFormat="1" ht="27" customHeight="1" x14ac:dyDescent="0.35">
      <c r="A3741" s="169">
        <v>20470</v>
      </c>
      <c r="B3741" s="158">
        <v>2986</v>
      </c>
      <c r="C3741" s="170" t="s">
        <v>1918</v>
      </c>
      <c r="D3741" s="171">
        <v>42992.288194444445</v>
      </c>
      <c r="E3741" s="169" t="s">
        <v>1</v>
      </c>
      <c r="F3741" s="172">
        <v>42992.181944444441</v>
      </c>
      <c r="G3741" s="130">
        <f t="shared" si="202"/>
        <v>0.10625000000436557</v>
      </c>
      <c r="H3741" s="131" t="str">
        <f t="shared" si="203"/>
        <v>ACCEPTABLE</v>
      </c>
      <c r="I3741" s="138"/>
      <c r="J3741" s="131"/>
      <c r="K3741" s="131"/>
      <c r="L3741" s="131"/>
      <c r="M3741" s="131"/>
      <c r="N3741" s="138"/>
    </row>
    <row r="3742" spans="1:14" s="133" customFormat="1" ht="27" customHeight="1" x14ac:dyDescent="0.35">
      <c r="A3742" s="169">
        <v>20469</v>
      </c>
      <c r="B3742" s="158">
        <v>2987</v>
      </c>
      <c r="C3742" s="170" t="s">
        <v>85</v>
      </c>
      <c r="D3742" s="171">
        <v>42993.569444444445</v>
      </c>
      <c r="E3742" s="169" t="s">
        <v>0</v>
      </c>
      <c r="F3742" s="172">
        <v>42993.411805555559</v>
      </c>
      <c r="G3742" s="130">
        <f t="shared" si="202"/>
        <v>0.15763888888614019</v>
      </c>
      <c r="H3742" s="131" t="str">
        <f t="shared" si="203"/>
        <v>ACCEPTABLE</v>
      </c>
      <c r="I3742" s="138"/>
      <c r="J3742" s="131"/>
      <c r="K3742" s="131"/>
      <c r="L3742" s="131"/>
      <c r="M3742" s="131"/>
      <c r="N3742" s="138"/>
    </row>
    <row r="3743" spans="1:14" s="133" customFormat="1" ht="27" customHeight="1" x14ac:dyDescent="0.35">
      <c r="A3743" s="169">
        <v>20469</v>
      </c>
      <c r="B3743" s="158">
        <v>2988</v>
      </c>
      <c r="C3743" s="170" t="s">
        <v>471</v>
      </c>
      <c r="D3743" s="171">
        <v>42993.597222222219</v>
      </c>
      <c r="E3743" s="169" t="s">
        <v>1</v>
      </c>
      <c r="F3743" s="172">
        <v>42993.411805555559</v>
      </c>
      <c r="G3743" s="130">
        <f t="shared" si="202"/>
        <v>0.18541666665987577</v>
      </c>
      <c r="H3743" s="131" t="str">
        <f t="shared" si="203"/>
        <v>ACCEPTABLE</v>
      </c>
      <c r="I3743" s="138"/>
      <c r="J3743" s="131"/>
      <c r="K3743" s="131"/>
      <c r="L3743" s="131"/>
      <c r="M3743" s="131"/>
      <c r="N3743" s="138"/>
    </row>
    <row r="3744" spans="1:14" s="133" customFormat="1" ht="27" customHeight="1" x14ac:dyDescent="0.35">
      <c r="A3744" s="169">
        <v>20471</v>
      </c>
      <c r="B3744" s="158">
        <v>2989</v>
      </c>
      <c r="C3744" s="170" t="s">
        <v>3</v>
      </c>
      <c r="D3744" s="171">
        <v>42993.645833333336</v>
      </c>
      <c r="E3744" s="169" t="s">
        <v>0</v>
      </c>
      <c r="F3744" s="172">
        <v>42993.411805555559</v>
      </c>
      <c r="G3744" s="130">
        <f t="shared" si="202"/>
        <v>0.23402777777664596</v>
      </c>
      <c r="H3744" s="131" t="str">
        <f t="shared" si="203"/>
        <v>ACCEPTABLE</v>
      </c>
      <c r="I3744" s="138"/>
      <c r="J3744" s="131"/>
      <c r="K3744" s="131"/>
      <c r="L3744" s="131"/>
      <c r="M3744" s="131"/>
      <c r="N3744" s="138"/>
    </row>
    <row r="3745" spans="1:14" s="133" customFormat="1" ht="27" customHeight="1" x14ac:dyDescent="0.35">
      <c r="A3745" s="169">
        <v>20471</v>
      </c>
      <c r="B3745" s="158">
        <v>2990</v>
      </c>
      <c r="C3745" s="170" t="s">
        <v>4</v>
      </c>
      <c r="D3745" s="171">
        <v>42993.680555555555</v>
      </c>
      <c r="E3745" s="169" t="s">
        <v>1</v>
      </c>
      <c r="F3745" s="172">
        <v>42993.411805555559</v>
      </c>
      <c r="G3745" s="130">
        <f t="shared" si="202"/>
        <v>0.26874999999563443</v>
      </c>
      <c r="H3745" s="131" t="str">
        <f t="shared" si="203"/>
        <v>ACCEPTABLE</v>
      </c>
      <c r="I3745" s="138"/>
      <c r="J3745" s="131"/>
      <c r="K3745" s="131"/>
      <c r="L3745" s="131"/>
      <c r="M3745" s="131"/>
      <c r="N3745" s="138"/>
    </row>
    <row r="3746" spans="1:14" s="133" customFormat="1" ht="27" customHeight="1" x14ac:dyDescent="0.35">
      <c r="A3746" s="169">
        <v>20471</v>
      </c>
      <c r="B3746" s="158">
        <v>2991</v>
      </c>
      <c r="C3746" s="170" t="s">
        <v>4</v>
      </c>
      <c r="D3746" s="171">
        <v>42994.774305555555</v>
      </c>
      <c r="E3746" s="169" t="s">
        <v>0</v>
      </c>
      <c r="F3746" s="172">
        <v>42994.645138888889</v>
      </c>
      <c r="G3746" s="130">
        <f t="shared" si="202"/>
        <v>0.12916666666569654</v>
      </c>
      <c r="H3746" s="131" t="str">
        <f t="shared" si="203"/>
        <v>ACCEPTABLE</v>
      </c>
      <c r="I3746" s="138"/>
      <c r="J3746" s="131"/>
      <c r="K3746" s="131"/>
      <c r="L3746" s="131"/>
      <c r="M3746" s="131"/>
      <c r="N3746" s="138"/>
    </row>
    <row r="3747" spans="1:14" s="133" customFormat="1" ht="27" customHeight="1" x14ac:dyDescent="0.35">
      <c r="A3747" s="169">
        <v>20471</v>
      </c>
      <c r="B3747" s="158">
        <v>2992</v>
      </c>
      <c r="C3747" s="170" t="s">
        <v>3</v>
      </c>
      <c r="D3747" s="171">
        <v>42994.809027777781</v>
      </c>
      <c r="E3747" s="169" t="s">
        <v>1</v>
      </c>
      <c r="F3747" s="172">
        <v>42994.645138888889</v>
      </c>
      <c r="G3747" s="130">
        <f t="shared" si="202"/>
        <v>0.16388888889196096</v>
      </c>
      <c r="H3747" s="131" t="str">
        <f t="shared" si="203"/>
        <v>ACCEPTABLE</v>
      </c>
      <c r="I3747" s="138"/>
      <c r="J3747" s="131"/>
      <c r="K3747" s="131"/>
      <c r="L3747" s="131"/>
      <c r="M3747" s="131"/>
      <c r="N3747" s="138"/>
    </row>
    <row r="3748" spans="1:14" s="133" customFormat="1" ht="27" customHeight="1" x14ac:dyDescent="0.35">
      <c r="A3748" s="169">
        <v>20472</v>
      </c>
      <c r="B3748" s="158">
        <v>2993</v>
      </c>
      <c r="C3748" s="170" t="s">
        <v>3</v>
      </c>
      <c r="D3748" s="171">
        <v>42994.833333333336</v>
      </c>
      <c r="E3748" s="169" t="s">
        <v>0</v>
      </c>
      <c r="F3748" s="172">
        <v>42994.645138888889</v>
      </c>
      <c r="G3748" s="130">
        <f t="shared" si="202"/>
        <v>0.18819444444670808</v>
      </c>
      <c r="H3748" s="131" t="str">
        <f t="shared" si="203"/>
        <v>ACCEPTABLE</v>
      </c>
      <c r="I3748" s="138"/>
      <c r="J3748" s="131"/>
      <c r="K3748" s="131"/>
      <c r="L3748" s="131"/>
      <c r="M3748" s="131"/>
      <c r="N3748" s="138"/>
    </row>
    <row r="3749" spans="1:14" s="133" customFormat="1" ht="27" customHeight="1" x14ac:dyDescent="0.35">
      <c r="A3749" s="169">
        <v>20472</v>
      </c>
      <c r="B3749" s="158">
        <v>2994</v>
      </c>
      <c r="C3749" s="170" t="s">
        <v>4</v>
      </c>
      <c r="D3749" s="171">
        <v>42994.868055555555</v>
      </c>
      <c r="E3749" s="169" t="s">
        <v>1</v>
      </c>
      <c r="F3749" s="172">
        <v>42994.645138888889</v>
      </c>
      <c r="G3749" s="130">
        <f t="shared" si="202"/>
        <v>0.22291666666569654</v>
      </c>
      <c r="H3749" s="131" t="str">
        <f t="shared" si="203"/>
        <v>ACCEPTABLE</v>
      </c>
      <c r="I3749" s="138"/>
      <c r="J3749" s="131"/>
      <c r="K3749" s="131"/>
      <c r="L3749" s="131"/>
      <c r="M3749" s="131"/>
      <c r="N3749" s="138"/>
    </row>
    <row r="3750" spans="1:14" s="133" customFormat="1" ht="27" customHeight="1" x14ac:dyDescent="0.35">
      <c r="A3750" s="169">
        <v>20472</v>
      </c>
      <c r="B3750" s="158">
        <v>2995</v>
      </c>
      <c r="C3750" s="170" t="s">
        <v>4</v>
      </c>
      <c r="D3750" s="171">
        <v>42995.131944444445</v>
      </c>
      <c r="E3750" s="169" t="s">
        <v>0</v>
      </c>
      <c r="F3750" s="172">
        <v>42994.962500000001</v>
      </c>
      <c r="G3750" s="130">
        <f t="shared" ref="G3750:G3790" si="204">IF(D3750="","",D3750-F3750)</f>
        <v>0.16944444444379769</v>
      </c>
      <c r="H3750" s="131" t="str">
        <f t="shared" ref="H3750:H3790" si="205">IF(G3750="","",IF(OR(DAY(D3750-F3750)&gt;1,AND(HOUR(D3750-F3750)&gt;HOUR("0:59"),(SIGN(D3750-F3750)=1))),"ACCEPTABLE","TOO LATE"))</f>
        <v>ACCEPTABLE</v>
      </c>
      <c r="I3750" s="138"/>
      <c r="J3750" s="131"/>
      <c r="K3750" s="131"/>
      <c r="L3750" s="131"/>
      <c r="M3750" s="131"/>
      <c r="N3750" s="138"/>
    </row>
    <row r="3751" spans="1:14" s="133" customFormat="1" ht="27" customHeight="1" x14ac:dyDescent="0.35">
      <c r="A3751" s="169">
        <v>20472</v>
      </c>
      <c r="B3751" s="158">
        <v>2996</v>
      </c>
      <c r="C3751" s="170" t="s">
        <v>3</v>
      </c>
      <c r="D3751" s="171">
        <v>42995.159722222219</v>
      </c>
      <c r="E3751" s="169" t="s">
        <v>1</v>
      </c>
      <c r="F3751" s="172">
        <v>42994.962500000001</v>
      </c>
      <c r="G3751" s="130">
        <f t="shared" si="204"/>
        <v>0.19722222221753327</v>
      </c>
      <c r="H3751" s="131" t="str">
        <f t="shared" si="205"/>
        <v>ACCEPTABLE</v>
      </c>
      <c r="I3751" s="138"/>
      <c r="J3751" s="131"/>
      <c r="K3751" s="131"/>
      <c r="L3751" s="131"/>
      <c r="M3751" s="131"/>
      <c r="N3751" s="138"/>
    </row>
    <row r="3752" spans="1:14" s="133" customFormat="1" ht="27" customHeight="1" x14ac:dyDescent="0.35">
      <c r="A3752" s="169">
        <v>20473</v>
      </c>
      <c r="B3752" s="158">
        <v>2997</v>
      </c>
      <c r="C3752" s="170" t="s">
        <v>3</v>
      </c>
      <c r="D3752" s="171">
        <v>42996.045138888891</v>
      </c>
      <c r="E3752" s="169" t="s">
        <v>0</v>
      </c>
      <c r="F3752" s="172">
        <v>42995.752083333333</v>
      </c>
      <c r="G3752" s="130">
        <f t="shared" si="204"/>
        <v>0.2930555555576575</v>
      </c>
      <c r="H3752" s="131" t="str">
        <f t="shared" si="205"/>
        <v>ACCEPTABLE</v>
      </c>
      <c r="I3752" s="138"/>
      <c r="J3752" s="131"/>
      <c r="K3752" s="131"/>
      <c r="L3752" s="131"/>
      <c r="M3752" s="131"/>
      <c r="N3752" s="138"/>
    </row>
    <row r="3753" spans="1:14" s="133" customFormat="1" ht="27" customHeight="1" x14ac:dyDescent="0.35">
      <c r="A3753" s="169">
        <v>20473</v>
      </c>
      <c r="B3753" s="158">
        <v>2998</v>
      </c>
      <c r="C3753" s="170" t="s">
        <v>4</v>
      </c>
      <c r="D3753" s="171">
        <v>42996.072916666664</v>
      </c>
      <c r="E3753" s="169" t="s">
        <v>1</v>
      </c>
      <c r="F3753" s="172">
        <v>42995.752083333333</v>
      </c>
      <c r="G3753" s="130">
        <f t="shared" si="204"/>
        <v>0.32083333333139308</v>
      </c>
      <c r="H3753" s="131" t="str">
        <f t="shared" si="205"/>
        <v>ACCEPTABLE</v>
      </c>
      <c r="I3753" s="138"/>
      <c r="J3753" s="131"/>
      <c r="K3753" s="131"/>
      <c r="L3753" s="131"/>
      <c r="M3753" s="131"/>
      <c r="N3753" s="138"/>
    </row>
    <row r="3754" spans="1:14" s="133" customFormat="1" ht="27" customHeight="1" x14ac:dyDescent="0.35">
      <c r="A3754" s="169">
        <v>20473</v>
      </c>
      <c r="B3754" s="158">
        <v>2999</v>
      </c>
      <c r="C3754" s="170" t="s">
        <v>4</v>
      </c>
      <c r="D3754" s="171">
        <v>42996.5</v>
      </c>
      <c r="E3754" s="169" t="s">
        <v>1</v>
      </c>
      <c r="F3754" s="172">
        <v>42996.43472222222</v>
      </c>
      <c r="G3754" s="130">
        <f t="shared" si="204"/>
        <v>6.5277777779556345E-2</v>
      </c>
      <c r="H3754" s="131" t="str">
        <f t="shared" si="205"/>
        <v>ACCEPTABLE</v>
      </c>
      <c r="I3754" s="138"/>
      <c r="J3754" s="131"/>
      <c r="K3754" s="131"/>
      <c r="L3754" s="131"/>
      <c r="M3754" s="131"/>
      <c r="N3754" s="138"/>
    </row>
    <row r="3755" spans="1:14" s="133" customFormat="1" ht="27" customHeight="1" x14ac:dyDescent="0.35">
      <c r="A3755" s="169">
        <v>20473</v>
      </c>
      <c r="B3755" s="158">
        <v>3000</v>
      </c>
      <c r="C3755" s="170" t="s">
        <v>4</v>
      </c>
      <c r="D3755" s="171">
        <v>42996.666666666664</v>
      </c>
      <c r="E3755" s="169" t="s">
        <v>0</v>
      </c>
      <c r="F3755" s="172">
        <v>42996.43472222222</v>
      </c>
      <c r="G3755" s="130">
        <f t="shared" si="204"/>
        <v>0.23194444444379769</v>
      </c>
      <c r="H3755" s="131" t="str">
        <f t="shared" si="205"/>
        <v>ACCEPTABLE</v>
      </c>
      <c r="I3755" s="138"/>
      <c r="J3755" s="131"/>
      <c r="K3755" s="131"/>
      <c r="L3755" s="131"/>
      <c r="M3755" s="131"/>
      <c r="N3755" s="138"/>
    </row>
    <row r="3756" spans="1:14" s="133" customFormat="1" ht="27" customHeight="1" x14ac:dyDescent="0.35">
      <c r="A3756" s="169">
        <v>20474</v>
      </c>
      <c r="B3756" s="158">
        <v>3001</v>
      </c>
      <c r="C3756" s="170" t="s">
        <v>85</v>
      </c>
      <c r="D3756" s="171">
        <v>42997.652777777781</v>
      </c>
      <c r="E3756" s="169" t="s">
        <v>0</v>
      </c>
      <c r="F3756" s="172">
        <v>42997.539583333331</v>
      </c>
      <c r="G3756" s="130">
        <f t="shared" si="204"/>
        <v>0.11319444444961846</v>
      </c>
      <c r="H3756" s="131" t="str">
        <f t="shared" si="205"/>
        <v>ACCEPTABLE</v>
      </c>
      <c r="I3756" s="138"/>
      <c r="J3756" s="131"/>
      <c r="K3756" s="131"/>
      <c r="L3756" s="131"/>
      <c r="M3756" s="131"/>
      <c r="N3756" s="138"/>
    </row>
    <row r="3757" spans="1:14" s="133" customFormat="1" ht="27" customHeight="1" x14ac:dyDescent="0.35">
      <c r="A3757" s="169">
        <v>20473</v>
      </c>
      <c r="B3757" s="158">
        <v>3002</v>
      </c>
      <c r="C3757" s="170" t="s">
        <v>4</v>
      </c>
      <c r="D3757" s="171">
        <v>42997.673611111109</v>
      </c>
      <c r="E3757" s="169" t="s">
        <v>0</v>
      </c>
      <c r="F3757" s="172">
        <v>42997.539583333331</v>
      </c>
      <c r="G3757" s="130">
        <f t="shared" si="204"/>
        <v>0.13402777777810115</v>
      </c>
      <c r="H3757" s="131" t="str">
        <f t="shared" si="205"/>
        <v>ACCEPTABLE</v>
      </c>
      <c r="I3757" s="138"/>
      <c r="J3757" s="131"/>
      <c r="K3757" s="131"/>
      <c r="L3757" s="131"/>
      <c r="M3757" s="131"/>
      <c r="N3757" s="138"/>
    </row>
    <row r="3758" spans="1:14" s="133" customFormat="1" ht="27" customHeight="1" x14ac:dyDescent="0.35">
      <c r="A3758" s="169">
        <v>20474</v>
      </c>
      <c r="B3758" s="158">
        <v>3003</v>
      </c>
      <c r="C3758" s="170" t="s">
        <v>471</v>
      </c>
      <c r="D3758" s="171">
        <v>42997.6875</v>
      </c>
      <c r="E3758" s="169" t="s">
        <v>1</v>
      </c>
      <c r="F3758" s="172">
        <v>42997.539583333331</v>
      </c>
      <c r="G3758" s="130">
        <f t="shared" si="204"/>
        <v>0.14791666666860692</v>
      </c>
      <c r="H3758" s="131" t="str">
        <f t="shared" si="205"/>
        <v>ACCEPTABLE</v>
      </c>
      <c r="I3758" s="138"/>
      <c r="J3758" s="131"/>
      <c r="K3758" s="131"/>
      <c r="L3758" s="131"/>
      <c r="M3758" s="131"/>
      <c r="N3758" s="138"/>
    </row>
    <row r="3759" spans="1:14" s="133" customFormat="1" ht="27" customHeight="1" x14ac:dyDescent="0.35">
      <c r="A3759" s="169">
        <v>20473</v>
      </c>
      <c r="B3759" s="158">
        <v>3004</v>
      </c>
      <c r="C3759" s="170" t="s">
        <v>1919</v>
      </c>
      <c r="D3759" s="171">
        <v>42997.701388888891</v>
      </c>
      <c r="E3759" s="169" t="s">
        <v>1</v>
      </c>
      <c r="F3759" s="172">
        <v>42997.539583333331</v>
      </c>
      <c r="G3759" s="130">
        <f t="shared" si="204"/>
        <v>0.16180555555911269</v>
      </c>
      <c r="H3759" s="131" t="str">
        <f t="shared" si="205"/>
        <v>ACCEPTABLE</v>
      </c>
      <c r="I3759" s="138"/>
      <c r="J3759" s="131"/>
      <c r="K3759" s="131"/>
      <c r="L3759" s="131"/>
      <c r="M3759" s="131"/>
      <c r="N3759" s="138"/>
    </row>
    <row r="3760" spans="1:14" s="133" customFormat="1" ht="27" customHeight="1" x14ac:dyDescent="0.35">
      <c r="A3760" s="169">
        <v>20475</v>
      </c>
      <c r="B3760" s="158">
        <v>3005</v>
      </c>
      <c r="C3760" s="170" t="s">
        <v>1919</v>
      </c>
      <c r="D3760" s="171">
        <v>42997.743055555555</v>
      </c>
      <c r="E3760" s="169" t="s">
        <v>0</v>
      </c>
      <c r="F3760" s="172">
        <v>42997.539583333331</v>
      </c>
      <c r="G3760" s="130">
        <f t="shared" si="204"/>
        <v>0.20347222222335404</v>
      </c>
      <c r="H3760" s="131" t="str">
        <f t="shared" si="205"/>
        <v>ACCEPTABLE</v>
      </c>
      <c r="I3760" s="138"/>
      <c r="J3760" s="131"/>
      <c r="K3760" s="131"/>
      <c r="L3760" s="131"/>
      <c r="M3760" s="131"/>
      <c r="N3760" s="138"/>
    </row>
    <row r="3761" spans="1:14" s="133" customFormat="1" ht="27" customHeight="1" x14ac:dyDescent="0.35">
      <c r="A3761" s="169">
        <v>20476</v>
      </c>
      <c r="B3761" s="158">
        <v>3006</v>
      </c>
      <c r="C3761" s="170" t="s">
        <v>471</v>
      </c>
      <c r="D3761" s="171">
        <v>42997.767361111109</v>
      </c>
      <c r="E3761" s="169" t="s">
        <v>0</v>
      </c>
      <c r="F3761" s="172">
        <v>42997.539583333331</v>
      </c>
      <c r="G3761" s="130">
        <f t="shared" si="204"/>
        <v>0.22777777777810115</v>
      </c>
      <c r="H3761" s="131" t="str">
        <f t="shared" si="205"/>
        <v>ACCEPTABLE</v>
      </c>
      <c r="I3761" s="138"/>
      <c r="J3761" s="131"/>
      <c r="K3761" s="131"/>
      <c r="L3761" s="131"/>
      <c r="M3761" s="131"/>
      <c r="N3761" s="138"/>
    </row>
    <row r="3762" spans="1:14" s="133" customFormat="1" ht="27" customHeight="1" x14ac:dyDescent="0.35">
      <c r="A3762" s="169">
        <v>20475</v>
      </c>
      <c r="B3762" s="158">
        <v>3007</v>
      </c>
      <c r="C3762" s="170" t="s">
        <v>4</v>
      </c>
      <c r="D3762" s="171">
        <v>42997.777777777781</v>
      </c>
      <c r="E3762" s="169" t="s">
        <v>1</v>
      </c>
      <c r="F3762" s="172">
        <v>42997.539583333331</v>
      </c>
      <c r="G3762" s="130">
        <f t="shared" si="204"/>
        <v>0.23819444444961846</v>
      </c>
      <c r="H3762" s="131" t="str">
        <f t="shared" si="205"/>
        <v>ACCEPTABLE</v>
      </c>
      <c r="I3762" s="138"/>
      <c r="J3762" s="131"/>
      <c r="K3762" s="131"/>
      <c r="L3762" s="131"/>
      <c r="M3762" s="131"/>
      <c r="N3762" s="138"/>
    </row>
    <row r="3763" spans="1:14" s="133" customFormat="1" ht="27" customHeight="1" x14ac:dyDescent="0.35">
      <c r="A3763" s="169">
        <v>20476</v>
      </c>
      <c r="B3763" s="158">
        <v>3008</v>
      </c>
      <c r="C3763" s="170" t="s">
        <v>16</v>
      </c>
      <c r="D3763" s="186">
        <v>42997.8125</v>
      </c>
      <c r="E3763" s="169" t="s">
        <v>1</v>
      </c>
      <c r="F3763" s="172">
        <v>42997.539583333331</v>
      </c>
      <c r="G3763" s="130">
        <f t="shared" si="204"/>
        <v>0.27291666666860692</v>
      </c>
      <c r="H3763" s="131" t="str">
        <f t="shared" si="205"/>
        <v>ACCEPTABLE</v>
      </c>
      <c r="I3763" s="138"/>
      <c r="J3763" s="131"/>
      <c r="K3763" s="131"/>
      <c r="L3763" s="131"/>
      <c r="M3763" s="131"/>
      <c r="N3763" s="138"/>
    </row>
    <row r="3764" spans="1:14" s="133" customFormat="1" ht="27" customHeight="1" x14ac:dyDescent="0.35">
      <c r="A3764" s="169">
        <v>20475</v>
      </c>
      <c r="B3764" s="158">
        <v>3009</v>
      </c>
      <c r="C3764" s="170" t="s">
        <v>4</v>
      </c>
      <c r="D3764" s="171">
        <v>42998.402777777781</v>
      </c>
      <c r="E3764" s="169" t="s">
        <v>0</v>
      </c>
      <c r="F3764" s="172">
        <v>42998.305555555555</v>
      </c>
      <c r="G3764" s="130">
        <f t="shared" si="204"/>
        <v>9.7222222226264421E-2</v>
      </c>
      <c r="H3764" s="131" t="str">
        <f t="shared" si="205"/>
        <v>ACCEPTABLE</v>
      </c>
      <c r="I3764" s="138"/>
      <c r="J3764" s="131"/>
      <c r="K3764" s="131"/>
      <c r="L3764" s="131"/>
      <c r="M3764" s="131"/>
      <c r="N3764" s="138"/>
    </row>
    <row r="3765" spans="1:14" s="133" customFormat="1" ht="27" customHeight="1" x14ac:dyDescent="0.35">
      <c r="A3765" s="169">
        <v>20475</v>
      </c>
      <c r="B3765" s="158">
        <v>3010</v>
      </c>
      <c r="C3765" s="170" t="s">
        <v>1919</v>
      </c>
      <c r="D3765" s="171">
        <v>42998.444444444445</v>
      </c>
      <c r="E3765" s="169" t="s">
        <v>1</v>
      </c>
      <c r="F3765" s="172">
        <v>42998.305555555555</v>
      </c>
      <c r="G3765" s="130">
        <f t="shared" si="204"/>
        <v>0.13888888889050577</v>
      </c>
      <c r="H3765" s="131" t="str">
        <f t="shared" si="205"/>
        <v>ACCEPTABLE</v>
      </c>
      <c r="I3765" s="138"/>
      <c r="J3765" s="131"/>
      <c r="K3765" s="131"/>
      <c r="L3765" s="131"/>
      <c r="M3765" s="131"/>
      <c r="N3765" s="138"/>
    </row>
    <row r="3766" spans="1:14" s="133" customFormat="1" ht="27" customHeight="1" x14ac:dyDescent="0.35">
      <c r="A3766" s="169">
        <v>20476</v>
      </c>
      <c r="B3766" s="158">
        <v>3011</v>
      </c>
      <c r="C3766" s="170" t="s">
        <v>85</v>
      </c>
      <c r="D3766" s="171">
        <v>42999.486111111109</v>
      </c>
      <c r="E3766" s="169" t="s">
        <v>256</v>
      </c>
      <c r="F3766" s="172">
        <v>42999.39166666667</v>
      </c>
      <c r="G3766" s="130">
        <f t="shared" si="204"/>
        <v>9.4444444439432118E-2</v>
      </c>
      <c r="H3766" s="131" t="str">
        <f t="shared" si="205"/>
        <v>ACCEPTABLE</v>
      </c>
      <c r="I3766" s="138"/>
      <c r="J3766" s="131"/>
      <c r="K3766" s="131"/>
      <c r="L3766" s="131"/>
      <c r="M3766" s="131"/>
      <c r="N3766" s="138"/>
    </row>
    <row r="3767" spans="1:14" s="133" customFormat="1" ht="27" customHeight="1" x14ac:dyDescent="0.35">
      <c r="A3767" s="169">
        <v>20476</v>
      </c>
      <c r="B3767" s="158">
        <v>3012</v>
      </c>
      <c r="C3767" s="170" t="s">
        <v>471</v>
      </c>
      <c r="D3767" s="171">
        <v>42999.513888888891</v>
      </c>
      <c r="E3767" s="169" t="s">
        <v>1</v>
      </c>
      <c r="F3767" s="172">
        <v>42999.39166666667</v>
      </c>
      <c r="G3767" s="130">
        <f t="shared" si="204"/>
        <v>0.12222222222044365</v>
      </c>
      <c r="H3767" s="131" t="str">
        <f t="shared" si="205"/>
        <v>ACCEPTABLE</v>
      </c>
      <c r="I3767" s="138"/>
      <c r="J3767" s="131"/>
      <c r="K3767" s="131"/>
      <c r="L3767" s="131"/>
      <c r="M3767" s="131"/>
      <c r="N3767" s="138"/>
    </row>
    <row r="3768" spans="1:14" s="133" customFormat="1" ht="27" customHeight="1" x14ac:dyDescent="0.35">
      <c r="A3768" s="169">
        <v>20477</v>
      </c>
      <c r="B3768" s="158">
        <v>3013</v>
      </c>
      <c r="C3768" s="170" t="s">
        <v>1919</v>
      </c>
      <c r="D3768" s="171">
        <v>43001.475694444445</v>
      </c>
      <c r="E3768" s="169" t="s">
        <v>256</v>
      </c>
      <c r="F3768" s="172">
        <v>43001.295138888891</v>
      </c>
      <c r="G3768" s="130">
        <f t="shared" si="204"/>
        <v>0.18055555555474712</v>
      </c>
      <c r="H3768" s="131" t="str">
        <f t="shared" si="205"/>
        <v>ACCEPTABLE</v>
      </c>
      <c r="I3768" s="138"/>
      <c r="J3768" s="131"/>
      <c r="K3768" s="131"/>
      <c r="L3768" s="131"/>
      <c r="M3768" s="131"/>
      <c r="N3768" s="138"/>
    </row>
    <row r="3769" spans="1:14" s="133" customFormat="1" ht="27" customHeight="1" x14ac:dyDescent="0.35">
      <c r="A3769" s="169">
        <v>20477</v>
      </c>
      <c r="B3769" s="158">
        <v>3014</v>
      </c>
      <c r="C3769" s="170" t="s">
        <v>4</v>
      </c>
      <c r="D3769" s="171">
        <v>43001.513888888891</v>
      </c>
      <c r="E3769" s="169" t="s">
        <v>1</v>
      </c>
      <c r="F3769" s="172">
        <v>43001.295138888891</v>
      </c>
      <c r="G3769" s="130">
        <f t="shared" si="204"/>
        <v>0.21875</v>
      </c>
      <c r="H3769" s="131" t="str">
        <f t="shared" si="205"/>
        <v>ACCEPTABLE</v>
      </c>
      <c r="I3769" s="138"/>
      <c r="J3769" s="131"/>
      <c r="K3769" s="131"/>
      <c r="L3769" s="131"/>
      <c r="M3769" s="131"/>
      <c r="N3769" s="138"/>
    </row>
    <row r="3770" spans="1:14" s="133" customFormat="1" ht="27" customHeight="1" x14ac:dyDescent="0.35">
      <c r="A3770" s="170">
        <v>20478</v>
      </c>
      <c r="B3770" s="170">
        <v>3015</v>
      </c>
      <c r="C3770" s="170" t="s">
        <v>1919</v>
      </c>
      <c r="D3770" s="171">
        <v>43001.989583333336</v>
      </c>
      <c r="E3770" s="170" t="s">
        <v>256</v>
      </c>
      <c r="F3770" s="172">
        <v>43001.586805555555</v>
      </c>
      <c r="G3770" s="130">
        <f t="shared" si="204"/>
        <v>0.40277777778101154</v>
      </c>
      <c r="H3770" s="131" t="str">
        <f t="shared" si="205"/>
        <v>ACCEPTABLE</v>
      </c>
      <c r="I3770" s="138"/>
      <c r="J3770" s="131"/>
      <c r="K3770" s="131"/>
      <c r="L3770" s="131"/>
      <c r="M3770" s="131"/>
      <c r="N3770" s="138"/>
    </row>
    <row r="3771" spans="1:14" s="133" customFormat="1" ht="27" customHeight="1" x14ac:dyDescent="0.35">
      <c r="A3771" s="170">
        <v>20478</v>
      </c>
      <c r="B3771" s="170">
        <v>3016</v>
      </c>
      <c r="C3771" s="170" t="s">
        <v>4</v>
      </c>
      <c r="D3771" s="171">
        <v>43002.024305555555</v>
      </c>
      <c r="E3771" s="170" t="s">
        <v>1</v>
      </c>
      <c r="F3771" s="172">
        <v>43001.586805555555</v>
      </c>
      <c r="G3771" s="130">
        <f t="shared" si="204"/>
        <v>0.4375</v>
      </c>
      <c r="H3771" s="131" t="str">
        <f t="shared" si="205"/>
        <v>ACCEPTABLE</v>
      </c>
      <c r="I3771" s="138"/>
      <c r="J3771" s="131"/>
      <c r="K3771" s="131"/>
      <c r="L3771" s="131"/>
      <c r="M3771" s="131"/>
      <c r="N3771" s="138"/>
    </row>
    <row r="3772" spans="1:14" s="133" customFormat="1" ht="27" customHeight="1" x14ac:dyDescent="0.35">
      <c r="A3772" s="169">
        <v>20478</v>
      </c>
      <c r="B3772" s="158">
        <v>3017</v>
      </c>
      <c r="C3772" s="170" t="s">
        <v>4</v>
      </c>
      <c r="D3772" s="171">
        <v>43002.631944444445</v>
      </c>
      <c r="E3772" s="169" t="s">
        <v>256</v>
      </c>
      <c r="F3772" s="172">
        <v>43002.579861111109</v>
      </c>
      <c r="G3772" s="130">
        <f t="shared" si="204"/>
        <v>5.2083333335758653E-2</v>
      </c>
      <c r="H3772" s="131" t="str">
        <f t="shared" si="205"/>
        <v>ACCEPTABLE</v>
      </c>
      <c r="I3772" s="138"/>
      <c r="J3772" s="131"/>
      <c r="K3772" s="131"/>
      <c r="L3772" s="131"/>
      <c r="M3772" s="131"/>
      <c r="N3772" s="138"/>
    </row>
    <row r="3773" spans="1:14" s="133" customFormat="1" ht="27" customHeight="1" x14ac:dyDescent="0.35">
      <c r="A3773" s="169">
        <v>20478</v>
      </c>
      <c r="B3773" s="158">
        <v>3018</v>
      </c>
      <c r="C3773" s="170" t="s">
        <v>4</v>
      </c>
      <c r="D3773" s="171">
        <v>43002.694444444445</v>
      </c>
      <c r="E3773" s="169" t="s">
        <v>1</v>
      </c>
      <c r="F3773" s="172">
        <v>43002.579861111109</v>
      </c>
      <c r="G3773" s="130">
        <f t="shared" si="204"/>
        <v>0.11458333333575865</v>
      </c>
      <c r="H3773" s="131" t="str">
        <f t="shared" si="205"/>
        <v>ACCEPTABLE</v>
      </c>
      <c r="I3773" s="138"/>
      <c r="J3773" s="131"/>
      <c r="K3773" s="131"/>
      <c r="L3773" s="131"/>
      <c r="M3773" s="131"/>
      <c r="N3773" s="138"/>
    </row>
    <row r="3774" spans="1:14" s="133" customFormat="1" ht="27" customHeight="1" x14ac:dyDescent="0.35">
      <c r="A3774" s="169">
        <v>20479</v>
      </c>
      <c r="B3774" s="158">
        <v>3019</v>
      </c>
      <c r="C3774" s="170" t="s">
        <v>1919</v>
      </c>
      <c r="D3774" s="171">
        <v>43003.180555555555</v>
      </c>
      <c r="E3774" s="169" t="s">
        <v>256</v>
      </c>
      <c r="F3774" s="172">
        <v>43002.845138888886</v>
      </c>
      <c r="G3774" s="130">
        <f t="shared" si="204"/>
        <v>0.33541666666860692</v>
      </c>
      <c r="H3774" s="131" t="str">
        <f t="shared" si="205"/>
        <v>ACCEPTABLE</v>
      </c>
      <c r="I3774" s="138"/>
      <c r="J3774" s="131"/>
      <c r="K3774" s="131"/>
      <c r="L3774" s="131"/>
      <c r="M3774" s="131"/>
      <c r="N3774" s="138"/>
    </row>
    <row r="3775" spans="1:14" s="133" customFormat="1" ht="27" customHeight="1" x14ac:dyDescent="0.35">
      <c r="A3775" s="169">
        <v>20479</v>
      </c>
      <c r="B3775" s="158">
        <v>3020</v>
      </c>
      <c r="C3775" s="170" t="s">
        <v>4</v>
      </c>
      <c r="D3775" s="171">
        <v>43003.215277777781</v>
      </c>
      <c r="E3775" s="169" t="s">
        <v>1</v>
      </c>
      <c r="F3775" s="172">
        <v>43002.845138888886</v>
      </c>
      <c r="G3775" s="130">
        <f t="shared" si="204"/>
        <v>0.37013888889487134</v>
      </c>
      <c r="H3775" s="131" t="str">
        <f t="shared" si="205"/>
        <v>ACCEPTABLE</v>
      </c>
      <c r="I3775" s="138"/>
      <c r="J3775" s="131"/>
      <c r="K3775" s="131"/>
      <c r="L3775" s="131"/>
      <c r="M3775" s="131"/>
      <c r="N3775" s="138"/>
    </row>
    <row r="3776" spans="1:14" s="133" customFormat="1" ht="27" customHeight="1" x14ac:dyDescent="0.35">
      <c r="A3776" s="169">
        <v>20477</v>
      </c>
      <c r="B3776" s="158">
        <v>3021</v>
      </c>
      <c r="C3776" s="170" t="s">
        <v>83</v>
      </c>
      <c r="D3776" s="171">
        <v>43003.902777777781</v>
      </c>
      <c r="E3776" s="169" t="s">
        <v>256</v>
      </c>
      <c r="F3776" s="172">
        <v>43003.786805555559</v>
      </c>
      <c r="G3776" s="130">
        <f t="shared" si="204"/>
        <v>0.11597222222189885</v>
      </c>
      <c r="H3776" s="131" t="str">
        <f t="shared" si="205"/>
        <v>ACCEPTABLE</v>
      </c>
      <c r="I3776" s="138"/>
      <c r="J3776" s="131"/>
      <c r="K3776" s="131"/>
      <c r="L3776" s="131"/>
      <c r="M3776" s="131"/>
      <c r="N3776" s="138"/>
    </row>
    <row r="3777" spans="1:14" s="133" customFormat="1" ht="27" customHeight="1" x14ac:dyDescent="0.35">
      <c r="A3777" s="169">
        <v>20478</v>
      </c>
      <c r="B3777" s="158">
        <v>3022</v>
      </c>
      <c r="C3777" s="170" t="s">
        <v>1920</v>
      </c>
      <c r="D3777" s="171">
        <v>43003.930555555555</v>
      </c>
      <c r="E3777" s="169" t="s">
        <v>1</v>
      </c>
      <c r="F3777" s="172">
        <v>43003.786805555559</v>
      </c>
      <c r="G3777" s="130">
        <f t="shared" si="204"/>
        <v>0.14374999999563443</v>
      </c>
      <c r="H3777" s="131" t="str">
        <f t="shared" si="205"/>
        <v>ACCEPTABLE</v>
      </c>
      <c r="I3777" s="138"/>
      <c r="J3777" s="131"/>
      <c r="K3777" s="131"/>
      <c r="L3777" s="131"/>
      <c r="M3777" s="131"/>
      <c r="N3777" s="138"/>
    </row>
    <row r="3778" spans="1:14" s="133" customFormat="1" ht="27" customHeight="1" x14ac:dyDescent="0.35">
      <c r="A3778" s="169">
        <v>20479</v>
      </c>
      <c r="B3778" s="158">
        <v>3023</v>
      </c>
      <c r="C3778" s="170" t="s">
        <v>4</v>
      </c>
      <c r="D3778" s="171">
        <v>43003.947916666664</v>
      </c>
      <c r="E3778" s="169" t="s">
        <v>256</v>
      </c>
      <c r="F3778" s="172">
        <v>43003.786805555559</v>
      </c>
      <c r="G3778" s="130">
        <f t="shared" si="204"/>
        <v>0.16111111110512866</v>
      </c>
      <c r="H3778" s="131" t="str">
        <f t="shared" si="205"/>
        <v>ACCEPTABLE</v>
      </c>
      <c r="I3778" s="138"/>
      <c r="J3778" s="131"/>
      <c r="K3778" s="131"/>
      <c r="L3778" s="131"/>
      <c r="M3778" s="131"/>
      <c r="N3778" s="138"/>
    </row>
    <row r="3779" spans="1:14" s="133" customFormat="1" ht="27" customHeight="1" x14ac:dyDescent="0.35">
      <c r="A3779" s="169">
        <v>20479</v>
      </c>
      <c r="B3779" s="158">
        <v>3024</v>
      </c>
      <c r="C3779" s="170" t="s">
        <v>1919</v>
      </c>
      <c r="D3779" s="171">
        <v>43003.975694444445</v>
      </c>
      <c r="E3779" s="169" t="s">
        <v>1</v>
      </c>
      <c r="F3779" s="172">
        <v>43003.786805555559</v>
      </c>
      <c r="G3779" s="130">
        <f t="shared" si="204"/>
        <v>0.18888888888614019</v>
      </c>
      <c r="H3779" s="131" t="str">
        <f t="shared" si="205"/>
        <v>ACCEPTABLE</v>
      </c>
      <c r="I3779" s="138"/>
      <c r="J3779" s="131"/>
      <c r="K3779" s="131"/>
      <c r="L3779" s="131"/>
      <c r="M3779" s="131"/>
      <c r="N3779" s="138"/>
    </row>
    <row r="3780" spans="1:14" s="133" customFormat="1" ht="27" customHeight="1" x14ac:dyDescent="0.35">
      <c r="A3780" s="169">
        <v>20480</v>
      </c>
      <c r="B3780" s="158">
        <v>3025</v>
      </c>
      <c r="C3780" s="170" t="s">
        <v>471</v>
      </c>
      <c r="D3780" s="171">
        <v>43004.475694444445</v>
      </c>
      <c r="E3780" s="169" t="s">
        <v>256</v>
      </c>
      <c r="F3780" s="172">
        <v>43004.34652777778</v>
      </c>
      <c r="G3780" s="130">
        <f t="shared" si="204"/>
        <v>0.12916666666569654</v>
      </c>
      <c r="H3780" s="131" t="str">
        <f t="shared" si="205"/>
        <v>ACCEPTABLE</v>
      </c>
      <c r="I3780" s="138"/>
      <c r="J3780" s="131"/>
      <c r="K3780" s="131"/>
      <c r="L3780" s="131"/>
      <c r="M3780" s="131"/>
      <c r="N3780" s="138"/>
    </row>
    <row r="3781" spans="1:14" s="133" customFormat="1" ht="27" customHeight="1" x14ac:dyDescent="0.35">
      <c r="A3781" s="169">
        <v>20480</v>
      </c>
      <c r="B3781" s="158">
        <v>3026</v>
      </c>
      <c r="C3781" s="170" t="s">
        <v>16</v>
      </c>
      <c r="D3781" s="171">
        <v>43004.510416666664</v>
      </c>
      <c r="E3781" s="169" t="s">
        <v>1</v>
      </c>
      <c r="F3781" s="172">
        <v>43004.34652777778</v>
      </c>
      <c r="G3781" s="130">
        <f t="shared" si="204"/>
        <v>0.163888888884685</v>
      </c>
      <c r="H3781" s="131" t="str">
        <f t="shared" si="205"/>
        <v>ACCEPTABLE</v>
      </c>
      <c r="I3781" s="138"/>
      <c r="J3781" s="131"/>
      <c r="K3781" s="131"/>
      <c r="L3781" s="131"/>
      <c r="M3781" s="131"/>
      <c r="N3781" s="138"/>
    </row>
    <row r="3782" spans="1:14" s="133" customFormat="1" ht="27" customHeight="1" x14ac:dyDescent="0.35">
      <c r="A3782" s="169">
        <v>20481</v>
      </c>
      <c r="B3782" s="158">
        <v>3027</v>
      </c>
      <c r="C3782" s="170" t="s">
        <v>471</v>
      </c>
      <c r="D3782" s="171">
        <v>43004.538194444445</v>
      </c>
      <c r="E3782" s="169" t="s">
        <v>256</v>
      </c>
      <c r="F3782" s="172">
        <v>43004.40347222222</v>
      </c>
      <c r="G3782" s="130">
        <f t="shared" si="204"/>
        <v>0.13472222222480923</v>
      </c>
      <c r="H3782" s="131" t="str">
        <f t="shared" si="205"/>
        <v>ACCEPTABLE</v>
      </c>
      <c r="I3782" s="138"/>
      <c r="J3782" s="131"/>
      <c r="K3782" s="131"/>
      <c r="L3782" s="131"/>
      <c r="M3782" s="131"/>
      <c r="N3782" s="138"/>
    </row>
    <row r="3783" spans="1:14" s="133" customFormat="1" ht="27" customHeight="1" x14ac:dyDescent="0.35">
      <c r="A3783" s="169">
        <v>20481</v>
      </c>
      <c r="B3783" s="158">
        <v>3028</v>
      </c>
      <c r="C3783" s="170" t="s">
        <v>16</v>
      </c>
      <c r="D3783" s="171">
        <v>43004.569444444445</v>
      </c>
      <c r="E3783" s="169" t="s">
        <v>1</v>
      </c>
      <c r="F3783" s="172">
        <v>43004.40347222222</v>
      </c>
      <c r="G3783" s="130">
        <f t="shared" si="204"/>
        <v>0.16597222222480923</v>
      </c>
      <c r="H3783" s="131" t="str">
        <f t="shared" si="205"/>
        <v>ACCEPTABLE</v>
      </c>
      <c r="I3783" s="138"/>
      <c r="J3783" s="131"/>
      <c r="K3783" s="131"/>
      <c r="L3783" s="131"/>
      <c r="M3783" s="131"/>
      <c r="N3783" s="138"/>
    </row>
    <row r="3784" spans="1:14" s="133" customFormat="1" ht="27" customHeight="1" x14ac:dyDescent="0.35">
      <c r="A3784" s="169">
        <v>20481</v>
      </c>
      <c r="B3784" s="158">
        <v>3029</v>
      </c>
      <c r="C3784" s="170" t="s">
        <v>16</v>
      </c>
      <c r="D3784" s="171">
        <v>43005.246527777781</v>
      </c>
      <c r="E3784" s="169" t="s">
        <v>256</v>
      </c>
      <c r="F3784" s="172">
        <v>43004.681250000001</v>
      </c>
      <c r="G3784" s="130">
        <f t="shared" si="204"/>
        <v>0.56527777777955635</v>
      </c>
      <c r="H3784" s="131" t="str">
        <f t="shared" si="205"/>
        <v>ACCEPTABLE</v>
      </c>
      <c r="I3784" s="138"/>
      <c r="J3784" s="131"/>
      <c r="K3784" s="131"/>
      <c r="L3784" s="131"/>
      <c r="M3784" s="131"/>
      <c r="N3784" s="138"/>
    </row>
    <row r="3785" spans="1:14" s="133" customFormat="1" ht="27" customHeight="1" x14ac:dyDescent="0.35">
      <c r="A3785" s="169">
        <v>20481</v>
      </c>
      <c r="B3785" s="158">
        <v>3030</v>
      </c>
      <c r="C3785" s="170" t="s">
        <v>471</v>
      </c>
      <c r="D3785" s="171">
        <v>43005.291666666664</v>
      </c>
      <c r="E3785" s="169" t="s">
        <v>1</v>
      </c>
      <c r="F3785" s="172">
        <v>43004.681250000001</v>
      </c>
      <c r="G3785" s="130">
        <f t="shared" si="204"/>
        <v>0.61041666666278616</v>
      </c>
      <c r="H3785" s="131" t="str">
        <f t="shared" si="205"/>
        <v>ACCEPTABLE</v>
      </c>
      <c r="I3785" s="138"/>
      <c r="J3785" s="131"/>
      <c r="K3785" s="131"/>
      <c r="L3785" s="131"/>
      <c r="M3785" s="131"/>
      <c r="N3785" s="138"/>
    </row>
    <row r="3786" spans="1:14" s="133" customFormat="1" ht="27" customHeight="1" x14ac:dyDescent="0.35">
      <c r="A3786" s="169">
        <v>20480</v>
      </c>
      <c r="B3786" s="158">
        <v>3031</v>
      </c>
      <c r="C3786" s="170" t="s">
        <v>16</v>
      </c>
      <c r="D3786" s="171">
        <v>43005.402777777781</v>
      </c>
      <c r="E3786" s="169" t="s">
        <v>256</v>
      </c>
      <c r="F3786" s="172">
        <v>43004.681250000001</v>
      </c>
      <c r="G3786" s="130">
        <f t="shared" si="204"/>
        <v>0.72152777777955635</v>
      </c>
      <c r="H3786" s="131" t="str">
        <f t="shared" si="205"/>
        <v>ACCEPTABLE</v>
      </c>
      <c r="I3786" s="138"/>
      <c r="J3786" s="131"/>
      <c r="K3786" s="131"/>
      <c r="L3786" s="131"/>
      <c r="M3786" s="131"/>
      <c r="N3786" s="138"/>
    </row>
    <row r="3787" spans="1:14" s="133" customFormat="1" ht="27" customHeight="1" x14ac:dyDescent="0.35">
      <c r="A3787" s="169">
        <v>20480</v>
      </c>
      <c r="B3787" s="158">
        <v>3032</v>
      </c>
      <c r="C3787" s="170" t="s">
        <v>471</v>
      </c>
      <c r="D3787" s="171">
        <v>43005.430555555555</v>
      </c>
      <c r="E3787" s="169" t="s">
        <v>1</v>
      </c>
      <c r="F3787" s="172">
        <v>43004.681250000001</v>
      </c>
      <c r="G3787" s="130">
        <f t="shared" si="204"/>
        <v>0.74930555555329192</v>
      </c>
      <c r="H3787" s="131" t="str">
        <f t="shared" si="205"/>
        <v>ACCEPTABLE</v>
      </c>
      <c r="I3787" s="138"/>
      <c r="J3787" s="131"/>
      <c r="K3787" s="131"/>
      <c r="L3787" s="131"/>
      <c r="M3787" s="131"/>
      <c r="N3787" s="138"/>
    </row>
    <row r="3788" spans="1:14" s="133" customFormat="1" ht="27" customHeight="1" x14ac:dyDescent="0.35">
      <c r="A3788" s="169">
        <v>20482</v>
      </c>
      <c r="B3788" s="158">
        <v>3033</v>
      </c>
      <c r="C3788" s="170" t="s">
        <v>1919</v>
      </c>
      <c r="D3788" s="171">
        <v>43006.260416666664</v>
      </c>
      <c r="E3788" s="169" t="s">
        <v>256</v>
      </c>
      <c r="F3788" s="172">
        <v>43005.754166666666</v>
      </c>
      <c r="G3788" s="130">
        <f t="shared" si="204"/>
        <v>0.50624999999854481</v>
      </c>
      <c r="H3788" s="131" t="str">
        <f t="shared" si="205"/>
        <v>ACCEPTABLE</v>
      </c>
      <c r="I3788" s="138"/>
      <c r="J3788" s="131"/>
      <c r="K3788" s="131"/>
      <c r="L3788" s="131"/>
      <c r="M3788" s="131"/>
      <c r="N3788" s="138"/>
    </row>
    <row r="3789" spans="1:14" s="133" customFormat="1" ht="27" customHeight="1" x14ac:dyDescent="0.35">
      <c r="A3789" s="169">
        <v>20482</v>
      </c>
      <c r="B3789" s="158">
        <v>3034</v>
      </c>
      <c r="C3789" s="170" t="s">
        <v>1919</v>
      </c>
      <c r="D3789" s="171">
        <v>43006.277777777781</v>
      </c>
      <c r="E3789" s="169" t="s">
        <v>1</v>
      </c>
      <c r="F3789" s="172">
        <v>43005.754166666666</v>
      </c>
      <c r="G3789" s="130">
        <f t="shared" si="204"/>
        <v>0.523611111115315</v>
      </c>
      <c r="H3789" s="131" t="str">
        <f t="shared" si="205"/>
        <v>ACCEPTABLE</v>
      </c>
      <c r="I3789" s="138"/>
      <c r="J3789" s="131"/>
      <c r="K3789" s="131"/>
      <c r="L3789" s="131"/>
      <c r="M3789" s="131"/>
      <c r="N3789" s="138"/>
    </row>
    <row r="3790" spans="1:14" s="133" customFormat="1" ht="27" customHeight="1" x14ac:dyDescent="0.35">
      <c r="A3790" s="169">
        <v>20483</v>
      </c>
      <c r="B3790" s="158">
        <v>3035</v>
      </c>
      <c r="C3790" s="170" t="s">
        <v>471</v>
      </c>
      <c r="D3790" s="171">
        <v>43007.298611111109</v>
      </c>
      <c r="E3790" s="169" t="s">
        <v>256</v>
      </c>
      <c r="F3790" s="172">
        <v>43006.686805555553</v>
      </c>
      <c r="G3790" s="131">
        <f t="shared" si="204"/>
        <v>0.61180555555620231</v>
      </c>
      <c r="H3790" s="131" t="str">
        <f t="shared" si="205"/>
        <v>ACCEPTABLE</v>
      </c>
      <c r="I3790" s="138"/>
      <c r="J3790" s="131"/>
      <c r="K3790" s="131"/>
      <c r="L3790" s="131"/>
      <c r="M3790" s="131"/>
      <c r="N3790" s="138"/>
    </row>
    <row r="3791" spans="1:14" s="133" customFormat="1" ht="27" customHeight="1" x14ac:dyDescent="0.35">
      <c r="A3791" s="169">
        <v>20483</v>
      </c>
      <c r="B3791" s="158">
        <v>3036</v>
      </c>
      <c r="C3791" s="170" t="s">
        <v>16</v>
      </c>
      <c r="D3791" s="171">
        <v>43007.333333333336</v>
      </c>
      <c r="E3791" s="169" t="s">
        <v>1</v>
      </c>
      <c r="F3791" s="172">
        <v>43006.686805555553</v>
      </c>
      <c r="G3791" s="131"/>
      <c r="H3791" s="131"/>
      <c r="I3791" s="138"/>
      <c r="J3791" s="131"/>
      <c r="K3791" s="131"/>
      <c r="L3791" s="131"/>
      <c r="M3791" s="131"/>
      <c r="N3791" s="138"/>
    </row>
    <row r="3792" spans="1:14" s="133" customFormat="1" ht="27" customHeight="1" x14ac:dyDescent="0.35">
      <c r="A3792" s="169">
        <v>20484</v>
      </c>
      <c r="B3792" s="158">
        <v>3037</v>
      </c>
      <c r="C3792" s="170" t="s">
        <v>1919</v>
      </c>
      <c r="D3792" s="171">
        <v>43007.548611111109</v>
      </c>
      <c r="E3792" s="169" t="s">
        <v>256</v>
      </c>
      <c r="F3792" s="172">
        <v>43007.184027777781</v>
      </c>
      <c r="G3792" s="131"/>
      <c r="H3792" s="131"/>
      <c r="I3792" s="138"/>
      <c r="J3792" s="131"/>
      <c r="K3792" s="131"/>
      <c r="L3792" s="131"/>
      <c r="M3792" s="131"/>
      <c r="N3792" s="138"/>
    </row>
    <row r="3793" spans="1:14" s="133" customFormat="1" ht="27" customHeight="1" x14ac:dyDescent="0.35">
      <c r="A3793" s="169">
        <v>20484</v>
      </c>
      <c r="B3793" s="158">
        <v>3038</v>
      </c>
      <c r="C3793" s="170" t="s">
        <v>4</v>
      </c>
      <c r="D3793" s="171">
        <v>43007.583333333336</v>
      </c>
      <c r="E3793" s="169" t="s">
        <v>1</v>
      </c>
      <c r="F3793" s="172">
        <v>43007.184027777781</v>
      </c>
      <c r="G3793" s="131"/>
      <c r="H3793" s="131"/>
      <c r="I3793" s="138"/>
      <c r="J3793" s="131"/>
      <c r="K3793" s="131"/>
      <c r="L3793" s="131"/>
      <c r="M3793" s="131"/>
      <c r="N3793" s="138"/>
    </row>
    <row r="3794" spans="1:14" s="133" customFormat="1" ht="27" customHeight="1" x14ac:dyDescent="0.35">
      <c r="A3794" s="169">
        <v>20483</v>
      </c>
      <c r="B3794" s="158">
        <v>3039</v>
      </c>
      <c r="C3794" s="170" t="s">
        <v>16</v>
      </c>
      <c r="D3794" s="171">
        <v>43008.465277777781</v>
      </c>
      <c r="E3794" s="169" t="s">
        <v>256</v>
      </c>
      <c r="F3794" s="172">
        <v>43008.270138888889</v>
      </c>
      <c r="G3794" s="131"/>
      <c r="H3794" s="131"/>
      <c r="I3794" s="138"/>
      <c r="J3794" s="131"/>
      <c r="K3794" s="131"/>
      <c r="L3794" s="131"/>
      <c r="M3794" s="131"/>
      <c r="N3794" s="138"/>
    </row>
    <row r="3795" spans="1:14" s="133" customFormat="1" ht="27" customHeight="1" x14ac:dyDescent="0.35">
      <c r="A3795" s="169">
        <v>20483</v>
      </c>
      <c r="B3795" s="158">
        <v>3040</v>
      </c>
      <c r="C3795" s="170" t="s">
        <v>471</v>
      </c>
      <c r="D3795" s="171">
        <v>43008.493055555555</v>
      </c>
      <c r="E3795" s="169" t="s">
        <v>1</v>
      </c>
      <c r="F3795" s="172">
        <v>43008.270138888889</v>
      </c>
      <c r="G3795" s="131"/>
      <c r="H3795" s="131"/>
      <c r="I3795" s="138"/>
      <c r="J3795" s="131"/>
      <c r="K3795" s="131"/>
      <c r="L3795" s="131"/>
      <c r="M3795" s="131"/>
      <c r="N3795" s="138"/>
    </row>
    <row r="3796" spans="1:14" s="133" customFormat="1" ht="27" customHeight="1" x14ac:dyDescent="0.35">
      <c r="A3796" s="169">
        <v>20484</v>
      </c>
      <c r="B3796" s="158">
        <v>3041</v>
      </c>
      <c r="C3796" s="170" t="s">
        <v>4</v>
      </c>
      <c r="D3796" s="171">
        <v>43009.840277777781</v>
      </c>
      <c r="E3796" s="169" t="s">
        <v>256</v>
      </c>
      <c r="F3796" s="172">
        <v>43009.773611111108</v>
      </c>
      <c r="G3796" s="131"/>
      <c r="H3796" s="131"/>
      <c r="I3796" s="138"/>
      <c r="J3796" s="131"/>
      <c r="K3796" s="131"/>
      <c r="L3796" s="131"/>
      <c r="M3796" s="131"/>
      <c r="N3796" s="138"/>
    </row>
    <row r="3797" spans="1:14" s="133" customFormat="1" ht="27" customHeight="1" x14ac:dyDescent="0.35">
      <c r="A3797" s="169">
        <v>20484</v>
      </c>
      <c r="B3797" s="158">
        <v>3042</v>
      </c>
      <c r="C3797" s="170" t="s">
        <v>1919</v>
      </c>
      <c r="D3797" s="171">
        <v>43009.871527777781</v>
      </c>
      <c r="E3797" s="169" t="s">
        <v>1</v>
      </c>
      <c r="F3797" s="172">
        <v>43009.773611111108</v>
      </c>
      <c r="G3797" s="131"/>
      <c r="H3797" s="131"/>
      <c r="I3797" s="138"/>
      <c r="J3797" s="131"/>
      <c r="K3797" s="131"/>
      <c r="L3797" s="131"/>
      <c r="M3797" s="131"/>
      <c r="N3797" s="138"/>
    </row>
    <row r="3798" spans="1:14" s="133" customFormat="1" ht="27" customHeight="1" x14ac:dyDescent="0.35">
      <c r="A3798" s="169">
        <v>20485</v>
      </c>
      <c r="B3798" s="158">
        <v>3043</v>
      </c>
      <c r="C3798" s="170" t="s">
        <v>471</v>
      </c>
      <c r="D3798" s="171">
        <v>43010.736111111109</v>
      </c>
      <c r="E3798" s="169" t="s">
        <v>256</v>
      </c>
      <c r="F3798" s="172">
        <v>43010.625694444447</v>
      </c>
      <c r="G3798" s="131"/>
      <c r="H3798" s="131"/>
      <c r="I3798" s="138"/>
      <c r="J3798" s="131"/>
      <c r="K3798" s="131"/>
      <c r="L3798" s="131"/>
      <c r="M3798" s="131"/>
      <c r="N3798" s="138"/>
    </row>
    <row r="3799" spans="1:14" s="133" customFormat="1" ht="27" customHeight="1" x14ac:dyDescent="0.35">
      <c r="A3799" s="169">
        <v>20485</v>
      </c>
      <c r="B3799" s="158">
        <v>3044</v>
      </c>
      <c r="C3799" s="170" t="s">
        <v>16</v>
      </c>
      <c r="D3799" s="171">
        <v>43010.763888888891</v>
      </c>
      <c r="E3799" s="169" t="s">
        <v>1</v>
      </c>
      <c r="F3799" s="172">
        <v>43010.625694444447</v>
      </c>
      <c r="G3799" s="131"/>
      <c r="H3799" s="131"/>
      <c r="I3799" s="138"/>
      <c r="J3799" s="131"/>
      <c r="K3799" s="131"/>
      <c r="L3799" s="131"/>
      <c r="M3799" s="131"/>
      <c r="N3799" s="138"/>
    </row>
    <row r="3800" spans="1:14" s="133" customFormat="1" ht="27" customHeight="1" x14ac:dyDescent="0.35">
      <c r="A3800" s="169">
        <v>20485</v>
      </c>
      <c r="B3800" s="158">
        <v>3045</v>
      </c>
      <c r="C3800" s="170" t="s">
        <v>19</v>
      </c>
      <c r="D3800" s="171">
        <v>43011.465277777781</v>
      </c>
      <c r="E3800" s="169" t="s">
        <v>256</v>
      </c>
      <c r="F3800" s="172">
        <v>43011.280555555553</v>
      </c>
      <c r="G3800" s="131"/>
      <c r="H3800" s="131"/>
      <c r="I3800" s="138"/>
      <c r="J3800" s="131"/>
      <c r="K3800" s="131"/>
      <c r="L3800" s="131"/>
      <c r="M3800" s="131"/>
      <c r="N3800" s="138"/>
    </row>
    <row r="3801" spans="1:14" s="133" customFormat="1" ht="27" customHeight="1" x14ac:dyDescent="0.35">
      <c r="A3801" s="169">
        <v>20485</v>
      </c>
      <c r="B3801" s="158">
        <v>3046</v>
      </c>
      <c r="C3801" s="170" t="s">
        <v>19</v>
      </c>
      <c r="D3801" s="171">
        <v>43011.520833333336</v>
      </c>
      <c r="E3801" s="169" t="s">
        <v>1</v>
      </c>
      <c r="F3801" s="172">
        <v>43011.280555555553</v>
      </c>
      <c r="G3801" s="131"/>
      <c r="H3801" s="131"/>
      <c r="I3801" s="138"/>
      <c r="J3801" s="131"/>
      <c r="K3801" s="131"/>
      <c r="L3801" s="131"/>
      <c r="M3801" s="131"/>
      <c r="N3801" s="138"/>
    </row>
    <row r="3802" spans="1:14" s="133" customFormat="1" ht="27" customHeight="1" x14ac:dyDescent="0.35">
      <c r="A3802" s="169">
        <v>20485</v>
      </c>
      <c r="B3802" s="158">
        <v>3047</v>
      </c>
      <c r="C3802" s="170" t="s">
        <v>16</v>
      </c>
      <c r="D3802" s="171">
        <v>43012.715277777781</v>
      </c>
      <c r="E3802" s="169" t="s">
        <v>256</v>
      </c>
      <c r="F3802" s="172">
        <v>43012.513888888891</v>
      </c>
      <c r="G3802" s="131"/>
      <c r="H3802" s="131"/>
      <c r="I3802" s="138"/>
      <c r="J3802" s="131"/>
      <c r="K3802" s="131"/>
      <c r="L3802" s="131"/>
      <c r="M3802" s="131"/>
      <c r="N3802" s="138"/>
    </row>
    <row r="3803" spans="1:14" s="133" customFormat="1" ht="27" customHeight="1" x14ac:dyDescent="0.35">
      <c r="A3803" s="169">
        <v>20485</v>
      </c>
      <c r="B3803" s="158">
        <v>3048</v>
      </c>
      <c r="C3803" s="170" t="s">
        <v>471</v>
      </c>
      <c r="D3803" s="171">
        <v>43012.743055555555</v>
      </c>
      <c r="E3803" s="169" t="s">
        <v>1</v>
      </c>
      <c r="F3803" s="172">
        <v>43012.513888888891</v>
      </c>
      <c r="G3803" s="131"/>
      <c r="H3803" s="131"/>
      <c r="I3803" s="138"/>
      <c r="J3803" s="131"/>
      <c r="K3803" s="131"/>
      <c r="L3803" s="131"/>
      <c r="M3803" s="131"/>
      <c r="N3803" s="138"/>
    </row>
    <row r="3804" spans="1:14" s="133" customFormat="1" ht="27" customHeight="1" x14ac:dyDescent="0.35">
      <c r="A3804" s="169">
        <v>20486</v>
      </c>
      <c r="B3804" s="158">
        <v>3049</v>
      </c>
      <c r="C3804" s="170" t="s">
        <v>1919</v>
      </c>
      <c r="D3804" s="171">
        <v>43013.229166666664</v>
      </c>
      <c r="E3804" s="169" t="s">
        <v>256</v>
      </c>
      <c r="F3804" s="172">
        <v>43012.785416666666</v>
      </c>
      <c r="G3804" s="131"/>
      <c r="H3804" s="131"/>
      <c r="I3804" s="138"/>
      <c r="J3804" s="131"/>
      <c r="K3804" s="131"/>
      <c r="L3804" s="131"/>
      <c r="M3804" s="131"/>
      <c r="N3804" s="138"/>
    </row>
    <row r="3805" spans="1:14" s="133" customFormat="1" ht="27" customHeight="1" x14ac:dyDescent="0.35">
      <c r="A3805" s="169">
        <v>20486</v>
      </c>
      <c r="B3805" s="158">
        <v>3050</v>
      </c>
      <c r="C3805" s="170" t="s">
        <v>4</v>
      </c>
      <c r="D3805" s="171">
        <v>43013.263888888891</v>
      </c>
      <c r="E3805" s="169" t="s">
        <v>1</v>
      </c>
      <c r="F3805" s="172">
        <v>43012.785416666666</v>
      </c>
      <c r="G3805" s="131"/>
      <c r="H3805" s="131"/>
      <c r="I3805" s="138"/>
      <c r="J3805" s="131"/>
      <c r="K3805" s="131"/>
      <c r="L3805" s="131"/>
      <c r="M3805" s="131"/>
      <c r="N3805" s="138"/>
    </row>
    <row r="3806" spans="1:14" s="133" customFormat="1" ht="27" customHeight="1" x14ac:dyDescent="0.35">
      <c r="A3806" s="169">
        <v>20486</v>
      </c>
      <c r="B3806" s="158">
        <v>3051</v>
      </c>
      <c r="C3806" s="170" t="s">
        <v>4</v>
      </c>
      <c r="D3806" s="171">
        <v>43014.444444444445</v>
      </c>
      <c r="E3806" s="169" t="s">
        <v>256</v>
      </c>
      <c r="F3806" s="172">
        <v>43014.397916666669</v>
      </c>
      <c r="G3806" s="131"/>
      <c r="H3806" s="131"/>
      <c r="I3806" s="138"/>
      <c r="J3806" s="131"/>
      <c r="K3806" s="131"/>
      <c r="L3806" s="131"/>
      <c r="M3806" s="131"/>
      <c r="N3806" s="138"/>
    </row>
    <row r="3807" spans="1:14" s="133" customFormat="1" ht="27" customHeight="1" x14ac:dyDescent="0.35">
      <c r="A3807" s="169">
        <v>20486</v>
      </c>
      <c r="B3807" s="158">
        <v>3052</v>
      </c>
      <c r="C3807" s="170" t="s">
        <v>1919</v>
      </c>
      <c r="D3807" s="171">
        <v>43014.472222222219</v>
      </c>
      <c r="E3807" s="169" t="s">
        <v>1</v>
      </c>
      <c r="F3807" s="172">
        <v>43014.397916666669</v>
      </c>
      <c r="G3807" s="131"/>
      <c r="H3807" s="131"/>
      <c r="I3807" s="138"/>
      <c r="J3807" s="131"/>
      <c r="K3807" s="131"/>
      <c r="L3807" s="131"/>
      <c r="M3807" s="131"/>
      <c r="N3807" s="138"/>
    </row>
    <row r="3808" spans="1:14" s="133" customFormat="1" ht="27" customHeight="1" x14ac:dyDescent="0.35">
      <c r="A3808" s="169">
        <v>20487</v>
      </c>
      <c r="B3808" s="158">
        <v>3053</v>
      </c>
      <c r="C3808" s="170" t="s">
        <v>1919</v>
      </c>
      <c r="D3808" s="171">
        <v>43015.53125</v>
      </c>
      <c r="E3808" s="169" t="s">
        <v>256</v>
      </c>
      <c r="F3808" s="172">
        <v>43015.275694444441</v>
      </c>
      <c r="G3808" s="131"/>
      <c r="H3808" s="131"/>
      <c r="I3808" s="138"/>
      <c r="J3808" s="131"/>
      <c r="K3808" s="131"/>
      <c r="L3808" s="131"/>
      <c r="M3808" s="131"/>
      <c r="N3808" s="138"/>
    </row>
    <row r="3809" spans="1:14" s="133" customFormat="1" ht="27" customHeight="1" x14ac:dyDescent="0.35">
      <c r="A3809" s="169">
        <v>20487</v>
      </c>
      <c r="B3809" s="158">
        <v>3054</v>
      </c>
      <c r="C3809" s="170" t="s">
        <v>1919</v>
      </c>
      <c r="D3809" s="171">
        <v>43015.545138888891</v>
      </c>
      <c r="E3809" s="169" t="s">
        <v>1</v>
      </c>
      <c r="F3809" s="172">
        <v>43015.402777777781</v>
      </c>
      <c r="G3809" s="131"/>
      <c r="H3809" s="131"/>
      <c r="I3809" s="138"/>
      <c r="J3809" s="131"/>
      <c r="K3809" s="131"/>
      <c r="L3809" s="131"/>
      <c r="M3809" s="131"/>
      <c r="N3809" s="138"/>
    </row>
    <row r="3810" spans="1:14" s="133" customFormat="1" ht="27" customHeight="1" x14ac:dyDescent="0.35">
      <c r="A3810" s="169">
        <v>20488</v>
      </c>
      <c r="B3810" s="158">
        <v>3055</v>
      </c>
      <c r="C3810" s="170" t="s">
        <v>1919</v>
      </c>
      <c r="D3810" s="171">
        <v>43015.611111111109</v>
      </c>
      <c r="E3810" s="169" t="s">
        <v>256</v>
      </c>
      <c r="F3810" s="172">
        <v>43015.275694444441</v>
      </c>
      <c r="G3810" s="131"/>
      <c r="H3810" s="131"/>
      <c r="I3810" s="138"/>
      <c r="J3810" s="131"/>
      <c r="K3810" s="131"/>
      <c r="L3810" s="131"/>
      <c r="M3810" s="131"/>
      <c r="N3810" s="138"/>
    </row>
    <row r="3811" spans="1:14" s="133" customFormat="1" ht="27" customHeight="1" x14ac:dyDescent="0.35">
      <c r="A3811" s="169">
        <v>20488</v>
      </c>
      <c r="B3811" s="158">
        <v>3056</v>
      </c>
      <c r="C3811" s="170" t="s">
        <v>4</v>
      </c>
      <c r="D3811" s="171">
        <v>43015.645833333336</v>
      </c>
      <c r="E3811" s="169" t="s">
        <v>1</v>
      </c>
      <c r="F3811" s="172">
        <v>43015.275694444441</v>
      </c>
      <c r="G3811" s="131"/>
      <c r="H3811" s="131"/>
      <c r="I3811" s="138"/>
      <c r="J3811" s="131"/>
      <c r="K3811" s="131"/>
      <c r="L3811" s="131"/>
      <c r="M3811" s="131"/>
      <c r="N3811" s="138"/>
    </row>
    <row r="3812" spans="1:14" s="133" customFormat="1" ht="27" customHeight="1" x14ac:dyDescent="0.35">
      <c r="A3812" s="169">
        <v>20488</v>
      </c>
      <c r="B3812" s="158">
        <v>3057</v>
      </c>
      <c r="C3812" s="170" t="s">
        <v>4</v>
      </c>
      <c r="D3812" s="171">
        <v>43016.944444444445</v>
      </c>
      <c r="E3812" s="169" t="s">
        <v>256</v>
      </c>
      <c r="F3812" s="172">
        <v>43016.780555555553</v>
      </c>
      <c r="G3812" s="131"/>
      <c r="H3812" s="131"/>
      <c r="I3812" s="138"/>
      <c r="J3812" s="131"/>
      <c r="K3812" s="131"/>
      <c r="L3812" s="131"/>
      <c r="M3812" s="131"/>
      <c r="N3812" s="138"/>
    </row>
    <row r="3813" spans="1:14" s="133" customFormat="1" ht="27" customHeight="1" x14ac:dyDescent="0.35">
      <c r="A3813" s="169">
        <v>20488</v>
      </c>
      <c r="B3813" s="158">
        <v>3058</v>
      </c>
      <c r="C3813" s="170" t="s">
        <v>1919</v>
      </c>
      <c r="D3813" s="171">
        <v>43016.972222222219</v>
      </c>
      <c r="E3813" s="169" t="s">
        <v>1</v>
      </c>
      <c r="F3813" s="172">
        <v>43016.780555555553</v>
      </c>
      <c r="G3813" s="131"/>
      <c r="H3813" s="131"/>
      <c r="I3813" s="138"/>
      <c r="J3813" s="131"/>
      <c r="K3813" s="131"/>
      <c r="L3813" s="131"/>
      <c r="M3813" s="131"/>
      <c r="N3813" s="138"/>
    </row>
    <row r="3814" spans="1:14" s="133" customFormat="1" ht="27" customHeight="1" x14ac:dyDescent="0.35">
      <c r="A3814" s="169">
        <v>20489</v>
      </c>
      <c r="B3814" s="158">
        <v>3059</v>
      </c>
      <c r="C3814" s="170" t="s">
        <v>1919</v>
      </c>
      <c r="D3814" s="171">
        <v>43017.013888888891</v>
      </c>
      <c r="E3814" s="169" t="s">
        <v>256</v>
      </c>
      <c r="F3814" s="172">
        <v>43016.780555555553</v>
      </c>
      <c r="G3814" s="131"/>
      <c r="H3814" s="131"/>
      <c r="I3814" s="138"/>
      <c r="J3814" s="131"/>
      <c r="K3814" s="131"/>
      <c r="L3814" s="131"/>
      <c r="M3814" s="131"/>
      <c r="N3814" s="138"/>
    </row>
    <row r="3815" spans="1:14" s="133" customFormat="1" ht="27" customHeight="1" x14ac:dyDescent="0.35">
      <c r="A3815" s="169">
        <v>20489</v>
      </c>
      <c r="B3815" s="158">
        <v>3060</v>
      </c>
      <c r="C3815" s="170" t="s">
        <v>4</v>
      </c>
      <c r="D3815" s="171">
        <v>43017.048611111109</v>
      </c>
      <c r="E3815" s="169" t="s">
        <v>1</v>
      </c>
      <c r="F3815" s="172">
        <v>43016.780555555553</v>
      </c>
      <c r="G3815" s="131"/>
      <c r="H3815" s="131"/>
      <c r="I3815" s="138"/>
      <c r="J3815" s="131"/>
      <c r="K3815" s="131"/>
      <c r="L3815" s="131"/>
      <c r="M3815" s="131"/>
      <c r="N3815" s="138"/>
    </row>
    <row r="3816" spans="1:14" s="133" customFormat="1" ht="27" customHeight="1" x14ac:dyDescent="0.35">
      <c r="A3816" s="169">
        <v>20490</v>
      </c>
      <c r="B3816" s="158">
        <v>3061</v>
      </c>
      <c r="C3816" s="170" t="s">
        <v>1919</v>
      </c>
      <c r="D3816" s="171">
        <v>43017.083333333336</v>
      </c>
      <c r="E3816" s="169" t="s">
        <v>256</v>
      </c>
      <c r="F3816" s="172">
        <v>43016.708333333336</v>
      </c>
      <c r="G3816" s="131"/>
      <c r="H3816" s="131"/>
      <c r="I3816" s="138"/>
      <c r="J3816" s="131"/>
      <c r="K3816" s="131"/>
      <c r="L3816" s="131"/>
      <c r="M3816" s="131"/>
      <c r="N3816" s="138"/>
    </row>
    <row r="3817" spans="1:14" s="133" customFormat="1" ht="27" customHeight="1" x14ac:dyDescent="0.35">
      <c r="A3817" s="169">
        <v>20490</v>
      </c>
      <c r="B3817" s="158">
        <v>3062</v>
      </c>
      <c r="C3817" s="170" t="s">
        <v>4</v>
      </c>
      <c r="D3817" s="171">
        <v>43017.118055555555</v>
      </c>
      <c r="E3817" s="169" t="s">
        <v>1</v>
      </c>
      <c r="F3817" s="172">
        <v>43016.708333333336</v>
      </c>
      <c r="G3817" s="131"/>
      <c r="H3817" s="131"/>
      <c r="I3817" s="138"/>
      <c r="J3817" s="131"/>
      <c r="K3817" s="131"/>
      <c r="L3817" s="131"/>
      <c r="M3817" s="131"/>
      <c r="N3817" s="138"/>
    </row>
    <row r="3818" spans="1:14" s="133" customFormat="1" ht="27" customHeight="1" x14ac:dyDescent="0.35">
      <c r="A3818" s="169">
        <v>20490</v>
      </c>
      <c r="B3818" s="158">
        <v>3063</v>
      </c>
      <c r="C3818" s="170" t="s">
        <v>19</v>
      </c>
      <c r="D3818" s="171">
        <v>43017.548611111109</v>
      </c>
      <c r="E3818" s="169" t="s">
        <v>256</v>
      </c>
      <c r="F3818" s="172">
        <v>43017.43472222222</v>
      </c>
      <c r="G3818" s="131"/>
      <c r="H3818" s="131"/>
      <c r="I3818" s="138"/>
      <c r="J3818" s="131"/>
      <c r="K3818" s="131"/>
      <c r="L3818" s="131"/>
      <c r="M3818" s="131"/>
      <c r="N3818" s="138"/>
    </row>
    <row r="3819" spans="1:14" s="133" customFormat="1" ht="27" customHeight="1" x14ac:dyDescent="0.35">
      <c r="A3819" s="169">
        <v>20490</v>
      </c>
      <c r="B3819" s="158">
        <v>3064</v>
      </c>
      <c r="C3819" s="170" t="s">
        <v>1919</v>
      </c>
      <c r="D3819" s="171">
        <v>43017.576388888891</v>
      </c>
      <c r="E3819" s="169" t="s">
        <v>1</v>
      </c>
      <c r="F3819" s="172">
        <v>43017.43472222222</v>
      </c>
      <c r="G3819" s="131"/>
      <c r="H3819" s="131"/>
      <c r="I3819" s="138"/>
      <c r="J3819" s="131"/>
      <c r="K3819" s="131"/>
      <c r="L3819" s="131"/>
      <c r="M3819" s="131"/>
      <c r="N3819" s="138"/>
    </row>
    <row r="3820" spans="1:14" s="133" customFormat="1" ht="27" customHeight="1" x14ac:dyDescent="0.35">
      <c r="A3820" s="169">
        <v>20489</v>
      </c>
      <c r="B3820" s="158">
        <v>3065</v>
      </c>
      <c r="C3820" s="170" t="s">
        <v>4</v>
      </c>
      <c r="D3820" s="171">
        <v>43017.611111111109</v>
      </c>
      <c r="E3820" s="169" t="s">
        <v>256</v>
      </c>
      <c r="F3820" s="172">
        <v>43017.548611111109</v>
      </c>
      <c r="G3820" s="131"/>
      <c r="H3820" s="131"/>
      <c r="I3820" s="138"/>
      <c r="J3820" s="131"/>
      <c r="K3820" s="131"/>
      <c r="L3820" s="131"/>
      <c r="M3820" s="131"/>
      <c r="N3820" s="138"/>
    </row>
    <row r="3821" spans="1:14" s="133" customFormat="1" ht="27" customHeight="1" x14ac:dyDescent="0.35">
      <c r="A3821" s="169">
        <v>20489</v>
      </c>
      <c r="B3821" s="158">
        <v>3066</v>
      </c>
      <c r="C3821" s="170" t="s">
        <v>3</v>
      </c>
      <c r="D3821" s="171">
        <v>43017.638888888891</v>
      </c>
      <c r="E3821" s="169" t="s">
        <v>1</v>
      </c>
      <c r="F3821" s="172">
        <v>43017.48541666667</v>
      </c>
      <c r="G3821" s="131"/>
      <c r="H3821" s="131"/>
      <c r="I3821" s="138"/>
      <c r="J3821" s="131"/>
      <c r="K3821" s="131"/>
      <c r="L3821" s="131"/>
      <c r="M3821" s="131"/>
      <c r="N3821" s="138"/>
    </row>
    <row r="3822" spans="1:14" s="133" customFormat="1" ht="27" customHeight="1" x14ac:dyDescent="0.35">
      <c r="A3822" s="169">
        <v>20491</v>
      </c>
      <c r="B3822" s="158">
        <v>3067</v>
      </c>
      <c r="C3822" s="170" t="s">
        <v>471</v>
      </c>
      <c r="D3822" s="171">
        <v>43017.684027777781</v>
      </c>
      <c r="E3822" s="169" t="s">
        <v>256</v>
      </c>
      <c r="F3822" s="172">
        <v>43017.43472222222</v>
      </c>
      <c r="G3822" s="131"/>
      <c r="H3822" s="131"/>
      <c r="I3822" s="138"/>
      <c r="J3822" s="131"/>
      <c r="K3822" s="131"/>
      <c r="L3822" s="131"/>
      <c r="M3822" s="131"/>
      <c r="N3822" s="138"/>
    </row>
    <row r="3823" spans="1:14" s="133" customFormat="1" ht="27" customHeight="1" x14ac:dyDescent="0.35">
      <c r="A3823" s="169">
        <v>20491</v>
      </c>
      <c r="B3823" s="158">
        <v>3068</v>
      </c>
      <c r="C3823" s="170" t="s">
        <v>16</v>
      </c>
      <c r="D3823" s="171">
        <v>43017.71875</v>
      </c>
      <c r="E3823" s="169" t="s">
        <v>1</v>
      </c>
      <c r="F3823" s="172">
        <v>43017.43472222222</v>
      </c>
      <c r="G3823" s="131"/>
      <c r="H3823" s="131"/>
      <c r="I3823" s="138"/>
      <c r="J3823" s="131"/>
      <c r="K3823" s="131"/>
      <c r="L3823" s="131"/>
      <c r="M3823" s="131"/>
      <c r="N3823" s="138"/>
    </row>
    <row r="3824" spans="1:14" s="133" customFormat="1" ht="27" customHeight="1" x14ac:dyDescent="0.35">
      <c r="A3824" s="169">
        <v>20492</v>
      </c>
      <c r="B3824" s="158">
        <v>3069</v>
      </c>
      <c r="C3824" s="170" t="s">
        <v>1919</v>
      </c>
      <c r="D3824" s="171">
        <v>43017.78125</v>
      </c>
      <c r="E3824" s="169" t="s">
        <v>256</v>
      </c>
      <c r="F3824" s="172">
        <v>43017.643750000003</v>
      </c>
      <c r="G3824" s="131"/>
      <c r="H3824" s="131"/>
      <c r="I3824" s="138"/>
      <c r="J3824" s="131"/>
      <c r="K3824" s="131"/>
      <c r="L3824" s="131"/>
      <c r="M3824" s="131"/>
      <c r="N3824" s="138"/>
    </row>
    <row r="3825" spans="1:14" s="133" customFormat="1" ht="27" customHeight="1" x14ac:dyDescent="0.35">
      <c r="A3825" s="169">
        <v>20492</v>
      </c>
      <c r="B3825" s="158">
        <v>3070</v>
      </c>
      <c r="C3825" s="170" t="s">
        <v>4</v>
      </c>
      <c r="D3825" s="171">
        <v>43017.815972222219</v>
      </c>
      <c r="E3825" s="169" t="s">
        <v>1</v>
      </c>
      <c r="F3825" s="172">
        <v>43017.643750000003</v>
      </c>
      <c r="G3825" s="131"/>
      <c r="H3825" s="131"/>
      <c r="I3825" s="138"/>
      <c r="J3825" s="131"/>
      <c r="K3825" s="131"/>
      <c r="L3825" s="131"/>
      <c r="M3825" s="131"/>
      <c r="N3825" s="138"/>
    </row>
    <row r="3826" spans="1:14" s="133" customFormat="1" ht="27" customHeight="1" x14ac:dyDescent="0.35">
      <c r="A3826" s="169">
        <v>20491</v>
      </c>
      <c r="B3826" s="158">
        <v>3071</v>
      </c>
      <c r="C3826" s="170" t="s">
        <v>19</v>
      </c>
      <c r="D3826" s="171">
        <v>43018.569444444445</v>
      </c>
      <c r="E3826" s="169" t="s">
        <v>256</v>
      </c>
      <c r="F3826" s="172">
        <v>43018.281944444447</v>
      </c>
      <c r="G3826" s="131"/>
      <c r="H3826" s="131"/>
      <c r="I3826" s="138"/>
      <c r="J3826" s="131"/>
      <c r="K3826" s="131"/>
      <c r="L3826" s="131"/>
      <c r="M3826" s="131"/>
      <c r="N3826" s="138"/>
    </row>
    <row r="3827" spans="1:14" s="133" customFormat="1" ht="27" customHeight="1" x14ac:dyDescent="0.35">
      <c r="A3827" s="169">
        <v>20491</v>
      </c>
      <c r="B3827" s="158">
        <v>3072</v>
      </c>
      <c r="C3827" s="170" t="s">
        <v>19</v>
      </c>
      <c r="D3827" s="171">
        <v>43018.625</v>
      </c>
      <c r="E3827" s="169" t="s">
        <v>1</v>
      </c>
      <c r="F3827" s="172">
        <v>43018.281944444447</v>
      </c>
      <c r="G3827" s="131"/>
      <c r="H3827" s="131"/>
      <c r="I3827" s="138"/>
      <c r="J3827" s="131"/>
      <c r="K3827" s="131"/>
      <c r="L3827" s="131"/>
      <c r="M3827" s="131"/>
      <c r="N3827" s="138"/>
    </row>
    <row r="3828" spans="1:14" s="133" customFormat="1" ht="27" customHeight="1" x14ac:dyDescent="0.35">
      <c r="A3828" s="169">
        <v>20492</v>
      </c>
      <c r="B3828" s="158">
        <v>3073</v>
      </c>
      <c r="C3828" s="170" t="s">
        <v>4</v>
      </c>
      <c r="D3828" s="171">
        <v>43018.694444444445</v>
      </c>
      <c r="E3828" s="169" t="s">
        <v>256</v>
      </c>
      <c r="F3828" s="172">
        <v>43018.629861111112</v>
      </c>
      <c r="G3828" s="131"/>
      <c r="H3828" s="131"/>
      <c r="I3828" s="138"/>
      <c r="J3828" s="131"/>
      <c r="K3828" s="131"/>
      <c r="L3828" s="131"/>
      <c r="M3828" s="131"/>
      <c r="N3828" s="138"/>
    </row>
    <row r="3829" spans="1:14" s="133" customFormat="1" ht="27" customHeight="1" x14ac:dyDescent="0.35">
      <c r="A3829" s="169">
        <v>20492</v>
      </c>
      <c r="B3829" s="158">
        <v>3074</v>
      </c>
      <c r="C3829" s="170" t="s">
        <v>1919</v>
      </c>
      <c r="D3829" s="171">
        <v>43018.729166666664</v>
      </c>
      <c r="E3829" s="169" t="s">
        <v>1</v>
      </c>
      <c r="F3829" s="172">
        <v>43018.629861111112</v>
      </c>
      <c r="G3829" s="131"/>
      <c r="H3829" s="131"/>
      <c r="I3829" s="138"/>
      <c r="J3829" s="131"/>
      <c r="K3829" s="131"/>
      <c r="L3829" s="131"/>
      <c r="M3829" s="131"/>
      <c r="N3829" s="138"/>
    </row>
    <row r="3830" spans="1:14" s="133" customFormat="1" ht="27" customHeight="1" x14ac:dyDescent="0.35">
      <c r="A3830" s="169">
        <v>20491</v>
      </c>
      <c r="B3830" s="158">
        <v>3075</v>
      </c>
      <c r="C3830" s="170" t="s">
        <v>16</v>
      </c>
      <c r="D3830" s="171">
        <v>43019.256944444445</v>
      </c>
      <c r="E3830" s="169" t="s">
        <v>256</v>
      </c>
      <c r="F3830" s="172">
        <v>43018.629861111112</v>
      </c>
      <c r="G3830" s="131"/>
      <c r="H3830" s="131"/>
      <c r="I3830" s="138"/>
      <c r="J3830" s="131"/>
      <c r="K3830" s="131"/>
      <c r="L3830" s="131"/>
      <c r="M3830" s="131"/>
      <c r="N3830" s="138"/>
    </row>
    <row r="3831" spans="1:14" s="133" customFormat="1" ht="27" customHeight="1" x14ac:dyDescent="0.35">
      <c r="A3831" s="169">
        <v>20491</v>
      </c>
      <c r="B3831" s="158">
        <v>3076</v>
      </c>
      <c r="C3831" s="170" t="s">
        <v>471</v>
      </c>
      <c r="D3831" s="171">
        <v>43019.28125</v>
      </c>
      <c r="E3831" s="169" t="s">
        <v>1</v>
      </c>
      <c r="F3831" s="172">
        <v>43018.629861111112</v>
      </c>
      <c r="G3831" s="131"/>
      <c r="H3831" s="131"/>
      <c r="I3831" s="138"/>
      <c r="J3831" s="131"/>
      <c r="K3831" s="131"/>
      <c r="L3831" s="131"/>
      <c r="M3831" s="131"/>
      <c r="N3831" s="138"/>
    </row>
    <row r="3832" spans="1:14" s="133" customFormat="1" ht="27" customHeight="1" x14ac:dyDescent="0.35">
      <c r="A3832" s="169">
        <v>20494</v>
      </c>
      <c r="B3832" s="158">
        <v>3077</v>
      </c>
      <c r="C3832" s="170" t="s">
        <v>1919</v>
      </c>
      <c r="D3832" s="171">
        <v>43019.770833333336</v>
      </c>
      <c r="E3832" s="169" t="s">
        <v>256</v>
      </c>
      <c r="F3832" s="172">
        <v>43019.504861111112</v>
      </c>
      <c r="G3832" s="131"/>
      <c r="H3832" s="131"/>
      <c r="I3832" s="138"/>
      <c r="J3832" s="131"/>
      <c r="K3832" s="131"/>
      <c r="L3832" s="131"/>
      <c r="M3832" s="131"/>
      <c r="N3832" s="138"/>
    </row>
    <row r="3833" spans="1:14" s="133" customFormat="1" ht="27" customHeight="1" x14ac:dyDescent="0.35">
      <c r="A3833" s="169">
        <v>20494</v>
      </c>
      <c r="B3833" s="158">
        <v>3078</v>
      </c>
      <c r="C3833" s="170" t="s">
        <v>4</v>
      </c>
      <c r="D3833" s="171">
        <v>43019.805555555555</v>
      </c>
      <c r="E3833" s="169" t="s">
        <v>1</v>
      </c>
      <c r="F3833" s="172">
        <v>43019.504861111112</v>
      </c>
      <c r="G3833" s="131"/>
      <c r="H3833" s="131"/>
      <c r="I3833" s="138"/>
      <c r="J3833" s="131"/>
      <c r="K3833" s="131"/>
      <c r="L3833" s="131"/>
      <c r="M3833" s="131"/>
      <c r="N3833" s="138"/>
    </row>
    <row r="3834" spans="1:14" ht="27" customHeight="1" x14ac:dyDescent="0.35">
      <c r="A3834" s="103"/>
      <c r="B3834" s="103"/>
      <c r="C3834" s="72"/>
      <c r="D3834" s="70"/>
      <c r="E3834" s="72"/>
      <c r="F3834" s="70"/>
    </row>
    <row r="3835" spans="1:14" ht="27" customHeight="1" x14ac:dyDescent="0.35">
      <c r="A3835" s="103"/>
      <c r="B3835" s="103"/>
      <c r="C3835" s="72"/>
      <c r="D3835" s="70"/>
      <c r="E3835" s="72"/>
      <c r="F3835" s="70"/>
    </row>
    <row r="3836" spans="1:14" ht="27" customHeight="1" x14ac:dyDescent="0.35">
      <c r="A3836" s="103"/>
      <c r="B3836" s="103"/>
      <c r="C3836" s="72"/>
      <c r="D3836" s="70"/>
      <c r="E3836" s="72"/>
      <c r="F3836" s="70"/>
    </row>
    <row r="3837" spans="1:14" ht="27" customHeight="1" x14ac:dyDescent="0.35">
      <c r="A3837" s="103"/>
      <c r="B3837" s="103"/>
      <c r="C3837" s="72"/>
      <c r="D3837" s="70"/>
      <c r="E3837" s="72"/>
      <c r="F3837" s="70"/>
    </row>
    <row r="3838" spans="1:14" ht="27" customHeight="1" x14ac:dyDescent="0.35">
      <c r="A3838" s="103"/>
      <c r="B3838" s="103"/>
      <c r="C3838" s="72"/>
      <c r="D3838" s="70"/>
      <c r="E3838" s="72"/>
      <c r="F3838" s="70"/>
    </row>
    <row r="3839" spans="1:14" ht="27" customHeight="1" x14ac:dyDescent="0.35">
      <c r="A3839" s="103"/>
      <c r="B3839" s="103"/>
      <c r="C3839" s="72"/>
      <c r="D3839" s="70"/>
      <c r="E3839" s="72"/>
      <c r="F3839" s="70"/>
    </row>
    <row r="3840" spans="1:14" ht="27" customHeight="1" x14ac:dyDescent="0.35">
      <c r="A3840" s="103"/>
      <c r="B3840" s="103"/>
      <c r="C3840" s="72"/>
      <c r="D3840" s="70"/>
      <c r="E3840" s="72"/>
      <c r="F3840" s="70"/>
    </row>
  </sheetData>
  <mergeCells count="2">
    <mergeCell ref="A1:I1"/>
    <mergeCell ref="J1:N1"/>
  </mergeCells>
  <conditionalFormatting sqref="L3834:L1048576 L1:L1341 L1496:L1836 L1344:L1494">
    <cfRule type="cellIs" dxfId="73" priority="1851" operator="between">
      <formula>0.0173611111111111</formula>
      <formula>0.0833333333333333</formula>
    </cfRule>
    <cfRule type="cellIs" dxfId="72" priority="1862" operator="equal">
      <formula>"Incomplete Data"</formula>
    </cfRule>
  </conditionalFormatting>
  <conditionalFormatting sqref="H3834:H1048576 H3145:H3178 H3181:H3185 H3187:H3203 H3207:H3210 H3212:H3216 H3218:H3225 H3227:H3230 H3232:H3235 H3238:H3239 H3050:H3072 H3046:H3047 H3283:H3314 H1:H2807">
    <cfRule type="cellIs" dxfId="71" priority="1772" operator="equal">
      <formula>$H$3</formula>
    </cfRule>
  </conditionalFormatting>
  <conditionalFormatting sqref="L1837:L1838">
    <cfRule type="cellIs" dxfId="70" priority="395" operator="between">
      <formula>0.0173611111111111</formula>
      <formula>0.0833333333333333</formula>
    </cfRule>
    <cfRule type="cellIs" dxfId="69" priority="398" operator="equal">
      <formula>"Incomplete Data"</formula>
    </cfRule>
  </conditionalFormatting>
  <conditionalFormatting sqref="L1839:L1863 L1866:L1956 L2735:L3044 L2538:L2604 L2228:L2274 L1959:L2210">
    <cfRule type="cellIs" dxfId="68" priority="364" operator="between">
      <formula>0.0173611111111111</formula>
      <formula>0.0833333333333333</formula>
    </cfRule>
  </conditionalFormatting>
  <conditionalFormatting sqref="L1864:L1865">
    <cfRule type="cellIs" dxfId="67" priority="361" operator="between">
      <formula>0.0173611111111111</formula>
      <formula>0.0833333333333333</formula>
    </cfRule>
  </conditionalFormatting>
  <conditionalFormatting sqref="L1957 L2213:L2226 L2308:L2321 L2323 L2325:L2329 L2331:L2339 L2276:L2306">
    <cfRule type="cellIs" dxfId="66" priority="359" operator="between">
      <formula>0.0173611111111111</formula>
      <formula>0.0833333333333333</formula>
    </cfRule>
  </conditionalFormatting>
  <conditionalFormatting sqref="L1958">
    <cfRule type="cellIs" dxfId="65" priority="358" operator="between">
      <formula>0.0173611111111111</formula>
      <formula>0.0833333333333333</formula>
    </cfRule>
  </conditionalFormatting>
  <conditionalFormatting sqref="L2211">
    <cfRule type="cellIs" dxfId="64" priority="346" operator="between">
      <formula>0.0173611111111111</formula>
      <formula>0.0833333333333333</formula>
    </cfRule>
  </conditionalFormatting>
  <conditionalFormatting sqref="L2212">
    <cfRule type="cellIs" dxfId="63" priority="342" operator="between">
      <formula>0.0173611111111111</formula>
      <formula>0.0833333333333333</formula>
    </cfRule>
  </conditionalFormatting>
  <conditionalFormatting sqref="L2227">
    <cfRule type="cellIs" dxfId="62" priority="338" operator="between">
      <formula>0.0173611111111111</formula>
      <formula>0.0833333333333333</formula>
    </cfRule>
  </conditionalFormatting>
  <conditionalFormatting sqref="L2275">
    <cfRule type="cellIs" dxfId="61" priority="332" operator="between">
      <formula>0.0173611111111111</formula>
      <formula>0.0833333333333333</formula>
    </cfRule>
  </conditionalFormatting>
  <conditionalFormatting sqref="L2307">
    <cfRule type="cellIs" dxfId="60" priority="328" operator="between">
      <formula>0.0173611111111111</formula>
      <formula>0.0833333333333333</formula>
    </cfRule>
  </conditionalFormatting>
  <conditionalFormatting sqref="L2322">
    <cfRule type="cellIs" dxfId="59" priority="324" operator="between">
      <formula>0.0173611111111111</formula>
      <formula>0.0833333333333333</formula>
    </cfRule>
  </conditionalFormatting>
  <conditionalFormatting sqref="L2324">
    <cfRule type="cellIs" dxfId="58" priority="320" operator="between">
      <formula>0.0173611111111111</formula>
      <formula>0.0833333333333333</formula>
    </cfRule>
  </conditionalFormatting>
  <conditionalFormatting sqref="L2330">
    <cfRule type="cellIs" dxfId="57" priority="316" operator="between">
      <formula>0.0173611111111111</formula>
      <formula>0.0833333333333333</formula>
    </cfRule>
  </conditionalFormatting>
  <conditionalFormatting sqref="L2340:L2399 L2401:L2416 L2418:L2419">
    <cfRule type="cellIs" dxfId="56" priority="299" operator="between">
      <formula>0.0173611111111111</formula>
      <formula>0.0833333333333333</formula>
    </cfRule>
  </conditionalFormatting>
  <conditionalFormatting sqref="L2400">
    <cfRule type="cellIs" dxfId="55" priority="291" operator="between">
      <formula>0.0173611111111111</formula>
      <formula>0.0833333333333333</formula>
    </cfRule>
  </conditionalFormatting>
  <conditionalFormatting sqref="L2417">
    <cfRule type="cellIs" dxfId="54" priority="287" operator="between">
      <formula>0.0173611111111111</formula>
      <formula>0.0833333333333333</formula>
    </cfRule>
  </conditionalFormatting>
  <conditionalFormatting sqref="L2488">
    <cfRule type="cellIs" dxfId="53" priority="253" operator="between">
      <formula>0.0173611111111111</formula>
      <formula>0.0833333333333333</formula>
    </cfRule>
  </conditionalFormatting>
  <conditionalFormatting sqref="L2498:L2517 L2420:L2435 L2438:L2458 L2460:L2487 L2489:L2495">
    <cfRule type="cellIs" dxfId="52" priority="274" operator="between">
      <formula>0.0173611111111111</formula>
      <formula>0.0833333333333333</formula>
    </cfRule>
  </conditionalFormatting>
  <conditionalFormatting sqref="L2496:L2497">
    <cfRule type="cellIs" dxfId="51" priority="270" operator="between">
      <formula>0.0173611111111111</formula>
      <formula>0.0833333333333333</formula>
    </cfRule>
  </conditionalFormatting>
  <conditionalFormatting sqref="L2437">
    <cfRule type="cellIs" dxfId="50" priority="265" operator="between">
      <formula>0.0173611111111111</formula>
      <formula>0.0833333333333333</formula>
    </cfRule>
  </conditionalFormatting>
  <conditionalFormatting sqref="L2436">
    <cfRule type="cellIs" dxfId="49" priority="261" operator="between">
      <formula>0.0173611111111111</formula>
      <formula>0.0833333333333333</formula>
    </cfRule>
  </conditionalFormatting>
  <conditionalFormatting sqref="L2459">
    <cfRule type="cellIs" dxfId="48" priority="257" operator="between">
      <formula>0.0173611111111111</formula>
      <formula>0.0833333333333333</formula>
    </cfRule>
  </conditionalFormatting>
  <conditionalFormatting sqref="L2518:L2536 L2606:L2626 L2628:L2649">
    <cfRule type="cellIs" dxfId="47" priority="230" operator="between">
      <formula>0.0173611111111111</formula>
      <formula>0.0833333333333333</formula>
    </cfRule>
  </conditionalFormatting>
  <conditionalFormatting sqref="L2537">
    <cfRule type="cellIs" dxfId="46" priority="224" operator="between">
      <formula>0.0173611111111111</formula>
      <formula>0.0833333333333333</formula>
    </cfRule>
  </conditionalFormatting>
  <conditionalFormatting sqref="L2602">
    <cfRule type="cellIs" dxfId="45" priority="220" operator="between">
      <formula>0.0173611111111111</formula>
      <formula>0.0833333333333333</formula>
    </cfRule>
  </conditionalFormatting>
  <conditionalFormatting sqref="L2627">
    <cfRule type="cellIs" dxfId="44" priority="215" operator="between">
      <formula>0.0173611111111111</formula>
      <formula>0.0833333333333333</formula>
    </cfRule>
  </conditionalFormatting>
  <conditionalFormatting sqref="H2808:H3044">
    <cfRule type="cellIs" dxfId="43" priority="201" operator="equal">
      <formula>$H$3</formula>
    </cfRule>
  </conditionalFormatting>
  <conditionalFormatting sqref="L2669:L2672 L2696:L2697 L2650:L2666 L2675:L2694 L2701:L2733">
    <cfRule type="cellIs" dxfId="42" priority="199" operator="between">
      <formula>0.0173611111111111</formula>
      <formula>0.0833333333333333</formula>
    </cfRule>
  </conditionalFormatting>
  <conditionalFormatting sqref="L2673:L2674">
    <cfRule type="cellIs" dxfId="41" priority="193" operator="between">
      <formula>0.0173611111111111</formula>
      <formula>0.0833333333333333</formula>
    </cfRule>
  </conditionalFormatting>
  <conditionalFormatting sqref="L2667:L2668">
    <cfRule type="cellIs" dxfId="40" priority="190" operator="between">
      <formula>0.0173611111111111</formula>
      <formula>0.0833333333333333</formula>
    </cfRule>
  </conditionalFormatting>
  <conditionalFormatting sqref="L2695">
    <cfRule type="cellIs" dxfId="39" priority="182" operator="between">
      <formula>0.0173611111111111</formula>
      <formula>0.0833333333333333</formula>
    </cfRule>
  </conditionalFormatting>
  <conditionalFormatting sqref="L2698:L2700">
    <cfRule type="cellIs" dxfId="38" priority="179" operator="between">
      <formula>0.0173611111111111</formula>
      <formula>0.0833333333333333</formula>
    </cfRule>
  </conditionalFormatting>
  <conditionalFormatting sqref="L2734">
    <cfRule type="cellIs" dxfId="37" priority="175" operator="between">
      <formula>0.0173611111111111</formula>
      <formula>0.0833333333333333</formula>
    </cfRule>
  </conditionalFormatting>
  <conditionalFormatting sqref="H3079:H3137">
    <cfRule type="cellIs" dxfId="36" priority="126" operator="equal">
      <formula>$H$3</formula>
    </cfRule>
  </conditionalFormatting>
  <conditionalFormatting sqref="L3224:L3239 L3045:L3222">
    <cfRule type="cellIs" dxfId="35" priority="124" operator="between">
      <formula>0.0173611111111111</formula>
      <formula>0.0833333333333333</formula>
    </cfRule>
  </conditionalFormatting>
  <conditionalFormatting sqref="H3073:H3078">
    <cfRule type="cellIs" dxfId="34" priority="122" operator="equal">
      <formula>$H$3</formula>
    </cfRule>
  </conditionalFormatting>
  <conditionalFormatting sqref="H3138:H3144">
    <cfRule type="cellIs" dxfId="33" priority="121" operator="equal">
      <formula>$H$3</formula>
    </cfRule>
  </conditionalFormatting>
  <conditionalFormatting sqref="H3179:H3180">
    <cfRule type="cellIs" dxfId="32" priority="120" operator="equal">
      <formula>$H$3</formula>
    </cfRule>
  </conditionalFormatting>
  <conditionalFormatting sqref="H3226">
    <cfRule type="cellIs" dxfId="31" priority="119" operator="equal">
      <formula>$H$3</formula>
    </cfRule>
  </conditionalFormatting>
  <conditionalFormatting sqref="L3223">
    <cfRule type="cellIs" dxfId="30" priority="115" operator="between">
      <formula>0.0173611111111111</formula>
      <formula>0.0833333333333333</formula>
    </cfRule>
  </conditionalFormatting>
  <conditionalFormatting sqref="H3240:H3281">
    <cfRule type="cellIs" dxfId="29" priority="97" operator="equal">
      <formula>$H$3</formula>
    </cfRule>
  </conditionalFormatting>
  <conditionalFormatting sqref="L3240:L3255 L3257:L3329">
    <cfRule type="cellIs" dxfId="28" priority="95" operator="between">
      <formula>0.0173611111111111</formula>
      <formula>0.0833333333333333</formula>
    </cfRule>
  </conditionalFormatting>
  <conditionalFormatting sqref="H3298:H3329">
    <cfRule type="containsText" dxfId="27" priority="89" operator="containsText" text="TOO LATE">
      <formula>NOT(ISERROR(SEARCH("TOO LATE",H3298)))</formula>
    </cfRule>
  </conditionalFormatting>
  <conditionalFormatting sqref="L3256">
    <cfRule type="cellIs" dxfId="26" priority="81" operator="between">
      <formula>0.0173611111111111</formula>
      <formula>0.0833333333333333</formula>
    </cfRule>
  </conditionalFormatting>
  <conditionalFormatting sqref="H3330:H3833">
    <cfRule type="cellIs" dxfId="25" priority="60" operator="equal">
      <formula>$H$3</formula>
    </cfRule>
  </conditionalFormatting>
  <conditionalFormatting sqref="L3330:L3461 L3463:L3475 L3486:L3525 L3528:L3572 L3574:L3595 L3597:L3601 L3603:L3763">
    <cfRule type="cellIs" dxfId="24" priority="64" operator="between">
      <formula>0.0173611111111111</formula>
      <formula>0.0833333333333333</formula>
    </cfRule>
    <cfRule type="cellIs" dxfId="23" priority="67" operator="equal">
      <formula>"Incomplete Data"</formula>
    </cfRule>
  </conditionalFormatting>
  <conditionalFormatting sqref="L3573">
    <cfRule type="cellIs" dxfId="22" priority="32" operator="between">
      <formula>0.0173611111111111</formula>
      <formula>0.0833333333333333</formula>
    </cfRule>
    <cfRule type="cellIs" dxfId="21" priority="33" operator="equal">
      <formula>"Incomplete Data"</formula>
    </cfRule>
  </conditionalFormatting>
  <conditionalFormatting sqref="L3462">
    <cfRule type="cellIs" dxfId="20" priority="27" operator="between">
      <formula>0.0173611111111111</formula>
      <formula>0.0833333333333333</formula>
    </cfRule>
    <cfRule type="cellIs" dxfId="19" priority="28" operator="equal">
      <formula>"Incomplete Data"</formula>
    </cfRule>
  </conditionalFormatting>
  <conditionalFormatting sqref="L3526:L3527">
    <cfRule type="cellIs" dxfId="18" priority="20" operator="between">
      <formula>0.0173611111111111</formula>
      <formula>0.0833333333333333</formula>
    </cfRule>
    <cfRule type="cellIs" dxfId="17" priority="21" operator="equal">
      <formula>"Incomplete Data"</formula>
    </cfRule>
  </conditionalFormatting>
  <conditionalFormatting sqref="L3602">
    <cfRule type="cellIs" dxfId="16" priority="11" operator="between">
      <formula>0.0173611111111111</formula>
      <formula>0.0833333333333333</formula>
    </cfRule>
    <cfRule type="cellIs" dxfId="15" priority="12" operator="equal">
      <formula>"Incomplete Data"</formula>
    </cfRule>
  </conditionalFormatting>
  <conditionalFormatting sqref="L3596">
    <cfRule type="cellIs" dxfId="14" priority="6" operator="between">
      <formula>0.0173611111111111</formula>
      <formula>0.0833333333333333</formula>
    </cfRule>
    <cfRule type="cellIs" dxfId="13" priority="7" operator="equal">
      <formula>"Incomplete Data"</formula>
    </cfRule>
  </conditionalFormatting>
  <conditionalFormatting sqref="L1342:L1343">
    <cfRule type="cellIs" dxfId="12" priority="3" operator="between">
      <formula>0.0173611111111111</formula>
      <formula>0.0833333333333333</formula>
    </cfRule>
    <cfRule type="cellIs" dxfId="11" priority="4" operator="equal">
      <formula>"Incomplete Data"</formula>
    </cfRule>
  </conditionalFormatting>
  <conditionalFormatting sqref="L1495">
    <cfRule type="cellIs" dxfId="10" priority="1" operator="between">
      <formula>0.0173611111111111</formula>
      <formula>0.0833333333333333</formula>
    </cfRule>
    <cfRule type="cellIs" dxfId="9" priority="2" operator="equal">
      <formula>"Incomplete Data"</formula>
    </cfRule>
  </conditionalFormatting>
  <pageMargins left="0.7" right="0.7" top="0.75" bottom="0.75" header="0.3" footer="0.3"/>
  <pageSetup paperSize="3" scale="8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U48"/>
  <sheetViews>
    <sheetView workbookViewId="0">
      <selection sqref="A1:L4"/>
    </sheetView>
  </sheetViews>
  <sheetFormatPr defaultColWidth="8.90625" defaultRowHeight="14" customHeight="1" x14ac:dyDescent="0.3"/>
  <cols>
    <col min="1" max="21" width="9.6328125" style="7" customWidth="1"/>
    <col min="22" max="16384" width="8.90625" style="7"/>
  </cols>
  <sheetData>
    <row r="1" spans="1:21" ht="17.399999999999999" customHeight="1" x14ac:dyDescent="0.3">
      <c r="A1" s="195" t="s">
        <v>72</v>
      </c>
      <c r="B1" s="195"/>
      <c r="C1" s="195"/>
      <c r="D1" s="195"/>
      <c r="E1" s="195"/>
      <c r="F1" s="195"/>
      <c r="G1" s="195"/>
      <c r="H1" s="195"/>
      <c r="I1" s="195"/>
      <c r="J1" s="195"/>
      <c r="K1" s="195"/>
      <c r="L1" s="195"/>
      <c r="M1" s="8"/>
      <c r="N1" s="8"/>
      <c r="O1" s="8"/>
      <c r="P1" s="8"/>
      <c r="Q1" s="8"/>
      <c r="R1" s="8"/>
      <c r="S1" s="8"/>
      <c r="T1" s="8"/>
      <c r="U1" s="8"/>
    </row>
    <row r="2" spans="1:21" ht="17.399999999999999" customHeight="1" x14ac:dyDescent="0.3">
      <c r="A2" s="195"/>
      <c r="B2" s="195"/>
      <c r="C2" s="195"/>
      <c r="D2" s="195"/>
      <c r="E2" s="195"/>
      <c r="F2" s="195"/>
      <c r="G2" s="195"/>
      <c r="H2" s="195"/>
      <c r="I2" s="195"/>
      <c r="J2" s="195"/>
      <c r="K2" s="195"/>
      <c r="L2" s="195"/>
      <c r="M2" s="8"/>
      <c r="N2" s="8"/>
      <c r="O2" s="8"/>
      <c r="P2" s="8"/>
      <c r="Q2" s="197" t="s">
        <v>68</v>
      </c>
      <c r="R2" s="197"/>
      <c r="S2" s="197"/>
      <c r="T2" s="197"/>
      <c r="U2" s="197"/>
    </row>
    <row r="3" spans="1:21" ht="17.399999999999999" customHeight="1" x14ac:dyDescent="0.3">
      <c r="A3" s="195"/>
      <c r="B3" s="195"/>
      <c r="C3" s="195"/>
      <c r="D3" s="195"/>
      <c r="E3" s="195"/>
      <c r="F3" s="195"/>
      <c r="G3" s="195"/>
      <c r="H3" s="195"/>
      <c r="I3" s="195"/>
      <c r="J3" s="195"/>
      <c r="K3" s="195"/>
      <c r="L3" s="195"/>
      <c r="M3" s="8"/>
      <c r="N3" s="8"/>
      <c r="O3" s="8"/>
      <c r="P3" s="8"/>
      <c r="Q3" s="197" t="e">
        <f>"Total Bridge Lifts: "&amp;#REF!</f>
        <v>#REF!</v>
      </c>
      <c r="R3" s="197"/>
      <c r="S3" s="197"/>
      <c r="T3" s="197"/>
      <c r="U3" s="197"/>
    </row>
    <row r="4" spans="1:21" ht="17.399999999999999" customHeight="1" x14ac:dyDescent="0.3">
      <c r="A4" s="195"/>
      <c r="B4" s="195"/>
      <c r="C4" s="195"/>
      <c r="D4" s="195"/>
      <c r="E4" s="195"/>
      <c r="F4" s="195"/>
      <c r="G4" s="195"/>
      <c r="H4" s="195"/>
      <c r="I4" s="195"/>
      <c r="J4" s="195"/>
      <c r="K4" s="195"/>
      <c r="L4" s="195"/>
      <c r="M4" s="8"/>
      <c r="N4" s="8"/>
      <c r="O4" s="8"/>
      <c r="P4" s="8"/>
      <c r="Q4" s="8"/>
      <c r="R4" s="8"/>
      <c r="S4" s="8"/>
      <c r="T4" s="8"/>
      <c r="U4" s="8"/>
    </row>
    <row r="5" spans="1:21" ht="17.399999999999999" customHeight="1" x14ac:dyDescent="0.3">
      <c r="A5" s="9"/>
      <c r="B5" s="11"/>
      <c r="C5" s="11"/>
      <c r="D5" s="11"/>
      <c r="E5" s="11"/>
      <c r="F5" s="11"/>
      <c r="G5" s="11"/>
      <c r="H5" s="11"/>
      <c r="I5" s="11"/>
      <c r="J5" s="11"/>
      <c r="K5" s="11"/>
      <c r="L5" s="11"/>
      <c r="M5" s="11"/>
      <c r="N5" s="11"/>
      <c r="O5" s="11"/>
      <c r="P5" s="11"/>
      <c r="Q5" s="11"/>
      <c r="R5" s="11"/>
      <c r="S5" s="11"/>
      <c r="T5" s="11"/>
      <c r="U5" s="11"/>
    </row>
    <row r="6" spans="1:21" ht="14" customHeight="1" x14ac:dyDescent="0.3">
      <c r="A6" s="196" t="s">
        <v>69</v>
      </c>
      <c r="B6" s="194"/>
      <c r="C6" s="194"/>
      <c r="D6" s="194"/>
      <c r="E6" s="194"/>
      <c r="F6" s="194"/>
      <c r="G6" s="194"/>
      <c r="H6" s="194"/>
      <c r="I6" s="194"/>
      <c r="J6" s="194"/>
      <c r="K6" s="194"/>
      <c r="L6" s="194"/>
      <c r="M6" s="194"/>
      <c r="N6" s="194"/>
      <c r="O6" s="194"/>
      <c r="P6" s="194"/>
      <c r="Q6" s="194"/>
      <c r="R6" s="194"/>
      <c r="S6" s="194"/>
      <c r="T6" s="194"/>
      <c r="U6" s="194"/>
    </row>
    <row r="7" spans="1:21" ht="14" customHeight="1" x14ac:dyDescent="0.3">
      <c r="A7" s="196"/>
      <c r="B7" s="194"/>
      <c r="C7" s="194"/>
      <c r="D7" s="194"/>
      <c r="E7" s="194"/>
      <c r="F7" s="194"/>
      <c r="G7" s="194"/>
      <c r="H7" s="194"/>
      <c r="I7" s="194"/>
      <c r="J7" s="194"/>
      <c r="K7" s="194"/>
      <c r="L7" s="194"/>
      <c r="M7" s="194"/>
      <c r="N7" s="194"/>
      <c r="O7" s="194"/>
      <c r="P7" s="194"/>
      <c r="Q7" s="194"/>
      <c r="R7" s="194"/>
      <c r="S7" s="194"/>
      <c r="T7" s="194"/>
      <c r="U7" s="194"/>
    </row>
    <row r="8" spans="1:21" ht="14" customHeight="1" x14ac:dyDescent="0.3">
      <c r="A8" s="196"/>
      <c r="B8" s="194"/>
      <c r="C8" s="194"/>
      <c r="D8" s="194"/>
      <c r="E8" s="194"/>
      <c r="F8" s="194"/>
      <c r="G8" s="194"/>
      <c r="H8" s="194"/>
      <c r="I8" s="194"/>
      <c r="J8" s="194"/>
      <c r="K8" s="194"/>
      <c r="L8" s="194"/>
      <c r="M8" s="194"/>
      <c r="N8" s="194"/>
      <c r="O8" s="194"/>
      <c r="P8" s="194"/>
      <c r="Q8" s="194"/>
      <c r="R8" s="194"/>
      <c r="S8" s="194"/>
      <c r="T8" s="194"/>
      <c r="U8" s="194"/>
    </row>
    <row r="9" spans="1:21" ht="14" customHeight="1" x14ac:dyDescent="0.3">
      <c r="A9" s="196"/>
      <c r="B9" s="194"/>
      <c r="C9" s="194"/>
      <c r="D9" s="194"/>
      <c r="E9" s="194"/>
      <c r="F9" s="194"/>
      <c r="G9" s="194"/>
      <c r="H9" s="194"/>
      <c r="I9" s="194"/>
      <c r="J9" s="194"/>
      <c r="K9" s="194"/>
      <c r="L9" s="194"/>
      <c r="M9" s="194"/>
      <c r="N9" s="194"/>
      <c r="O9" s="194"/>
      <c r="P9" s="194"/>
      <c r="Q9" s="194"/>
      <c r="R9" s="194"/>
      <c r="S9" s="194"/>
      <c r="T9" s="194"/>
      <c r="U9" s="194"/>
    </row>
    <row r="10" spans="1:21" ht="14" customHeight="1" x14ac:dyDescent="0.3">
      <c r="A10" s="196"/>
      <c r="B10" s="194"/>
      <c r="C10" s="194"/>
      <c r="D10" s="194"/>
      <c r="E10" s="194"/>
      <c r="F10" s="194"/>
      <c r="G10" s="194"/>
      <c r="H10" s="194"/>
      <c r="I10" s="194"/>
      <c r="J10" s="194"/>
      <c r="K10" s="194"/>
      <c r="L10" s="194"/>
      <c r="M10" s="194"/>
      <c r="N10" s="194"/>
      <c r="O10" s="194"/>
      <c r="P10" s="194"/>
      <c r="Q10" s="194"/>
      <c r="R10" s="194"/>
      <c r="S10" s="194"/>
      <c r="T10" s="194"/>
      <c r="U10" s="194"/>
    </row>
    <row r="11" spans="1:21" ht="14" customHeight="1" x14ac:dyDescent="0.3">
      <c r="A11" s="196"/>
      <c r="B11" s="194"/>
      <c r="C11" s="194"/>
      <c r="D11" s="194"/>
      <c r="E11" s="194"/>
      <c r="F11" s="194"/>
      <c r="G11" s="194"/>
      <c r="H11" s="194"/>
      <c r="I11" s="194"/>
      <c r="J11" s="194"/>
      <c r="K11" s="194"/>
      <c r="L11" s="194"/>
      <c r="M11" s="194"/>
      <c r="N11" s="194"/>
      <c r="O11" s="194"/>
      <c r="P11" s="194"/>
      <c r="Q11" s="194"/>
      <c r="R11" s="194"/>
      <c r="S11" s="194"/>
      <c r="T11" s="194"/>
      <c r="U11" s="194"/>
    </row>
    <row r="12" spans="1:21" ht="14" customHeight="1" x14ac:dyDescent="0.3">
      <c r="A12" s="196"/>
      <c r="B12" s="194"/>
      <c r="C12" s="194"/>
      <c r="D12" s="194"/>
      <c r="E12" s="194"/>
      <c r="F12" s="194"/>
      <c r="G12" s="194"/>
      <c r="H12" s="194"/>
      <c r="I12" s="194"/>
      <c r="J12" s="194"/>
      <c r="K12" s="194"/>
      <c r="L12" s="194"/>
      <c r="M12" s="194"/>
      <c r="N12" s="194"/>
      <c r="O12" s="194"/>
      <c r="P12" s="194"/>
      <c r="Q12" s="194"/>
      <c r="R12" s="194"/>
      <c r="S12" s="194"/>
      <c r="T12" s="194"/>
      <c r="U12" s="194"/>
    </row>
    <row r="13" spans="1:21" ht="14" customHeight="1" x14ac:dyDescent="0.3">
      <c r="A13" s="196"/>
      <c r="B13" s="194"/>
      <c r="C13" s="194"/>
      <c r="D13" s="194"/>
      <c r="E13" s="194"/>
      <c r="F13" s="194"/>
      <c r="G13" s="194"/>
      <c r="H13" s="194"/>
      <c r="I13" s="194"/>
      <c r="J13" s="194"/>
      <c r="K13" s="194"/>
      <c r="L13" s="194"/>
      <c r="M13" s="194"/>
      <c r="N13" s="194"/>
      <c r="O13" s="194"/>
      <c r="P13" s="194"/>
      <c r="Q13" s="194"/>
      <c r="R13" s="194"/>
      <c r="S13" s="194"/>
      <c r="T13" s="194"/>
      <c r="U13" s="194"/>
    </row>
    <row r="14" spans="1:21" ht="14" customHeight="1" x14ac:dyDescent="0.3">
      <c r="A14" s="196"/>
      <c r="B14" s="194"/>
      <c r="C14" s="194"/>
      <c r="D14" s="194"/>
      <c r="E14" s="194"/>
      <c r="F14" s="194"/>
      <c r="G14" s="194"/>
      <c r="H14" s="194"/>
      <c r="I14" s="194"/>
      <c r="J14" s="194"/>
      <c r="K14" s="194"/>
      <c r="L14" s="194"/>
      <c r="M14" s="194"/>
      <c r="N14" s="194"/>
      <c r="O14" s="194"/>
      <c r="P14" s="194"/>
      <c r="Q14" s="194"/>
      <c r="R14" s="194"/>
      <c r="S14" s="194"/>
      <c r="T14" s="194"/>
      <c r="U14" s="194"/>
    </row>
    <row r="15" spans="1:21" ht="14" customHeight="1" x14ac:dyDescent="0.3">
      <c r="A15" s="196"/>
      <c r="B15" s="194"/>
      <c r="C15" s="194"/>
      <c r="D15" s="194"/>
      <c r="E15" s="194"/>
      <c r="F15" s="194"/>
      <c r="G15" s="194"/>
      <c r="H15" s="194"/>
      <c r="I15" s="194"/>
      <c r="J15" s="194"/>
      <c r="K15" s="194"/>
      <c r="L15" s="194"/>
      <c r="M15" s="194"/>
      <c r="N15" s="194"/>
      <c r="O15" s="194"/>
      <c r="P15" s="194"/>
      <c r="Q15" s="194"/>
      <c r="R15" s="194"/>
      <c r="S15" s="194"/>
      <c r="T15" s="194"/>
      <c r="U15" s="194"/>
    </row>
    <row r="16" spans="1:21" ht="14" customHeight="1" x14ac:dyDescent="0.3">
      <c r="A16" s="196"/>
      <c r="B16" s="194"/>
      <c r="C16" s="194"/>
      <c r="D16" s="194"/>
      <c r="E16" s="194"/>
      <c r="F16" s="194"/>
      <c r="G16" s="194"/>
      <c r="H16" s="194"/>
      <c r="I16" s="194"/>
      <c r="J16" s="194"/>
      <c r="K16" s="194"/>
      <c r="L16" s="194"/>
      <c r="M16" s="194"/>
      <c r="N16" s="194"/>
      <c r="O16" s="194"/>
      <c r="P16" s="194"/>
      <c r="Q16" s="194"/>
      <c r="R16" s="194"/>
      <c r="S16" s="194"/>
      <c r="T16" s="194"/>
      <c r="U16" s="194"/>
    </row>
    <row r="17" spans="1:21" ht="14" customHeight="1" x14ac:dyDescent="0.3">
      <c r="A17" s="196"/>
      <c r="B17" s="194"/>
      <c r="C17" s="194"/>
      <c r="D17" s="194"/>
      <c r="E17" s="194"/>
      <c r="F17" s="194"/>
      <c r="G17" s="194"/>
      <c r="H17" s="194"/>
      <c r="I17" s="194"/>
      <c r="J17" s="194"/>
      <c r="K17" s="194"/>
      <c r="L17" s="194"/>
      <c r="M17" s="194"/>
      <c r="N17" s="194"/>
      <c r="O17" s="194"/>
      <c r="P17" s="194"/>
      <c r="Q17" s="194"/>
      <c r="R17" s="194"/>
      <c r="S17" s="194"/>
      <c r="T17" s="194"/>
      <c r="U17" s="194"/>
    </row>
    <row r="18" spans="1:21" ht="14" customHeight="1" x14ac:dyDescent="0.3">
      <c r="A18" s="196"/>
      <c r="B18" s="194"/>
      <c r="C18" s="194"/>
      <c r="D18" s="194"/>
      <c r="E18" s="194"/>
      <c r="F18" s="194"/>
      <c r="G18" s="194"/>
      <c r="H18" s="194"/>
      <c r="I18" s="194"/>
      <c r="J18" s="194"/>
      <c r="K18" s="194"/>
      <c r="L18" s="194"/>
      <c r="M18" s="194"/>
      <c r="N18" s="194"/>
      <c r="O18" s="194"/>
      <c r="P18" s="194"/>
      <c r="Q18" s="194"/>
      <c r="R18" s="194"/>
      <c r="S18" s="194"/>
      <c r="T18" s="194"/>
      <c r="U18" s="194"/>
    </row>
    <row r="19" spans="1:21" ht="17.399999999999999" customHeight="1" thickBot="1" x14ac:dyDescent="0.35">
      <c r="A19" s="10"/>
      <c r="B19" s="10"/>
      <c r="C19" s="10"/>
      <c r="D19" s="10"/>
      <c r="E19" s="10"/>
      <c r="F19" s="10"/>
      <c r="G19" s="10"/>
      <c r="H19" s="10"/>
      <c r="I19" s="10"/>
      <c r="J19" s="10"/>
      <c r="K19" s="10"/>
      <c r="L19" s="10"/>
      <c r="M19" s="10"/>
      <c r="N19" s="10"/>
      <c r="O19" s="10"/>
      <c r="P19" s="10"/>
      <c r="Q19" s="10"/>
      <c r="R19" s="10"/>
      <c r="S19" s="10"/>
      <c r="T19" s="10"/>
      <c r="U19" s="10"/>
    </row>
    <row r="20" spans="1:21" ht="17.399999999999999" customHeight="1" x14ac:dyDescent="0.3"/>
    <row r="21" spans="1:21" ht="14" customHeight="1" x14ac:dyDescent="0.3">
      <c r="A21" s="196" t="s">
        <v>70</v>
      </c>
      <c r="B21" s="194"/>
      <c r="C21" s="194"/>
      <c r="D21" s="194"/>
      <c r="E21" s="194"/>
      <c r="F21" s="194"/>
      <c r="G21" s="194"/>
      <c r="H21" s="194"/>
      <c r="I21" s="194"/>
      <c r="J21" s="194"/>
      <c r="K21" s="194"/>
      <c r="L21" s="194"/>
      <c r="M21" s="194"/>
      <c r="N21" s="194"/>
      <c r="O21" s="194"/>
      <c r="P21" s="194"/>
      <c r="Q21" s="194"/>
      <c r="R21" s="194"/>
      <c r="S21" s="194"/>
      <c r="T21" s="194"/>
      <c r="U21" s="194"/>
    </row>
    <row r="22" spans="1:21" ht="14" customHeight="1" x14ac:dyDescent="0.3">
      <c r="A22" s="196"/>
      <c r="B22" s="194"/>
      <c r="C22" s="194"/>
      <c r="D22" s="194"/>
      <c r="E22" s="194"/>
      <c r="F22" s="194"/>
      <c r="G22" s="194"/>
      <c r="H22" s="194"/>
      <c r="I22" s="194"/>
      <c r="J22" s="194"/>
      <c r="K22" s="194"/>
      <c r="L22" s="194"/>
      <c r="M22" s="194"/>
      <c r="N22" s="194"/>
      <c r="O22" s="194"/>
      <c r="P22" s="194"/>
      <c r="Q22" s="194"/>
      <c r="R22" s="194"/>
      <c r="S22" s="194"/>
      <c r="T22" s="194"/>
      <c r="U22" s="194"/>
    </row>
    <row r="23" spans="1:21" ht="14" customHeight="1" x14ac:dyDescent="0.3">
      <c r="A23" s="196"/>
      <c r="B23" s="194"/>
      <c r="C23" s="194"/>
      <c r="D23" s="194"/>
      <c r="E23" s="194"/>
      <c r="F23" s="194"/>
      <c r="G23" s="194"/>
      <c r="H23" s="194"/>
      <c r="I23" s="194"/>
      <c r="J23" s="194"/>
      <c r="K23" s="194"/>
      <c r="L23" s="194"/>
      <c r="M23" s="194"/>
      <c r="N23" s="194"/>
      <c r="O23" s="194"/>
      <c r="P23" s="194"/>
      <c r="Q23" s="194"/>
      <c r="R23" s="194"/>
      <c r="S23" s="194"/>
      <c r="T23" s="194"/>
      <c r="U23" s="194"/>
    </row>
    <row r="24" spans="1:21" ht="14" customHeight="1" x14ac:dyDescent="0.3">
      <c r="A24" s="196"/>
      <c r="B24" s="194"/>
      <c r="C24" s="194"/>
      <c r="D24" s="194"/>
      <c r="E24" s="194"/>
      <c r="F24" s="194"/>
      <c r="G24" s="194"/>
      <c r="H24" s="194"/>
      <c r="I24" s="194"/>
      <c r="J24" s="194"/>
      <c r="K24" s="194"/>
      <c r="L24" s="194"/>
      <c r="M24" s="194"/>
      <c r="N24" s="194"/>
      <c r="O24" s="194"/>
      <c r="P24" s="194"/>
      <c r="Q24" s="194"/>
      <c r="R24" s="194"/>
      <c r="S24" s="194"/>
      <c r="T24" s="194"/>
      <c r="U24" s="194"/>
    </row>
    <row r="25" spans="1:21" ht="14" customHeight="1" x14ac:dyDescent="0.3">
      <c r="A25" s="196"/>
      <c r="B25" s="194"/>
      <c r="C25" s="194"/>
      <c r="D25" s="194"/>
      <c r="E25" s="194"/>
      <c r="F25" s="194"/>
      <c r="G25" s="194"/>
      <c r="H25" s="194"/>
      <c r="I25" s="194"/>
      <c r="J25" s="194"/>
      <c r="K25" s="194"/>
      <c r="L25" s="194"/>
      <c r="M25" s="194"/>
      <c r="N25" s="194"/>
      <c r="O25" s="194"/>
      <c r="P25" s="194"/>
      <c r="Q25" s="194"/>
      <c r="R25" s="194"/>
      <c r="S25" s="194"/>
      <c r="T25" s="194"/>
      <c r="U25" s="194"/>
    </row>
    <row r="26" spans="1:21" ht="14" customHeight="1" x14ac:dyDescent="0.3">
      <c r="A26" s="196"/>
      <c r="B26" s="194"/>
      <c r="C26" s="194"/>
      <c r="D26" s="194"/>
      <c r="E26" s="194"/>
      <c r="F26" s="194"/>
      <c r="G26" s="194"/>
      <c r="H26" s="194"/>
      <c r="I26" s="194"/>
      <c r="J26" s="194"/>
      <c r="K26" s="194"/>
      <c r="L26" s="194"/>
      <c r="M26" s="194"/>
      <c r="N26" s="194"/>
      <c r="O26" s="194"/>
      <c r="P26" s="194"/>
      <c r="Q26" s="194"/>
      <c r="R26" s="194"/>
      <c r="S26" s="194"/>
      <c r="T26" s="194"/>
      <c r="U26" s="194"/>
    </row>
    <row r="27" spans="1:21" ht="14" customHeight="1" x14ac:dyDescent="0.3">
      <c r="A27" s="196"/>
      <c r="B27" s="194"/>
      <c r="C27" s="194"/>
      <c r="D27" s="194"/>
      <c r="E27" s="194"/>
      <c r="F27" s="194"/>
      <c r="G27" s="194"/>
      <c r="H27" s="194"/>
      <c r="I27" s="194"/>
      <c r="J27" s="194"/>
      <c r="K27" s="194"/>
      <c r="L27" s="194"/>
      <c r="M27" s="194"/>
      <c r="N27" s="194"/>
      <c r="O27" s="194"/>
      <c r="P27" s="194"/>
      <c r="Q27" s="194"/>
      <c r="R27" s="194"/>
      <c r="S27" s="194"/>
      <c r="T27" s="194"/>
      <c r="U27" s="194"/>
    </row>
    <row r="28" spans="1:21" ht="14" customHeight="1" x14ac:dyDescent="0.3">
      <c r="A28" s="196"/>
      <c r="B28" s="194"/>
      <c r="C28" s="194"/>
      <c r="D28" s="194"/>
      <c r="E28" s="194"/>
      <c r="F28" s="194"/>
      <c r="G28" s="194"/>
      <c r="H28" s="194"/>
      <c r="I28" s="194"/>
      <c r="J28" s="194"/>
      <c r="K28" s="194"/>
      <c r="L28" s="194"/>
      <c r="M28" s="194"/>
      <c r="N28" s="194"/>
      <c r="O28" s="194"/>
      <c r="P28" s="194"/>
      <c r="Q28" s="194"/>
      <c r="R28" s="194"/>
      <c r="S28" s="194"/>
      <c r="T28" s="194"/>
      <c r="U28" s="194"/>
    </row>
    <row r="29" spans="1:21" ht="14" customHeight="1" x14ac:dyDescent="0.3">
      <c r="A29" s="196"/>
      <c r="B29" s="194"/>
      <c r="C29" s="194"/>
      <c r="D29" s="194"/>
      <c r="E29" s="194"/>
      <c r="F29" s="194"/>
      <c r="G29" s="194"/>
      <c r="H29" s="194"/>
      <c r="I29" s="194"/>
      <c r="J29" s="194"/>
      <c r="K29" s="194"/>
      <c r="L29" s="194"/>
      <c r="M29" s="194"/>
      <c r="N29" s="194"/>
      <c r="O29" s="194"/>
      <c r="P29" s="194"/>
      <c r="Q29" s="194"/>
      <c r="R29" s="194"/>
      <c r="S29" s="194"/>
      <c r="T29" s="194"/>
      <c r="U29" s="194"/>
    </row>
    <row r="30" spans="1:21" ht="14" customHeight="1" x14ac:dyDescent="0.3">
      <c r="A30" s="196"/>
      <c r="B30" s="194"/>
      <c r="C30" s="194"/>
      <c r="D30" s="194"/>
      <c r="E30" s="194"/>
      <c r="F30" s="194"/>
      <c r="G30" s="194"/>
      <c r="H30" s="194"/>
      <c r="I30" s="194"/>
      <c r="J30" s="194"/>
      <c r="K30" s="194"/>
      <c r="L30" s="194"/>
      <c r="M30" s="194"/>
      <c r="N30" s="194"/>
      <c r="O30" s="194"/>
      <c r="P30" s="194"/>
      <c r="Q30" s="194"/>
      <c r="R30" s="194"/>
      <c r="S30" s="194"/>
      <c r="T30" s="194"/>
      <c r="U30" s="194"/>
    </row>
    <row r="31" spans="1:21" ht="14" customHeight="1" x14ac:dyDescent="0.3">
      <c r="A31" s="196"/>
      <c r="B31" s="194"/>
      <c r="C31" s="194"/>
      <c r="D31" s="194"/>
      <c r="E31" s="194"/>
      <c r="F31" s="194"/>
      <c r="G31" s="194"/>
      <c r="H31" s="194"/>
      <c r="I31" s="194"/>
      <c r="J31" s="194"/>
      <c r="K31" s="194"/>
      <c r="L31" s="194"/>
      <c r="M31" s="194"/>
      <c r="N31" s="194"/>
      <c r="O31" s="194"/>
      <c r="P31" s="194"/>
      <c r="Q31" s="194"/>
      <c r="R31" s="194"/>
      <c r="S31" s="194"/>
      <c r="T31" s="194"/>
      <c r="U31" s="194"/>
    </row>
    <row r="32" spans="1:21" ht="14" customHeight="1" x14ac:dyDescent="0.3">
      <c r="A32" s="196"/>
      <c r="B32" s="194"/>
      <c r="C32" s="194"/>
      <c r="D32" s="194"/>
      <c r="E32" s="194"/>
      <c r="F32" s="194"/>
      <c r="G32" s="194"/>
      <c r="H32" s="194"/>
      <c r="I32" s="194"/>
      <c r="J32" s="194"/>
      <c r="K32" s="194"/>
      <c r="L32" s="194"/>
      <c r="M32" s="194"/>
      <c r="N32" s="194"/>
      <c r="O32" s="194"/>
      <c r="P32" s="194"/>
      <c r="Q32" s="194"/>
      <c r="R32" s="194"/>
      <c r="S32" s="194"/>
      <c r="T32" s="194"/>
      <c r="U32" s="194"/>
    </row>
    <row r="33" spans="1:21" ht="14" customHeight="1" x14ac:dyDescent="0.3">
      <c r="A33" s="196"/>
      <c r="B33" s="194"/>
      <c r="C33" s="194"/>
      <c r="D33" s="194"/>
      <c r="E33" s="194"/>
      <c r="F33" s="194"/>
      <c r="G33" s="194"/>
      <c r="H33" s="194"/>
      <c r="I33" s="194"/>
      <c r="J33" s="194"/>
      <c r="K33" s="194"/>
      <c r="L33" s="194"/>
      <c r="M33" s="194"/>
      <c r="N33" s="194"/>
      <c r="O33" s="194"/>
      <c r="P33" s="194"/>
      <c r="Q33" s="194"/>
      <c r="R33" s="194"/>
      <c r="S33" s="194"/>
      <c r="T33" s="194"/>
      <c r="U33" s="194"/>
    </row>
    <row r="34" spans="1:21" ht="17.399999999999999" customHeight="1" thickBot="1" x14ac:dyDescent="0.35">
      <c r="A34" s="10"/>
      <c r="B34" s="10"/>
      <c r="C34" s="10"/>
      <c r="D34" s="10"/>
      <c r="E34" s="10"/>
      <c r="F34" s="10"/>
      <c r="G34" s="10"/>
      <c r="H34" s="10"/>
      <c r="I34" s="10"/>
      <c r="J34" s="10"/>
      <c r="K34" s="10"/>
      <c r="L34" s="10"/>
      <c r="M34" s="10"/>
      <c r="N34" s="10"/>
      <c r="O34" s="10"/>
      <c r="P34" s="10"/>
      <c r="Q34" s="10"/>
      <c r="R34" s="10"/>
      <c r="S34" s="10"/>
      <c r="T34" s="10"/>
      <c r="U34" s="10"/>
    </row>
    <row r="35" spans="1:21" ht="17.399999999999999" customHeight="1" x14ac:dyDescent="0.3"/>
    <row r="36" spans="1:21" ht="14" customHeight="1" x14ac:dyDescent="0.3">
      <c r="A36" s="196" t="s">
        <v>71</v>
      </c>
      <c r="B36" s="194"/>
      <c r="C36" s="194"/>
      <c r="D36" s="194"/>
      <c r="E36" s="194"/>
      <c r="F36" s="194"/>
      <c r="G36" s="194"/>
      <c r="H36" s="194"/>
      <c r="I36" s="194"/>
      <c r="J36" s="194"/>
      <c r="K36" s="194"/>
      <c r="L36" s="194"/>
      <c r="M36" s="194"/>
      <c r="N36" s="194"/>
      <c r="O36" s="194"/>
      <c r="P36" s="194"/>
      <c r="Q36" s="194"/>
      <c r="R36" s="194"/>
      <c r="S36" s="194"/>
      <c r="T36" s="194"/>
      <c r="U36" s="194"/>
    </row>
    <row r="37" spans="1:21" ht="14" customHeight="1" x14ac:dyDescent="0.3">
      <c r="A37" s="196"/>
      <c r="B37" s="194"/>
      <c r="C37" s="194"/>
      <c r="D37" s="194"/>
      <c r="E37" s="194"/>
      <c r="F37" s="194"/>
      <c r="G37" s="194"/>
      <c r="H37" s="194"/>
      <c r="I37" s="194"/>
      <c r="J37" s="194"/>
      <c r="K37" s="194"/>
      <c r="L37" s="194"/>
      <c r="M37" s="194"/>
      <c r="N37" s="194"/>
      <c r="O37" s="194"/>
      <c r="P37" s="194"/>
      <c r="Q37" s="194"/>
      <c r="R37" s="194"/>
      <c r="S37" s="194"/>
      <c r="T37" s="194"/>
      <c r="U37" s="194"/>
    </row>
    <row r="38" spans="1:21" ht="14" customHeight="1" x14ac:dyDescent="0.3">
      <c r="A38" s="196"/>
      <c r="B38" s="194"/>
      <c r="C38" s="194"/>
      <c r="D38" s="194"/>
      <c r="E38" s="194"/>
      <c r="F38" s="194"/>
      <c r="G38" s="194"/>
      <c r="H38" s="194"/>
      <c r="I38" s="194"/>
      <c r="J38" s="194"/>
      <c r="K38" s="194"/>
      <c r="L38" s="194"/>
      <c r="M38" s="194"/>
      <c r="N38" s="194"/>
      <c r="O38" s="194"/>
      <c r="P38" s="194"/>
      <c r="Q38" s="194"/>
      <c r="R38" s="194"/>
      <c r="S38" s="194"/>
      <c r="T38" s="194"/>
      <c r="U38" s="194"/>
    </row>
    <row r="39" spans="1:21" ht="14" customHeight="1" x14ac:dyDescent="0.3">
      <c r="A39" s="196"/>
      <c r="B39" s="194"/>
      <c r="C39" s="194"/>
      <c r="D39" s="194"/>
      <c r="E39" s="194"/>
      <c r="F39" s="194"/>
      <c r="G39" s="194"/>
      <c r="H39" s="194"/>
      <c r="I39" s="194"/>
      <c r="J39" s="194"/>
      <c r="K39" s="194"/>
      <c r="L39" s="194"/>
      <c r="M39" s="194"/>
      <c r="N39" s="194"/>
      <c r="O39" s="194"/>
      <c r="P39" s="194"/>
      <c r="Q39" s="194"/>
      <c r="R39" s="194"/>
      <c r="S39" s="194"/>
      <c r="T39" s="194"/>
      <c r="U39" s="194"/>
    </row>
    <row r="40" spans="1:21" ht="14" customHeight="1" x14ac:dyDescent="0.3">
      <c r="A40" s="196"/>
      <c r="B40" s="194"/>
      <c r="C40" s="194"/>
      <c r="D40" s="194"/>
      <c r="E40" s="194"/>
      <c r="F40" s="194"/>
      <c r="G40" s="194"/>
      <c r="H40" s="194"/>
      <c r="I40" s="194"/>
      <c r="J40" s="194"/>
      <c r="K40" s="194"/>
      <c r="L40" s="194"/>
      <c r="M40" s="194"/>
      <c r="N40" s="194"/>
      <c r="O40" s="194"/>
      <c r="P40" s="194"/>
      <c r="Q40" s="194"/>
      <c r="R40" s="194"/>
      <c r="S40" s="194"/>
      <c r="T40" s="194"/>
      <c r="U40" s="194"/>
    </row>
    <row r="41" spans="1:21" ht="14" customHeight="1" x14ac:dyDescent="0.3">
      <c r="A41" s="196"/>
      <c r="B41" s="194"/>
      <c r="C41" s="194"/>
      <c r="D41" s="194"/>
      <c r="E41" s="194"/>
      <c r="F41" s="194"/>
      <c r="G41" s="194"/>
      <c r="H41" s="194"/>
      <c r="I41" s="194"/>
      <c r="J41" s="194"/>
      <c r="K41" s="194"/>
      <c r="L41" s="194"/>
      <c r="M41" s="194"/>
      <c r="N41" s="194"/>
      <c r="O41" s="194"/>
      <c r="P41" s="194"/>
      <c r="Q41" s="194"/>
      <c r="R41" s="194"/>
      <c r="S41" s="194"/>
      <c r="T41" s="194"/>
      <c r="U41" s="194"/>
    </row>
    <row r="42" spans="1:21" ht="14" customHeight="1" x14ac:dyDescent="0.3">
      <c r="A42" s="196"/>
      <c r="B42" s="194"/>
      <c r="C42" s="194"/>
      <c r="D42" s="194"/>
      <c r="E42" s="194"/>
      <c r="F42" s="194"/>
      <c r="G42" s="194"/>
      <c r="H42" s="194"/>
      <c r="I42" s="194"/>
      <c r="J42" s="194"/>
      <c r="K42" s="194"/>
      <c r="L42" s="194"/>
      <c r="M42" s="194"/>
      <c r="N42" s="194"/>
      <c r="O42" s="194"/>
      <c r="P42" s="194"/>
      <c r="Q42" s="194"/>
      <c r="R42" s="194"/>
      <c r="S42" s="194"/>
      <c r="T42" s="194"/>
      <c r="U42" s="194"/>
    </row>
    <row r="43" spans="1:21" ht="14" customHeight="1" x14ac:dyDescent="0.3">
      <c r="A43" s="196"/>
      <c r="B43" s="194"/>
      <c r="C43" s="194"/>
      <c r="D43" s="194"/>
      <c r="E43" s="194"/>
      <c r="F43" s="194"/>
      <c r="G43" s="194"/>
      <c r="H43" s="194"/>
      <c r="I43" s="194"/>
      <c r="J43" s="194"/>
      <c r="K43" s="194"/>
      <c r="L43" s="194"/>
      <c r="M43" s="194"/>
      <c r="N43" s="194"/>
      <c r="O43" s="194"/>
      <c r="P43" s="194"/>
      <c r="Q43" s="194"/>
      <c r="R43" s="194"/>
      <c r="S43" s="194"/>
      <c r="T43" s="194"/>
      <c r="U43" s="194"/>
    </row>
    <row r="44" spans="1:21" ht="14" customHeight="1" x14ac:dyDescent="0.3">
      <c r="A44" s="196"/>
      <c r="B44" s="194"/>
      <c r="C44" s="194"/>
      <c r="D44" s="194"/>
      <c r="E44" s="194"/>
      <c r="F44" s="194"/>
      <c r="G44" s="194"/>
      <c r="H44" s="194"/>
      <c r="I44" s="194"/>
      <c r="J44" s="194"/>
      <c r="K44" s="194"/>
      <c r="L44" s="194"/>
      <c r="M44" s="194"/>
      <c r="N44" s="194"/>
      <c r="O44" s="194"/>
      <c r="P44" s="194"/>
      <c r="Q44" s="194"/>
      <c r="R44" s="194"/>
      <c r="S44" s="194"/>
      <c r="T44" s="194"/>
      <c r="U44" s="194"/>
    </row>
    <row r="45" spans="1:21" ht="14" customHeight="1" x14ac:dyDescent="0.3">
      <c r="A45" s="196"/>
      <c r="B45" s="194"/>
      <c r="C45" s="194"/>
      <c r="D45" s="194"/>
      <c r="E45" s="194"/>
      <c r="F45" s="194"/>
      <c r="G45" s="194"/>
      <c r="H45" s="194"/>
      <c r="I45" s="194"/>
      <c r="J45" s="194"/>
      <c r="K45" s="194"/>
      <c r="L45" s="194"/>
      <c r="M45" s="194"/>
      <c r="N45" s="194"/>
      <c r="O45" s="194"/>
      <c r="P45" s="194"/>
      <c r="Q45" s="194"/>
      <c r="R45" s="194"/>
      <c r="S45" s="194"/>
      <c r="T45" s="194"/>
      <c r="U45" s="194"/>
    </row>
    <row r="46" spans="1:21" ht="14" customHeight="1" x14ac:dyDescent="0.3">
      <c r="A46" s="196"/>
      <c r="B46" s="194"/>
      <c r="C46" s="194"/>
      <c r="D46" s="194"/>
      <c r="E46" s="194"/>
      <c r="F46" s="194"/>
      <c r="G46" s="194"/>
      <c r="H46" s="194"/>
      <c r="I46" s="194"/>
      <c r="J46" s="194"/>
      <c r="K46" s="194"/>
      <c r="L46" s="194"/>
      <c r="M46" s="194"/>
      <c r="N46" s="194"/>
      <c r="O46" s="194"/>
      <c r="P46" s="194"/>
      <c r="Q46" s="194"/>
      <c r="R46" s="194"/>
      <c r="S46" s="194"/>
      <c r="T46" s="194"/>
      <c r="U46" s="194"/>
    </row>
    <row r="47" spans="1:21" ht="14" customHeight="1" x14ac:dyDescent="0.3">
      <c r="A47" s="196"/>
      <c r="B47" s="194"/>
      <c r="C47" s="194"/>
      <c r="D47" s="194"/>
      <c r="E47" s="194"/>
      <c r="F47" s="194"/>
      <c r="G47" s="194"/>
      <c r="H47" s="194"/>
      <c r="I47" s="194"/>
      <c r="J47" s="194"/>
      <c r="K47" s="194"/>
      <c r="L47" s="194"/>
      <c r="M47" s="194"/>
      <c r="N47" s="194"/>
      <c r="O47" s="194"/>
      <c r="P47" s="194"/>
      <c r="Q47" s="194"/>
      <c r="R47" s="194"/>
      <c r="S47" s="194"/>
      <c r="T47" s="194"/>
      <c r="U47" s="194"/>
    </row>
    <row r="48" spans="1:21" ht="14" customHeight="1" x14ac:dyDescent="0.3">
      <c r="A48" s="196"/>
      <c r="B48" s="194"/>
      <c r="C48" s="194"/>
      <c r="D48" s="194"/>
      <c r="E48" s="194"/>
      <c r="F48" s="194"/>
      <c r="G48" s="194"/>
      <c r="H48" s="194"/>
      <c r="I48" s="194"/>
      <c r="J48" s="194"/>
      <c r="K48" s="194"/>
      <c r="L48" s="194"/>
      <c r="M48" s="194"/>
      <c r="N48" s="194"/>
      <c r="O48" s="194"/>
      <c r="P48" s="194"/>
      <c r="Q48" s="194"/>
      <c r="R48" s="194"/>
      <c r="S48" s="194"/>
      <c r="T48" s="194"/>
      <c r="U48" s="194"/>
    </row>
  </sheetData>
  <mergeCells count="12">
    <mergeCell ref="B36:K48"/>
    <mergeCell ref="L36:U48"/>
    <mergeCell ref="A1:L4"/>
    <mergeCell ref="A6:A18"/>
    <mergeCell ref="A36:A48"/>
    <mergeCell ref="A21:A33"/>
    <mergeCell ref="Q2:U2"/>
    <mergeCell ref="Q3:U3"/>
    <mergeCell ref="B6:K18"/>
    <mergeCell ref="L6:U18"/>
    <mergeCell ref="B21:K33"/>
    <mergeCell ref="L21:U33"/>
  </mergeCells>
  <pageMargins left="0.7" right="0.7" top="0.75" bottom="0.75" header="0.3" footer="0.3"/>
  <pageSetup paperSize="3" scale="97" orientation="landscape"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B2:I42"/>
  <sheetViews>
    <sheetView workbookViewId="0"/>
  </sheetViews>
  <sheetFormatPr defaultRowHeight="14.5" x14ac:dyDescent="0.35"/>
  <cols>
    <col min="2" max="2" width="8.90625" customWidth="1"/>
    <col min="3" max="3" width="12.6328125" customWidth="1"/>
    <col min="6" max="6" width="19.54296875" customWidth="1"/>
  </cols>
  <sheetData>
    <row r="2" spans="2:9" x14ac:dyDescent="0.35">
      <c r="C2" t="s">
        <v>24</v>
      </c>
    </row>
    <row r="3" spans="2:9" x14ac:dyDescent="0.35">
      <c r="B3" s="1">
        <v>-6.2500000024253197E-2</v>
      </c>
      <c r="C3" t="e">
        <f ca="1">COUNTIF(Data!#REF!:INDIRECT(#REF!),"&lt;"&amp;'Accuracy start (Twitter)'!B3)</f>
        <v>#REF!</v>
      </c>
      <c r="G3" t="s">
        <v>23</v>
      </c>
    </row>
    <row r="4" spans="2:9" x14ac:dyDescent="0.35">
      <c r="B4" s="1">
        <v>-5.90277778004141E-2</v>
      </c>
      <c r="C4" t="e">
        <f ca="1">COUNTIF(Data!#REF!:INDIRECT(#REF!),"&lt;"&amp;'Accuracy start (Twitter)'!B4)</f>
        <v>#REF!</v>
      </c>
      <c r="D4" t="e">
        <f ca="1">C4-C3</f>
        <v>#REF!</v>
      </c>
      <c r="F4" s="198" t="s">
        <v>30</v>
      </c>
      <c r="G4" t="s">
        <v>25</v>
      </c>
      <c r="H4" t="e">
        <f ca="1">SUM(D4:D17)</f>
        <v>#REF!</v>
      </c>
      <c r="I4" s="2" t="e">
        <f ca="1">H4/$H$9</f>
        <v>#REF!</v>
      </c>
    </row>
    <row r="5" spans="2:9" x14ac:dyDescent="0.35">
      <c r="B5" s="1">
        <v>-5.5555555576575003E-2</v>
      </c>
      <c r="C5" t="e">
        <f ca="1">COUNTIF(Data!#REF!:INDIRECT(#REF!),"&lt;"&amp;'Accuracy start (Twitter)'!B5)</f>
        <v>#REF!</v>
      </c>
      <c r="D5" t="e">
        <f t="shared" ref="D5:D12" ca="1" si="0">C5-C4</f>
        <v>#REF!</v>
      </c>
      <c r="F5" s="198"/>
      <c r="G5" t="s">
        <v>26</v>
      </c>
      <c r="H5" t="e">
        <f ca="1">D18</f>
        <v>#REF!</v>
      </c>
      <c r="I5" s="2" t="e">
        <f ca="1">H5/$H$9</f>
        <v>#REF!</v>
      </c>
    </row>
    <row r="6" spans="2:9" x14ac:dyDescent="0.35">
      <c r="B6" s="1">
        <v>-5.2083333352735899E-2</v>
      </c>
      <c r="C6" t="e">
        <f ca="1">COUNTIF(Data!#REF!:INDIRECT(#REF!),"&lt;"&amp;'Accuracy start (Twitter)'!B6)</f>
        <v>#REF!</v>
      </c>
      <c r="D6" t="e">
        <f t="shared" ca="1" si="0"/>
        <v>#REF!</v>
      </c>
      <c r="F6" s="3" t="s">
        <v>28</v>
      </c>
      <c r="G6" s="4" t="s">
        <v>29</v>
      </c>
      <c r="H6" t="e">
        <f ca="1">SUM(D19:D23)</f>
        <v>#REF!</v>
      </c>
      <c r="I6" s="2" t="e">
        <f ca="1">H6/$H$9</f>
        <v>#REF!</v>
      </c>
    </row>
    <row r="7" spans="2:9" x14ac:dyDescent="0.35">
      <c r="B7" s="1">
        <v>-4.8611111128896801E-2</v>
      </c>
      <c r="C7" t="e">
        <f ca="1">COUNTIF(Data!#REF!:INDIRECT(#REF!),"&lt;"&amp;'Accuracy start (Twitter)'!B7)</f>
        <v>#REF!</v>
      </c>
      <c r="D7" t="e">
        <f t="shared" ca="1" si="0"/>
        <v>#REF!</v>
      </c>
      <c r="F7" s="198" t="s">
        <v>27</v>
      </c>
      <c r="G7" t="s">
        <v>26</v>
      </c>
      <c r="H7" t="e">
        <f ca="1">D24</f>
        <v>#REF!</v>
      </c>
      <c r="I7" s="2" t="e">
        <f ca="1">H7/$H$9</f>
        <v>#REF!</v>
      </c>
    </row>
    <row r="8" spans="2:9" x14ac:dyDescent="0.35">
      <c r="B8" s="1">
        <v>-4.5138888905057697E-2</v>
      </c>
      <c r="C8" t="e">
        <f ca="1">COUNTIF(Data!#REF!:INDIRECT(#REF!),"&lt;"&amp;'Accuracy start (Twitter)'!B8)</f>
        <v>#REF!</v>
      </c>
      <c r="D8" t="e">
        <f t="shared" ca="1" si="0"/>
        <v>#REF!</v>
      </c>
      <c r="F8" s="198"/>
      <c r="G8" t="s">
        <v>25</v>
      </c>
      <c r="H8" t="e">
        <f ca="1">SUM(D25:D39)</f>
        <v>#REF!</v>
      </c>
      <c r="I8" s="2" t="e">
        <f ca="1">H8/$H$9</f>
        <v>#REF!</v>
      </c>
    </row>
    <row r="9" spans="2:9" x14ac:dyDescent="0.35">
      <c r="B9" s="1">
        <v>-4.16666666812186E-2</v>
      </c>
      <c r="C9" t="e">
        <f ca="1">COUNTIF(Data!#REF!:INDIRECT(#REF!),"&lt;"&amp;'Accuracy start (Twitter)'!B9)</f>
        <v>#REF!</v>
      </c>
      <c r="D9" t="e">
        <f t="shared" ca="1" si="0"/>
        <v>#REF!</v>
      </c>
      <c r="H9" t="e">
        <f ca="1">SUM(H4:H8)</f>
        <v>#REF!</v>
      </c>
    </row>
    <row r="10" spans="2:9" x14ac:dyDescent="0.35">
      <c r="B10" s="1">
        <v>-3.8194444457379503E-2</v>
      </c>
      <c r="C10" t="e">
        <f ca="1">COUNTIF(Data!#REF!:INDIRECT(#REF!),"&lt;"&amp;'Accuracy start (Twitter)'!B10)</f>
        <v>#REF!</v>
      </c>
      <c r="D10" t="e">
        <f t="shared" ca="1" si="0"/>
        <v>#REF!</v>
      </c>
    </row>
    <row r="11" spans="2:9" x14ac:dyDescent="0.35">
      <c r="B11" s="1">
        <v>-3.4722222233540399E-2</v>
      </c>
      <c r="C11" t="e">
        <f ca="1">COUNTIF(Data!#REF!:INDIRECT(#REF!),"&lt;"&amp;'Accuracy start (Twitter)'!B11)</f>
        <v>#REF!</v>
      </c>
      <c r="D11" t="e">
        <f t="shared" ca="1" si="0"/>
        <v>#REF!</v>
      </c>
      <c r="F11" s="4" t="s">
        <v>31</v>
      </c>
      <c r="G11" s="5" t="e">
        <f ca="1">I6</f>
        <v>#REF!</v>
      </c>
    </row>
    <row r="12" spans="2:9" x14ac:dyDescent="0.35">
      <c r="B12" s="1">
        <v>-3.1250000009701302E-2</v>
      </c>
      <c r="C12" t="e">
        <f ca="1">COUNTIF(Data!#REF!:INDIRECT(#REF!),"&lt;"&amp;'Accuracy start (Twitter)'!B12)</f>
        <v>#REF!</v>
      </c>
      <c r="D12" t="e">
        <f t="shared" ca="1" si="0"/>
        <v>#REF!</v>
      </c>
      <c r="F12" s="4" t="s">
        <v>32</v>
      </c>
      <c r="G12" s="5" t="e">
        <f ca="1">SUM(I5:I7)</f>
        <v>#REF!</v>
      </c>
    </row>
    <row r="13" spans="2:9" x14ac:dyDescent="0.35">
      <c r="B13" s="1">
        <v>-2.7777777785862202E-2</v>
      </c>
      <c r="C13" t="e">
        <f ca="1">COUNTIF(Data!#REF!:INDIRECT(#REF!),"&lt;"&amp;'Accuracy start (Twitter)'!B13)</f>
        <v>#REF!</v>
      </c>
      <c r="D13" t="e">
        <f ca="1">C13-C12</f>
        <v>#REF!</v>
      </c>
    </row>
    <row r="14" spans="2:9" x14ac:dyDescent="0.35">
      <c r="B14" s="1">
        <v>-2.4305555562023101E-2</v>
      </c>
      <c r="C14" t="e">
        <f ca="1">COUNTIF(Data!#REF!:INDIRECT(#REF!),"&lt;"&amp;'Accuracy start (Twitter)'!B14)</f>
        <v>#REF!</v>
      </c>
      <c r="D14" t="e">
        <f t="shared" ref="D14:D39" ca="1" si="1">C14-C13</f>
        <v>#REF!</v>
      </c>
      <c r="F14" t="e">
        <f ca="1">F11&amp;" "&amp;TEXT(G11,"#%")</f>
        <v>#REF!</v>
      </c>
    </row>
    <row r="15" spans="2:9" x14ac:dyDescent="0.35">
      <c r="B15" s="1">
        <v>-2.0833333338184001E-2</v>
      </c>
      <c r="C15" t="e">
        <f ca="1">COUNTIF(Data!#REF!:INDIRECT(#REF!),"&lt;"&amp;'Accuracy start (Twitter)'!B15)</f>
        <v>#REF!</v>
      </c>
      <c r="D15" t="e">
        <f t="shared" ca="1" si="1"/>
        <v>#REF!</v>
      </c>
      <c r="F15" t="e">
        <f ca="1">F12&amp;" "&amp;TEXT(G12,"#%")</f>
        <v>#REF!</v>
      </c>
    </row>
    <row r="16" spans="2:9" x14ac:dyDescent="0.35">
      <c r="B16" s="1">
        <v>-1.73611111143449E-2</v>
      </c>
      <c r="C16" t="e">
        <f ca="1">COUNTIF(Data!#REF!:INDIRECT(#REF!),"&lt;"&amp;'Accuracy start (Twitter)'!B16)</f>
        <v>#REF!</v>
      </c>
      <c r="D16" t="e">
        <f t="shared" ca="1" si="1"/>
        <v>#REF!</v>
      </c>
    </row>
    <row r="17" spans="2:4" x14ac:dyDescent="0.35">
      <c r="B17" s="1">
        <v>-1.3888888890505768E-2</v>
      </c>
      <c r="C17" t="e">
        <f ca="1">COUNTIF(Data!#REF!:INDIRECT(#REF!),"&lt;"&amp;'Accuracy start (Twitter)'!B17)</f>
        <v>#REF!</v>
      </c>
      <c r="D17" t="e">
        <f t="shared" ca="1" si="1"/>
        <v>#REF!</v>
      </c>
    </row>
    <row r="18" spans="2:4" x14ac:dyDescent="0.35">
      <c r="B18" s="1">
        <v>-1.0416666666666666E-2</v>
      </c>
      <c r="C18" t="e">
        <f ca="1">COUNTIF(Data!#REF!:INDIRECT(#REF!),"&lt;"&amp;'Accuracy start (Twitter)'!B18)</f>
        <v>#REF!</v>
      </c>
      <c r="D18" t="e">
        <f t="shared" ca="1" si="1"/>
        <v>#REF!</v>
      </c>
    </row>
    <row r="19" spans="2:4" x14ac:dyDescent="0.35">
      <c r="B19" s="1">
        <v>-6.9444444428275699E-3</v>
      </c>
      <c r="C19" t="e">
        <f ca="1">COUNTIF(Data!#REF!:INDIRECT(#REF!),"&lt;"&amp;'Accuracy start (Twitter)'!B19)</f>
        <v>#REF!</v>
      </c>
      <c r="D19" t="e">
        <f t="shared" ca="1" si="1"/>
        <v>#REF!</v>
      </c>
    </row>
    <row r="20" spans="2:4" x14ac:dyDescent="0.35">
      <c r="B20" s="1">
        <v>-3.4722222189884698E-3</v>
      </c>
      <c r="C20" t="e">
        <f ca="1">COUNTIF(Data!#REF!:INDIRECT(#REF!),"&lt;"&amp;'Accuracy start (Twitter)'!B20)</f>
        <v>#REF!</v>
      </c>
      <c r="D20" t="e">
        <f t="shared" ca="1" si="1"/>
        <v>#REF!</v>
      </c>
    </row>
    <row r="21" spans="2:4" x14ac:dyDescent="0.35">
      <c r="B21" s="1">
        <v>4.8506320488028696E-12</v>
      </c>
      <c r="C21" t="e">
        <f ca="1">COUNTIF(Data!#REF!:INDIRECT(#REF!),"&lt;"&amp;'Accuracy start (Twitter)'!B21)</f>
        <v>#REF!</v>
      </c>
      <c r="D21" t="e">
        <f t="shared" ca="1" si="1"/>
        <v>#REF!</v>
      </c>
    </row>
    <row r="22" spans="2:4" x14ac:dyDescent="0.35">
      <c r="B22" s="1">
        <v>3.47222222868973E-3</v>
      </c>
      <c r="C22" t="e">
        <f ca="1">COUNTIF(Data!#REF!:INDIRECT(#REF!),"&lt;"&amp;'Accuracy start (Twitter)'!B22)</f>
        <v>#REF!</v>
      </c>
      <c r="D22" t="e">
        <f t="shared" ca="1" si="1"/>
        <v>#REF!</v>
      </c>
    </row>
    <row r="23" spans="2:4" x14ac:dyDescent="0.35">
      <c r="B23" s="1">
        <v>6.9444444525288297E-3</v>
      </c>
      <c r="C23" t="e">
        <f ca="1">COUNTIF(Data!#REF!:INDIRECT(#REF!),"&lt;"&amp;'Accuracy start (Twitter)'!B23)</f>
        <v>#REF!</v>
      </c>
      <c r="D23" t="e">
        <f t="shared" ca="1" si="1"/>
        <v>#REF!</v>
      </c>
    </row>
    <row r="24" spans="2:4" x14ac:dyDescent="0.35">
      <c r="B24" s="1">
        <v>1.0416666676367901E-2</v>
      </c>
      <c r="C24" t="e">
        <f ca="1">COUNTIF(Data!#REF!:INDIRECT(#REF!),"&lt;"&amp;'Accuracy start (Twitter)'!B24)</f>
        <v>#REF!</v>
      </c>
      <c r="D24" t="e">
        <f t="shared" ca="1" si="1"/>
        <v>#REF!</v>
      </c>
    </row>
    <row r="25" spans="2:4" x14ac:dyDescent="0.35">
      <c r="B25" s="1">
        <v>1.3888888900206999E-2</v>
      </c>
      <c r="C25" t="e">
        <f ca="1">COUNTIF(Data!#REF!:INDIRECT(#REF!),"&lt;"&amp;'Accuracy start (Twitter)'!B25)</f>
        <v>#REF!</v>
      </c>
      <c r="D25" t="e">
        <f t="shared" ca="1" si="1"/>
        <v>#REF!</v>
      </c>
    </row>
    <row r="26" spans="2:4" x14ac:dyDescent="0.35">
      <c r="B26" s="1">
        <v>1.7361111124046098E-2</v>
      </c>
      <c r="C26" t="e">
        <f ca="1">COUNTIF(Data!#REF!:INDIRECT(#REF!),"&lt;"&amp;'Accuracy start (Twitter)'!B26)</f>
        <v>#REF!</v>
      </c>
      <c r="D26" t="e">
        <f t="shared" ca="1" si="1"/>
        <v>#REF!</v>
      </c>
    </row>
    <row r="27" spans="2:4" x14ac:dyDescent="0.35">
      <c r="B27" s="1">
        <v>2.0833333347885199E-2</v>
      </c>
      <c r="C27" t="e">
        <f ca="1">COUNTIF(Data!#REF!:INDIRECT(#REF!),"&lt;"&amp;'Accuracy start (Twitter)'!B27)</f>
        <v>#REF!</v>
      </c>
      <c r="D27" t="e">
        <f t="shared" ca="1" si="1"/>
        <v>#REF!</v>
      </c>
    </row>
    <row r="28" spans="2:4" x14ac:dyDescent="0.35">
      <c r="B28" s="1">
        <v>2.4305555571724299E-2</v>
      </c>
      <c r="C28" t="e">
        <f ca="1">COUNTIF(Data!#REF!:INDIRECT(#REF!),"&lt;"&amp;'Accuracy start (Twitter)'!B28)</f>
        <v>#REF!</v>
      </c>
      <c r="D28" t="e">
        <f t="shared" ca="1" si="1"/>
        <v>#REF!</v>
      </c>
    </row>
    <row r="29" spans="2:4" x14ac:dyDescent="0.35">
      <c r="B29" s="1">
        <v>2.77777777955634E-2</v>
      </c>
      <c r="C29" t="e">
        <f ca="1">COUNTIF(Data!#REF!:INDIRECT(#REF!),"&lt;"&amp;'Accuracy start (Twitter)'!B29)</f>
        <v>#REF!</v>
      </c>
      <c r="D29" t="e">
        <f t="shared" ca="1" si="1"/>
        <v>#REF!</v>
      </c>
    </row>
    <row r="30" spans="2:4" x14ac:dyDescent="0.35">
      <c r="B30" s="1">
        <v>3.12500000194025E-2</v>
      </c>
      <c r="C30" t="e">
        <f ca="1">COUNTIF(Data!#REF!:INDIRECT(#REF!),"&lt;"&amp;'Accuracy start (Twitter)'!B30)</f>
        <v>#REF!</v>
      </c>
      <c r="D30" t="e">
        <f t="shared" ca="1" si="1"/>
        <v>#REF!</v>
      </c>
    </row>
    <row r="31" spans="2:4" x14ac:dyDescent="0.35">
      <c r="B31" s="1">
        <v>3.4722222243241598E-2</v>
      </c>
      <c r="C31" t="e">
        <f ca="1">COUNTIF(Data!#REF!:INDIRECT(#REF!),"&lt;"&amp;'Accuracy start (Twitter)'!B31)</f>
        <v>#REF!</v>
      </c>
      <c r="D31" t="e">
        <f t="shared" ca="1" si="1"/>
        <v>#REF!</v>
      </c>
    </row>
    <row r="32" spans="2:4" x14ac:dyDescent="0.35">
      <c r="B32" s="1">
        <v>3.8194444467080702E-2</v>
      </c>
      <c r="C32" t="e">
        <f ca="1">COUNTIF(Data!#REF!:INDIRECT(#REF!),"&lt;"&amp;'Accuracy start (Twitter)'!B32)</f>
        <v>#REF!</v>
      </c>
      <c r="D32" t="e">
        <f t="shared" ca="1" si="1"/>
        <v>#REF!</v>
      </c>
    </row>
    <row r="33" spans="2:4" x14ac:dyDescent="0.35">
      <c r="B33" s="1">
        <v>4.1666666690919799E-2</v>
      </c>
      <c r="C33" t="e">
        <f ca="1">COUNTIF(Data!#REF!:INDIRECT(#REF!),"&lt;"&amp;'Accuracy start (Twitter)'!B33)</f>
        <v>#REF!</v>
      </c>
      <c r="D33" t="e">
        <f t="shared" ca="1" si="1"/>
        <v>#REF!</v>
      </c>
    </row>
    <row r="34" spans="2:4" x14ac:dyDescent="0.35">
      <c r="B34" s="1">
        <v>4.5138888914758903E-2</v>
      </c>
      <c r="C34" t="e">
        <f ca="1">COUNTIF(Data!#REF!:INDIRECT(#REF!),"&lt;"&amp;'Accuracy start (Twitter)'!B34)</f>
        <v>#REF!</v>
      </c>
      <c r="D34" t="e">
        <f t="shared" ca="1" si="1"/>
        <v>#REF!</v>
      </c>
    </row>
    <row r="35" spans="2:4" x14ac:dyDescent="0.35">
      <c r="B35" s="1">
        <v>4.8611111138598E-2</v>
      </c>
      <c r="C35" t="e">
        <f ca="1">COUNTIF(Data!#REF!:INDIRECT(#REF!),"&lt;"&amp;'Accuracy start (Twitter)'!B35)</f>
        <v>#REF!</v>
      </c>
      <c r="D35" t="e">
        <f t="shared" ca="1" si="1"/>
        <v>#REF!</v>
      </c>
    </row>
    <row r="36" spans="2:4" x14ac:dyDescent="0.35">
      <c r="B36" s="1">
        <v>5.2083333362437097E-2</v>
      </c>
      <c r="C36" t="e">
        <f ca="1">COUNTIF(Data!#REF!:INDIRECT(#REF!),"&lt;"&amp;'Accuracy start (Twitter)'!B36)</f>
        <v>#REF!</v>
      </c>
      <c r="D36" t="e">
        <f t="shared" ca="1" si="1"/>
        <v>#REF!</v>
      </c>
    </row>
    <row r="37" spans="2:4" x14ac:dyDescent="0.35">
      <c r="B37" s="1">
        <v>5.5555555586276298E-2</v>
      </c>
      <c r="C37" t="e">
        <f ca="1">COUNTIF(Data!#REF!:INDIRECT(#REF!),"&lt;"&amp;'Accuracy start (Twitter)'!B37)</f>
        <v>#REF!</v>
      </c>
      <c r="D37" t="e">
        <f t="shared" ca="1" si="1"/>
        <v>#REF!</v>
      </c>
    </row>
    <row r="38" spans="2:4" x14ac:dyDescent="0.35">
      <c r="B38" s="1">
        <v>5.9027777810115298E-2</v>
      </c>
      <c r="C38" t="e">
        <f ca="1">COUNTIF(Data!#REF!:INDIRECT(#REF!),"&lt;"&amp;'Accuracy start (Twitter)'!B38)</f>
        <v>#REF!</v>
      </c>
      <c r="D38" t="e">
        <f t="shared" ca="1" si="1"/>
        <v>#REF!</v>
      </c>
    </row>
    <row r="39" spans="2:4" x14ac:dyDescent="0.35">
      <c r="B39" s="1">
        <v>6.2500000033954395E-2</v>
      </c>
      <c r="C39" t="e">
        <f ca="1">COUNTIF(Data!#REF!:INDIRECT(#REF!),"&lt;"&amp;'Accuracy start (Twitter)'!B39)</f>
        <v>#REF!</v>
      </c>
      <c r="D39" t="e">
        <f t="shared" ca="1" si="1"/>
        <v>#REF!</v>
      </c>
    </row>
    <row r="40" spans="2:4" x14ac:dyDescent="0.35">
      <c r="B40" s="1"/>
    </row>
    <row r="41" spans="2:4" x14ac:dyDescent="0.35">
      <c r="B41" s="1"/>
    </row>
    <row r="42" spans="2:4" x14ac:dyDescent="0.35">
      <c r="B42" s="1"/>
    </row>
  </sheetData>
  <mergeCells count="2">
    <mergeCell ref="F7:F8"/>
    <mergeCell ref="F4:F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B2:D7"/>
  <sheetViews>
    <sheetView workbookViewId="0"/>
  </sheetViews>
  <sheetFormatPr defaultRowHeight="14.5" x14ac:dyDescent="0.35"/>
  <sheetData>
    <row r="2" spans="2:4" x14ac:dyDescent="0.35">
      <c r="B2" s="12" t="s">
        <v>73</v>
      </c>
      <c r="C2" s="12" t="s">
        <v>79</v>
      </c>
      <c r="D2" s="12" t="s">
        <v>80</v>
      </c>
    </row>
    <row r="3" spans="2:4" x14ac:dyDescent="0.35">
      <c r="B3" t="s">
        <v>77</v>
      </c>
      <c r="C3" t="e">
        <f>COUNTIF(Data!#REF!,'Type (Twitter)'!B3)</f>
        <v>#REF!</v>
      </c>
      <c r="D3" s="2" t="e">
        <f>C3/$C$7</f>
        <v>#REF!</v>
      </c>
    </row>
    <row r="4" spans="2:4" x14ac:dyDescent="0.35">
      <c r="B4" t="s">
        <v>75</v>
      </c>
      <c r="C4" t="e">
        <f>COUNTIF(Data!#REF!,'Type (Twitter)'!B4)</f>
        <v>#REF!</v>
      </c>
      <c r="D4" s="2" t="e">
        <f>C4/$C$7</f>
        <v>#REF!</v>
      </c>
    </row>
    <row r="5" spans="2:4" x14ac:dyDescent="0.35">
      <c r="B5" t="s">
        <v>76</v>
      </c>
      <c r="C5" t="e">
        <f>COUNTIF(Data!#REF!,'Type (Twitter)'!B5)</f>
        <v>#REF!</v>
      </c>
      <c r="D5" s="2" t="e">
        <f>C5/$C$7</f>
        <v>#REF!</v>
      </c>
    </row>
    <row r="6" spans="2:4" x14ac:dyDescent="0.35">
      <c r="B6" t="s">
        <v>78</v>
      </c>
      <c r="C6" t="e">
        <f>COUNTIF(Data!#REF!,'Type (Twitter)'!B6)</f>
        <v>#REF!</v>
      </c>
      <c r="D6" s="2" t="e">
        <f>C6/$C$7</f>
        <v>#REF!</v>
      </c>
    </row>
    <row r="7" spans="2:4" x14ac:dyDescent="0.35">
      <c r="B7" s="12" t="s">
        <v>81</v>
      </c>
      <c r="C7" s="12" t="e">
        <f>SUM(C3:C6)</f>
        <v>#REF!</v>
      </c>
      <c r="D7" s="2" t="e">
        <f>SUM(D3:D6)</f>
        <v>#REF!</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B1:J168"/>
  <sheetViews>
    <sheetView workbookViewId="0"/>
  </sheetViews>
  <sheetFormatPr defaultRowHeight="14.5" x14ac:dyDescent="0.35"/>
  <cols>
    <col min="2" max="2" width="9.08984375" customWidth="1"/>
    <col min="9" max="9" width="11.08984375" bestFit="1" customWidth="1"/>
  </cols>
  <sheetData>
    <row r="1" spans="2:10" x14ac:dyDescent="0.35">
      <c r="B1" t="s">
        <v>34</v>
      </c>
      <c r="C1" t="s">
        <v>35</v>
      </c>
      <c r="F1" t="s">
        <v>64</v>
      </c>
      <c r="G1" t="s">
        <v>65</v>
      </c>
      <c r="I1" t="s">
        <v>66</v>
      </c>
      <c r="J1" t="s">
        <v>67</v>
      </c>
    </row>
    <row r="2" spans="2:10" x14ac:dyDescent="0.35">
      <c r="B2" s="6" t="e">
        <f>MONTH(Data!#REF!)</f>
        <v>#REF!</v>
      </c>
      <c r="C2" t="e">
        <f>DAY(Data!#REF!)</f>
        <v>#REF!</v>
      </c>
      <c r="D2" t="e">
        <f>B2&amp;"/"&amp;C2</f>
        <v>#REF!</v>
      </c>
      <c r="F2" s="4" t="s">
        <v>36</v>
      </c>
      <c r="G2">
        <f>COUNTIF(D:D,F2)</f>
        <v>0</v>
      </c>
    </row>
    <row r="3" spans="2:10" x14ac:dyDescent="0.35">
      <c r="B3" s="6" t="e">
        <f>MONTH(Data!#REF!)</f>
        <v>#REF!</v>
      </c>
      <c r="C3" t="e">
        <f>DAY(Data!#REF!)</f>
        <v>#REF!</v>
      </c>
      <c r="D3" t="e">
        <f t="shared" ref="D3:D66" si="0">B3&amp;"/"&amp;C3</f>
        <v>#REF!</v>
      </c>
      <c r="F3" s="4" t="s">
        <v>37</v>
      </c>
      <c r="G3">
        <f t="shared" ref="G3:G13" si="1">COUNTIF(D:D,F3)</f>
        <v>0</v>
      </c>
      <c r="I3">
        <v>0</v>
      </c>
      <c r="J3">
        <f t="shared" ref="J3:J17" si="2">COUNTIF(G:G,I3)</f>
        <v>28</v>
      </c>
    </row>
    <row r="4" spans="2:10" x14ac:dyDescent="0.35">
      <c r="B4" s="6" t="e">
        <f>MONTH(Data!#REF!)</f>
        <v>#REF!</v>
      </c>
      <c r="C4" t="e">
        <f>DAY(Data!#REF!)</f>
        <v>#REF!</v>
      </c>
      <c r="D4" t="e">
        <f t="shared" si="0"/>
        <v>#REF!</v>
      </c>
      <c r="F4" s="4" t="s">
        <v>38</v>
      </c>
      <c r="G4">
        <f t="shared" si="1"/>
        <v>0</v>
      </c>
      <c r="I4">
        <v>1</v>
      </c>
      <c r="J4">
        <f t="shared" si="2"/>
        <v>0</v>
      </c>
    </row>
    <row r="5" spans="2:10" x14ac:dyDescent="0.35">
      <c r="B5" s="6" t="e">
        <f>MONTH(Data!#REF!)</f>
        <v>#REF!</v>
      </c>
      <c r="C5" t="e">
        <f>DAY(Data!#REF!)</f>
        <v>#REF!</v>
      </c>
      <c r="D5" t="e">
        <f t="shared" si="0"/>
        <v>#REF!</v>
      </c>
      <c r="F5" s="4" t="s">
        <v>39</v>
      </c>
      <c r="G5">
        <f t="shared" si="1"/>
        <v>0</v>
      </c>
      <c r="I5">
        <v>2</v>
      </c>
      <c r="J5">
        <f t="shared" si="2"/>
        <v>0</v>
      </c>
    </row>
    <row r="6" spans="2:10" x14ac:dyDescent="0.35">
      <c r="B6" s="6" t="e">
        <f>MONTH(Data!#REF!)</f>
        <v>#REF!</v>
      </c>
      <c r="C6" t="e">
        <f>DAY(Data!#REF!)</f>
        <v>#REF!</v>
      </c>
      <c r="D6" t="e">
        <f t="shared" si="0"/>
        <v>#REF!</v>
      </c>
      <c r="F6" s="4" t="s">
        <v>40</v>
      </c>
      <c r="G6">
        <f t="shared" si="1"/>
        <v>0</v>
      </c>
      <c r="I6">
        <v>3</v>
      </c>
      <c r="J6">
        <f t="shared" si="2"/>
        <v>0</v>
      </c>
    </row>
    <row r="7" spans="2:10" x14ac:dyDescent="0.35">
      <c r="B7" s="6" t="e">
        <f>MONTH(Data!#REF!)</f>
        <v>#REF!</v>
      </c>
      <c r="C7" t="e">
        <f>DAY(Data!#REF!)</f>
        <v>#REF!</v>
      </c>
      <c r="D7" t="e">
        <f t="shared" si="0"/>
        <v>#REF!</v>
      </c>
      <c r="F7" s="4" t="s">
        <v>41</v>
      </c>
      <c r="G7">
        <f t="shared" si="1"/>
        <v>0</v>
      </c>
      <c r="I7">
        <v>4</v>
      </c>
      <c r="J7">
        <f t="shared" si="2"/>
        <v>0</v>
      </c>
    </row>
    <row r="8" spans="2:10" x14ac:dyDescent="0.35">
      <c r="B8" s="6" t="e">
        <f>MONTH(Data!#REF!)</f>
        <v>#REF!</v>
      </c>
      <c r="C8" t="e">
        <f>DAY(Data!#REF!)</f>
        <v>#REF!</v>
      </c>
      <c r="D8" t="e">
        <f t="shared" si="0"/>
        <v>#REF!</v>
      </c>
      <c r="F8" s="4" t="s">
        <v>42</v>
      </c>
      <c r="G8">
        <f t="shared" si="1"/>
        <v>0</v>
      </c>
      <c r="I8">
        <v>5</v>
      </c>
      <c r="J8">
        <f t="shared" si="2"/>
        <v>0</v>
      </c>
    </row>
    <row r="9" spans="2:10" x14ac:dyDescent="0.35">
      <c r="B9" s="6" t="e">
        <f>MONTH(Data!#REF!)</f>
        <v>#REF!</v>
      </c>
      <c r="C9" t="e">
        <f>DAY(Data!#REF!)</f>
        <v>#REF!</v>
      </c>
      <c r="D9" t="e">
        <f t="shared" si="0"/>
        <v>#REF!</v>
      </c>
      <c r="F9" s="4" t="s">
        <v>43</v>
      </c>
      <c r="G9">
        <f t="shared" si="1"/>
        <v>0</v>
      </c>
      <c r="I9">
        <v>6</v>
      </c>
      <c r="J9">
        <f t="shared" si="2"/>
        <v>0</v>
      </c>
    </row>
    <row r="10" spans="2:10" x14ac:dyDescent="0.35">
      <c r="B10" s="6" t="e">
        <f>MONTH(Data!#REF!)</f>
        <v>#REF!</v>
      </c>
      <c r="C10" t="e">
        <f>DAY(Data!#REF!)</f>
        <v>#REF!</v>
      </c>
      <c r="D10" t="e">
        <f t="shared" si="0"/>
        <v>#REF!</v>
      </c>
      <c r="F10" s="4" t="s">
        <v>44</v>
      </c>
      <c r="G10">
        <f t="shared" si="1"/>
        <v>0</v>
      </c>
      <c r="I10">
        <v>7</v>
      </c>
      <c r="J10">
        <f t="shared" si="2"/>
        <v>0</v>
      </c>
    </row>
    <row r="11" spans="2:10" x14ac:dyDescent="0.35">
      <c r="B11" s="6" t="e">
        <f>MONTH(Data!#REF!)</f>
        <v>#REF!</v>
      </c>
      <c r="C11" t="e">
        <f>DAY(Data!#REF!)</f>
        <v>#REF!</v>
      </c>
      <c r="D11" t="e">
        <f t="shared" si="0"/>
        <v>#REF!</v>
      </c>
      <c r="F11" s="4" t="s">
        <v>45</v>
      </c>
      <c r="G11">
        <f t="shared" si="1"/>
        <v>0</v>
      </c>
      <c r="I11">
        <v>8</v>
      </c>
      <c r="J11">
        <f t="shared" si="2"/>
        <v>0</v>
      </c>
    </row>
    <row r="12" spans="2:10" x14ac:dyDescent="0.35">
      <c r="B12" s="6" t="e">
        <f>MONTH(Data!#REF!)</f>
        <v>#REF!</v>
      </c>
      <c r="C12" t="e">
        <f>DAY(Data!#REF!)</f>
        <v>#REF!</v>
      </c>
      <c r="D12" t="e">
        <f t="shared" si="0"/>
        <v>#REF!</v>
      </c>
      <c r="F12" s="4" t="s">
        <v>46</v>
      </c>
      <c r="G12">
        <f t="shared" si="1"/>
        <v>0</v>
      </c>
      <c r="I12">
        <v>9</v>
      </c>
      <c r="J12">
        <f t="shared" si="2"/>
        <v>0</v>
      </c>
    </row>
    <row r="13" spans="2:10" x14ac:dyDescent="0.35">
      <c r="B13" s="6" t="e">
        <f>MONTH(Data!#REF!)</f>
        <v>#REF!</v>
      </c>
      <c r="C13" t="e">
        <f>DAY(Data!#REF!)</f>
        <v>#REF!</v>
      </c>
      <c r="D13" t="e">
        <f t="shared" si="0"/>
        <v>#REF!</v>
      </c>
      <c r="F13" s="4" t="s">
        <v>47</v>
      </c>
      <c r="G13">
        <f t="shared" si="1"/>
        <v>0</v>
      </c>
      <c r="I13">
        <v>10</v>
      </c>
      <c r="J13">
        <f t="shared" si="2"/>
        <v>0</v>
      </c>
    </row>
    <row r="14" spans="2:10" x14ac:dyDescent="0.35">
      <c r="B14" s="6" t="e">
        <f>MONTH(Data!#REF!)</f>
        <v>#REF!</v>
      </c>
      <c r="C14" t="e">
        <f>DAY(Data!#REF!)</f>
        <v>#REF!</v>
      </c>
      <c r="D14" t="e">
        <f t="shared" si="0"/>
        <v>#REF!</v>
      </c>
      <c r="F14" s="4" t="s">
        <v>48</v>
      </c>
      <c r="G14">
        <f>COUNTIF(D:D,F14)</f>
        <v>0</v>
      </c>
      <c r="I14">
        <v>11</v>
      </c>
      <c r="J14">
        <f t="shared" si="2"/>
        <v>0</v>
      </c>
    </row>
    <row r="15" spans="2:10" x14ac:dyDescent="0.35">
      <c r="B15" s="6" t="e">
        <f>MONTH(Data!#REF!)</f>
        <v>#REF!</v>
      </c>
      <c r="C15" t="e">
        <f>DAY(Data!#REF!)</f>
        <v>#REF!</v>
      </c>
      <c r="D15" t="e">
        <f t="shared" si="0"/>
        <v>#REF!</v>
      </c>
      <c r="F15" s="4" t="s">
        <v>49</v>
      </c>
      <c r="G15">
        <f>COUNTIF(D:D,F15)</f>
        <v>0</v>
      </c>
      <c r="I15">
        <v>12</v>
      </c>
      <c r="J15">
        <f t="shared" si="2"/>
        <v>0</v>
      </c>
    </row>
    <row r="16" spans="2:10" x14ac:dyDescent="0.35">
      <c r="B16" s="6" t="e">
        <f>MONTH(Data!#REF!)</f>
        <v>#REF!</v>
      </c>
      <c r="C16" t="e">
        <f>DAY(Data!#REF!)</f>
        <v>#REF!</v>
      </c>
      <c r="D16" t="e">
        <f t="shared" si="0"/>
        <v>#REF!</v>
      </c>
      <c r="F16" s="4" t="s">
        <v>50</v>
      </c>
      <c r="G16">
        <f>COUNTIF(D:D,F16)</f>
        <v>0</v>
      </c>
      <c r="I16">
        <v>13</v>
      </c>
      <c r="J16">
        <f t="shared" si="2"/>
        <v>0</v>
      </c>
    </row>
    <row r="17" spans="2:10" x14ac:dyDescent="0.35">
      <c r="B17" s="6" t="e">
        <f>MONTH(Data!#REF!)</f>
        <v>#REF!</v>
      </c>
      <c r="C17" t="e">
        <f>DAY(Data!#REF!)</f>
        <v>#REF!</v>
      </c>
      <c r="D17" t="e">
        <f t="shared" si="0"/>
        <v>#REF!</v>
      </c>
      <c r="F17" s="4" t="s">
        <v>51</v>
      </c>
      <c r="G17">
        <f>COUNTIF(D:D,F17)</f>
        <v>0</v>
      </c>
      <c r="I17">
        <v>14</v>
      </c>
      <c r="J17">
        <f t="shared" si="2"/>
        <v>0</v>
      </c>
    </row>
    <row r="18" spans="2:10" x14ac:dyDescent="0.35">
      <c r="B18" s="6" t="e">
        <f>MONTH(Data!#REF!)</f>
        <v>#REF!</v>
      </c>
      <c r="C18" t="e">
        <f>DAY(Data!#REF!)</f>
        <v>#REF!</v>
      </c>
      <c r="D18" t="e">
        <f t="shared" si="0"/>
        <v>#REF!</v>
      </c>
      <c r="F18" s="4" t="s">
        <v>52</v>
      </c>
      <c r="G18">
        <f>COUNTIF(D:D,F18)</f>
        <v>0</v>
      </c>
    </row>
    <row r="19" spans="2:10" x14ac:dyDescent="0.35">
      <c r="B19" s="6" t="e">
        <f>MONTH(Data!#REF!)</f>
        <v>#REF!</v>
      </c>
      <c r="C19" t="e">
        <f>DAY(Data!#REF!)</f>
        <v>#REF!</v>
      </c>
      <c r="D19" t="e">
        <f t="shared" si="0"/>
        <v>#REF!</v>
      </c>
      <c r="F19" s="4" t="s">
        <v>53</v>
      </c>
      <c r="G19">
        <f t="shared" ref="G19:G27" si="3">COUNTIF(D:D,F19)</f>
        <v>0</v>
      </c>
    </row>
    <row r="20" spans="2:10" x14ac:dyDescent="0.35">
      <c r="B20" s="6" t="e">
        <f>MONTH(Data!#REF!)</f>
        <v>#REF!</v>
      </c>
      <c r="C20" t="e">
        <f>DAY(Data!#REF!)</f>
        <v>#REF!</v>
      </c>
      <c r="D20" t="e">
        <f t="shared" si="0"/>
        <v>#REF!</v>
      </c>
      <c r="F20" s="4" t="s">
        <v>54</v>
      </c>
      <c r="G20">
        <f t="shared" si="3"/>
        <v>0</v>
      </c>
      <c r="I20" t="s">
        <v>33</v>
      </c>
      <c r="J20">
        <f>AVERAGE(G2:G7)</f>
        <v>0</v>
      </c>
    </row>
    <row r="21" spans="2:10" x14ac:dyDescent="0.35">
      <c r="B21" s="6" t="e">
        <f>MONTH(Data!#REF!)</f>
        <v>#REF!</v>
      </c>
      <c r="C21" t="e">
        <f>DAY(Data!#REF!)</f>
        <v>#REF!</v>
      </c>
      <c r="D21" t="e">
        <f t="shared" si="0"/>
        <v>#REF!</v>
      </c>
      <c r="F21" s="4" t="s">
        <v>55</v>
      </c>
      <c r="G21">
        <f t="shared" si="3"/>
        <v>0</v>
      </c>
      <c r="I21" t="str">
        <f>"Average Lifts per Day: "&amp;(TEXT(J20,"#.#"))</f>
        <v>Average Lifts per Day: .</v>
      </c>
    </row>
    <row r="22" spans="2:10" x14ac:dyDescent="0.35">
      <c r="B22" s="6" t="e">
        <f>MONTH(Data!#REF!)</f>
        <v>#REF!</v>
      </c>
      <c r="C22" t="e">
        <f>DAY(Data!#REF!)</f>
        <v>#REF!</v>
      </c>
      <c r="D22" t="e">
        <f t="shared" si="0"/>
        <v>#REF!</v>
      </c>
      <c r="F22" s="4" t="s">
        <v>56</v>
      </c>
      <c r="G22">
        <f t="shared" si="3"/>
        <v>0</v>
      </c>
    </row>
    <row r="23" spans="2:10" x14ac:dyDescent="0.35">
      <c r="B23" s="6" t="e">
        <f>MONTH(Data!#REF!)</f>
        <v>#REF!</v>
      </c>
      <c r="C23" t="e">
        <f>DAY(Data!#REF!)</f>
        <v>#REF!</v>
      </c>
      <c r="D23" t="e">
        <f t="shared" si="0"/>
        <v>#REF!</v>
      </c>
      <c r="F23" s="4" t="s">
        <v>57</v>
      </c>
      <c r="G23">
        <f t="shared" si="3"/>
        <v>0</v>
      </c>
    </row>
    <row r="24" spans="2:10" x14ac:dyDescent="0.35">
      <c r="B24" s="6" t="e">
        <f>MONTH(Data!#REF!)</f>
        <v>#REF!</v>
      </c>
      <c r="C24" t="e">
        <f>DAY(Data!#REF!)</f>
        <v>#REF!</v>
      </c>
      <c r="D24" t="e">
        <f t="shared" si="0"/>
        <v>#REF!</v>
      </c>
      <c r="F24" s="4" t="s">
        <v>58</v>
      </c>
      <c r="G24">
        <f t="shared" si="3"/>
        <v>0</v>
      </c>
    </row>
    <row r="25" spans="2:10" x14ac:dyDescent="0.35">
      <c r="B25" s="6" t="e">
        <f>MONTH(Data!#REF!)</f>
        <v>#REF!</v>
      </c>
      <c r="C25" t="e">
        <f>DAY(Data!#REF!)</f>
        <v>#REF!</v>
      </c>
      <c r="D25" t="e">
        <f t="shared" si="0"/>
        <v>#REF!</v>
      </c>
      <c r="F25" s="4" t="s">
        <v>59</v>
      </c>
      <c r="G25">
        <f t="shared" si="3"/>
        <v>0</v>
      </c>
    </row>
    <row r="26" spans="2:10" x14ac:dyDescent="0.35">
      <c r="B26" s="6" t="e">
        <f>MONTH(Data!#REF!)</f>
        <v>#REF!</v>
      </c>
      <c r="C26" t="e">
        <f>DAY(Data!#REF!)</f>
        <v>#REF!</v>
      </c>
      <c r="D26" t="e">
        <f t="shared" si="0"/>
        <v>#REF!</v>
      </c>
      <c r="F26" s="4" t="s">
        <v>60</v>
      </c>
      <c r="G26">
        <f t="shared" si="3"/>
        <v>0</v>
      </c>
    </row>
    <row r="27" spans="2:10" x14ac:dyDescent="0.35">
      <c r="B27" s="6" t="e">
        <f>MONTH(Data!#REF!)</f>
        <v>#REF!</v>
      </c>
      <c r="C27" t="e">
        <f>DAY(Data!#REF!)</f>
        <v>#REF!</v>
      </c>
      <c r="D27" t="e">
        <f t="shared" si="0"/>
        <v>#REF!</v>
      </c>
      <c r="F27" s="4" t="s">
        <v>61</v>
      </c>
      <c r="G27">
        <f t="shared" si="3"/>
        <v>0</v>
      </c>
    </row>
    <row r="28" spans="2:10" x14ac:dyDescent="0.35">
      <c r="B28" s="6" t="e">
        <f>MONTH(Data!#REF!)</f>
        <v>#REF!</v>
      </c>
      <c r="C28" t="e">
        <f>DAY(Data!#REF!)</f>
        <v>#REF!</v>
      </c>
      <c r="D28" t="e">
        <f t="shared" si="0"/>
        <v>#REF!</v>
      </c>
      <c r="F28" s="4" t="s">
        <v>62</v>
      </c>
      <c r="G28">
        <f>COUNTIF(D:D,F28)</f>
        <v>0</v>
      </c>
    </row>
    <row r="29" spans="2:10" x14ac:dyDescent="0.35">
      <c r="B29" s="6" t="e">
        <f>MONTH(Data!#REF!)</f>
        <v>#REF!</v>
      </c>
      <c r="C29" t="e">
        <f>DAY(Data!#REF!)</f>
        <v>#REF!</v>
      </c>
      <c r="D29" t="e">
        <f t="shared" si="0"/>
        <v>#REF!</v>
      </c>
      <c r="F29" s="4" t="s">
        <v>63</v>
      </c>
      <c r="G29">
        <f>COUNTIF(D:D,F29)</f>
        <v>0</v>
      </c>
    </row>
    <row r="30" spans="2:10" x14ac:dyDescent="0.35">
      <c r="B30" s="6" t="e">
        <f>MONTH(Data!#REF!)</f>
        <v>#REF!</v>
      </c>
      <c r="C30" t="e">
        <f>DAY(Data!#REF!)</f>
        <v>#REF!</v>
      </c>
      <c r="D30" t="e">
        <f t="shared" si="0"/>
        <v>#REF!</v>
      </c>
      <c r="F30" s="4"/>
    </row>
    <row r="31" spans="2:10" x14ac:dyDescent="0.35">
      <c r="B31" s="6" t="e">
        <f>MONTH(Data!#REF!)</f>
        <v>#REF!</v>
      </c>
      <c r="C31" t="e">
        <f>DAY(Data!#REF!)</f>
        <v>#REF!</v>
      </c>
      <c r="D31" t="e">
        <f t="shared" si="0"/>
        <v>#REF!</v>
      </c>
      <c r="F31" s="4"/>
    </row>
    <row r="32" spans="2:10" x14ac:dyDescent="0.35">
      <c r="B32" s="6" t="e">
        <f>MONTH(Data!#REF!)</f>
        <v>#REF!</v>
      </c>
      <c r="C32" t="e">
        <f>DAY(Data!#REF!)</f>
        <v>#REF!</v>
      </c>
      <c r="D32" t="e">
        <f t="shared" si="0"/>
        <v>#REF!</v>
      </c>
      <c r="F32" s="4"/>
    </row>
    <row r="33" spans="2:6" x14ac:dyDescent="0.35">
      <c r="B33" s="6" t="e">
        <f>MONTH(Data!#REF!)</f>
        <v>#REF!</v>
      </c>
      <c r="C33" t="e">
        <f>DAY(Data!#REF!)</f>
        <v>#REF!</v>
      </c>
      <c r="D33" t="e">
        <f t="shared" si="0"/>
        <v>#REF!</v>
      </c>
      <c r="F33" s="4"/>
    </row>
    <row r="34" spans="2:6" x14ac:dyDescent="0.35">
      <c r="B34" s="6" t="e">
        <f>MONTH(Data!#REF!)</f>
        <v>#REF!</v>
      </c>
      <c r="C34" t="e">
        <f>DAY(Data!#REF!)</f>
        <v>#REF!</v>
      </c>
      <c r="D34" t="e">
        <f t="shared" si="0"/>
        <v>#REF!</v>
      </c>
      <c r="F34" s="4"/>
    </row>
    <row r="35" spans="2:6" x14ac:dyDescent="0.35">
      <c r="B35" s="6" t="e">
        <f>MONTH(Data!#REF!)</f>
        <v>#REF!</v>
      </c>
      <c r="C35" t="e">
        <f>DAY(Data!#REF!)</f>
        <v>#REF!</v>
      </c>
      <c r="D35" t="e">
        <f t="shared" si="0"/>
        <v>#REF!</v>
      </c>
      <c r="F35" s="4"/>
    </row>
    <row r="36" spans="2:6" x14ac:dyDescent="0.35">
      <c r="B36" s="6" t="e">
        <f>MONTH(Data!#REF!)</f>
        <v>#REF!</v>
      </c>
      <c r="C36" t="e">
        <f>DAY(Data!#REF!)</f>
        <v>#REF!</v>
      </c>
      <c r="D36" t="e">
        <f t="shared" si="0"/>
        <v>#REF!</v>
      </c>
      <c r="F36" s="4"/>
    </row>
    <row r="37" spans="2:6" x14ac:dyDescent="0.35">
      <c r="B37" s="6" t="e">
        <f>MONTH(Data!#REF!)</f>
        <v>#REF!</v>
      </c>
      <c r="C37" t="e">
        <f>DAY(Data!#REF!)</f>
        <v>#REF!</v>
      </c>
      <c r="D37" t="e">
        <f t="shared" si="0"/>
        <v>#REF!</v>
      </c>
      <c r="F37" s="4"/>
    </row>
    <row r="38" spans="2:6" x14ac:dyDescent="0.35">
      <c r="B38" s="6" t="e">
        <f>MONTH(Data!#REF!)</f>
        <v>#REF!</v>
      </c>
      <c r="C38" t="e">
        <f>DAY(Data!#REF!)</f>
        <v>#REF!</v>
      </c>
      <c r="D38" t="e">
        <f t="shared" si="0"/>
        <v>#REF!</v>
      </c>
      <c r="F38" s="4"/>
    </row>
    <row r="39" spans="2:6" x14ac:dyDescent="0.35">
      <c r="B39" s="6" t="e">
        <f>MONTH(Data!#REF!)</f>
        <v>#REF!</v>
      </c>
      <c r="C39" t="e">
        <f>DAY(Data!#REF!)</f>
        <v>#REF!</v>
      </c>
      <c r="D39" t="e">
        <f t="shared" si="0"/>
        <v>#REF!</v>
      </c>
      <c r="F39" s="4"/>
    </row>
    <row r="40" spans="2:6" x14ac:dyDescent="0.35">
      <c r="B40" s="6" t="e">
        <f>MONTH(Data!#REF!)</f>
        <v>#REF!</v>
      </c>
      <c r="C40" t="e">
        <f>DAY(Data!#REF!)</f>
        <v>#REF!</v>
      </c>
      <c r="D40" t="e">
        <f t="shared" si="0"/>
        <v>#REF!</v>
      </c>
      <c r="F40" s="4"/>
    </row>
    <row r="41" spans="2:6" x14ac:dyDescent="0.35">
      <c r="B41" s="6" t="e">
        <f>MONTH(Data!#REF!)</f>
        <v>#REF!</v>
      </c>
      <c r="C41" t="e">
        <f>DAY(Data!#REF!)</f>
        <v>#REF!</v>
      </c>
      <c r="D41" t="e">
        <f t="shared" si="0"/>
        <v>#REF!</v>
      </c>
      <c r="F41" s="4"/>
    </row>
    <row r="42" spans="2:6" x14ac:dyDescent="0.35">
      <c r="B42" s="6" t="e">
        <f>MONTH(Data!#REF!)</f>
        <v>#REF!</v>
      </c>
      <c r="C42" t="e">
        <f>DAY(Data!#REF!)</f>
        <v>#REF!</v>
      </c>
      <c r="D42" t="e">
        <f t="shared" si="0"/>
        <v>#REF!</v>
      </c>
      <c r="F42" s="4"/>
    </row>
    <row r="43" spans="2:6" x14ac:dyDescent="0.35">
      <c r="B43" s="6" t="e">
        <f>MONTH(Data!#REF!)</f>
        <v>#REF!</v>
      </c>
      <c r="C43" t="e">
        <f>DAY(Data!#REF!)</f>
        <v>#REF!</v>
      </c>
      <c r="D43" t="e">
        <f t="shared" si="0"/>
        <v>#REF!</v>
      </c>
      <c r="F43" s="4"/>
    </row>
    <row r="44" spans="2:6" x14ac:dyDescent="0.35">
      <c r="B44" s="6" t="e">
        <f>MONTH(Data!#REF!)</f>
        <v>#REF!</v>
      </c>
      <c r="C44" t="e">
        <f>DAY(Data!#REF!)</f>
        <v>#REF!</v>
      </c>
      <c r="D44" t="e">
        <f t="shared" si="0"/>
        <v>#REF!</v>
      </c>
      <c r="F44" s="4"/>
    </row>
    <row r="45" spans="2:6" x14ac:dyDescent="0.35">
      <c r="B45" s="6" t="e">
        <f>MONTH(Data!#REF!)</f>
        <v>#REF!</v>
      </c>
      <c r="C45" t="e">
        <f>DAY(Data!#REF!)</f>
        <v>#REF!</v>
      </c>
      <c r="D45" t="e">
        <f t="shared" si="0"/>
        <v>#REF!</v>
      </c>
      <c r="F45" s="4"/>
    </row>
    <row r="46" spans="2:6" x14ac:dyDescent="0.35">
      <c r="B46" s="6" t="e">
        <f>MONTH(Data!#REF!)</f>
        <v>#REF!</v>
      </c>
      <c r="C46" t="e">
        <f>DAY(Data!#REF!)</f>
        <v>#REF!</v>
      </c>
      <c r="D46" t="e">
        <f t="shared" si="0"/>
        <v>#REF!</v>
      </c>
      <c r="F46" s="4"/>
    </row>
    <row r="47" spans="2:6" x14ac:dyDescent="0.35">
      <c r="B47" s="6" t="e">
        <f>MONTH(Data!#REF!)</f>
        <v>#REF!</v>
      </c>
      <c r="C47" t="e">
        <f>DAY(Data!#REF!)</f>
        <v>#REF!</v>
      </c>
      <c r="D47" t="e">
        <f t="shared" si="0"/>
        <v>#REF!</v>
      </c>
      <c r="F47" s="4"/>
    </row>
    <row r="48" spans="2:6" x14ac:dyDescent="0.35">
      <c r="B48" s="6" t="e">
        <f>MONTH(Data!#REF!)</f>
        <v>#REF!</v>
      </c>
      <c r="C48" t="e">
        <f>DAY(Data!#REF!)</f>
        <v>#REF!</v>
      </c>
      <c r="D48" t="e">
        <f t="shared" si="0"/>
        <v>#REF!</v>
      </c>
      <c r="F48" s="4"/>
    </row>
    <row r="49" spans="2:6" x14ac:dyDescent="0.35">
      <c r="B49" s="6" t="e">
        <f>MONTH(Data!#REF!)</f>
        <v>#REF!</v>
      </c>
      <c r="C49" t="e">
        <f>DAY(Data!#REF!)</f>
        <v>#REF!</v>
      </c>
      <c r="D49" t="e">
        <f t="shared" si="0"/>
        <v>#REF!</v>
      </c>
      <c r="F49" s="4"/>
    </row>
    <row r="50" spans="2:6" x14ac:dyDescent="0.35">
      <c r="B50" s="6" t="e">
        <f>MONTH(Data!#REF!)</f>
        <v>#REF!</v>
      </c>
      <c r="C50" t="e">
        <f>DAY(Data!#REF!)</f>
        <v>#REF!</v>
      </c>
      <c r="D50" t="e">
        <f t="shared" si="0"/>
        <v>#REF!</v>
      </c>
      <c r="F50" s="4"/>
    </row>
    <row r="51" spans="2:6" x14ac:dyDescent="0.35">
      <c r="B51" s="6" t="e">
        <f>MONTH(Data!#REF!)</f>
        <v>#REF!</v>
      </c>
      <c r="C51" t="e">
        <f>DAY(Data!#REF!)</f>
        <v>#REF!</v>
      </c>
      <c r="D51" t="e">
        <f t="shared" si="0"/>
        <v>#REF!</v>
      </c>
      <c r="F51" s="4"/>
    </row>
    <row r="52" spans="2:6" x14ac:dyDescent="0.35">
      <c r="B52" s="6" t="e">
        <f>MONTH(Data!#REF!)</f>
        <v>#REF!</v>
      </c>
      <c r="C52" t="e">
        <f>DAY(Data!#REF!)</f>
        <v>#REF!</v>
      </c>
      <c r="D52" t="e">
        <f t="shared" si="0"/>
        <v>#REF!</v>
      </c>
      <c r="F52" s="4"/>
    </row>
    <row r="53" spans="2:6" x14ac:dyDescent="0.35">
      <c r="B53" s="6" t="e">
        <f>MONTH(Data!#REF!)</f>
        <v>#REF!</v>
      </c>
      <c r="C53" t="e">
        <f>DAY(Data!#REF!)</f>
        <v>#REF!</v>
      </c>
      <c r="D53" t="e">
        <f t="shared" si="0"/>
        <v>#REF!</v>
      </c>
      <c r="F53" s="4"/>
    </row>
    <row r="54" spans="2:6" x14ac:dyDescent="0.35">
      <c r="B54" s="6" t="e">
        <f>MONTH(Data!#REF!)</f>
        <v>#REF!</v>
      </c>
      <c r="C54" t="e">
        <f>DAY(Data!#REF!)</f>
        <v>#REF!</v>
      </c>
      <c r="D54" t="e">
        <f t="shared" si="0"/>
        <v>#REF!</v>
      </c>
      <c r="F54" s="4"/>
    </row>
    <row r="55" spans="2:6" x14ac:dyDescent="0.35">
      <c r="B55" s="6" t="e">
        <f>MONTH(Data!#REF!)</f>
        <v>#REF!</v>
      </c>
      <c r="C55" t="e">
        <f>DAY(Data!#REF!)</f>
        <v>#REF!</v>
      </c>
      <c r="D55" t="e">
        <f t="shared" si="0"/>
        <v>#REF!</v>
      </c>
      <c r="F55" s="4"/>
    </row>
    <row r="56" spans="2:6" x14ac:dyDescent="0.35">
      <c r="B56" s="6" t="e">
        <f>MONTH(Data!#REF!)</f>
        <v>#REF!</v>
      </c>
      <c r="C56" t="e">
        <f>DAY(Data!#REF!)</f>
        <v>#REF!</v>
      </c>
      <c r="D56" t="e">
        <f t="shared" si="0"/>
        <v>#REF!</v>
      </c>
      <c r="F56" s="4"/>
    </row>
    <row r="57" spans="2:6" x14ac:dyDescent="0.35">
      <c r="B57" s="6" t="e">
        <f>MONTH(Data!#REF!)</f>
        <v>#REF!</v>
      </c>
      <c r="C57" t="e">
        <f>DAY(Data!#REF!)</f>
        <v>#REF!</v>
      </c>
      <c r="D57" t="e">
        <f t="shared" si="0"/>
        <v>#REF!</v>
      </c>
    </row>
    <row r="58" spans="2:6" x14ac:dyDescent="0.35">
      <c r="B58" s="6" t="e">
        <f>MONTH(Data!#REF!)</f>
        <v>#REF!</v>
      </c>
      <c r="C58" t="e">
        <f>DAY(Data!#REF!)</f>
        <v>#REF!</v>
      </c>
      <c r="D58" t="e">
        <f t="shared" si="0"/>
        <v>#REF!</v>
      </c>
    </row>
    <row r="59" spans="2:6" x14ac:dyDescent="0.35">
      <c r="B59" s="6" t="e">
        <f>MONTH(Data!#REF!)</f>
        <v>#REF!</v>
      </c>
      <c r="C59" t="e">
        <f>DAY(Data!#REF!)</f>
        <v>#REF!</v>
      </c>
      <c r="D59" t="e">
        <f t="shared" si="0"/>
        <v>#REF!</v>
      </c>
    </row>
    <row r="60" spans="2:6" x14ac:dyDescent="0.35">
      <c r="B60" s="6" t="e">
        <f>MONTH(Data!#REF!)</f>
        <v>#REF!</v>
      </c>
      <c r="C60" t="e">
        <f>DAY(Data!#REF!)</f>
        <v>#REF!</v>
      </c>
      <c r="D60" t="e">
        <f t="shared" si="0"/>
        <v>#REF!</v>
      </c>
    </row>
    <row r="61" spans="2:6" x14ac:dyDescent="0.35">
      <c r="B61" s="6" t="e">
        <f>MONTH(Data!#REF!)</f>
        <v>#REF!</v>
      </c>
      <c r="C61" t="e">
        <f>DAY(Data!#REF!)</f>
        <v>#REF!</v>
      </c>
      <c r="D61" t="e">
        <f t="shared" si="0"/>
        <v>#REF!</v>
      </c>
    </row>
    <row r="62" spans="2:6" x14ac:dyDescent="0.35">
      <c r="B62" s="6" t="e">
        <f>MONTH(Data!#REF!)</f>
        <v>#REF!</v>
      </c>
      <c r="C62" t="e">
        <f>DAY(Data!#REF!)</f>
        <v>#REF!</v>
      </c>
      <c r="D62" t="e">
        <f t="shared" si="0"/>
        <v>#REF!</v>
      </c>
    </row>
    <row r="63" spans="2:6" x14ac:dyDescent="0.35">
      <c r="B63" s="6" t="e">
        <f>MONTH(Data!#REF!)</f>
        <v>#REF!</v>
      </c>
      <c r="C63" t="e">
        <f>DAY(Data!#REF!)</f>
        <v>#REF!</v>
      </c>
      <c r="D63" t="e">
        <f t="shared" si="0"/>
        <v>#REF!</v>
      </c>
    </row>
    <row r="64" spans="2:6" x14ac:dyDescent="0.35">
      <c r="B64" s="6" t="e">
        <f>MONTH(Data!#REF!)</f>
        <v>#REF!</v>
      </c>
      <c r="C64" t="e">
        <f>DAY(Data!#REF!)</f>
        <v>#REF!</v>
      </c>
      <c r="D64" t="e">
        <f t="shared" si="0"/>
        <v>#REF!</v>
      </c>
    </row>
    <row r="65" spans="2:4" x14ac:dyDescent="0.35">
      <c r="B65" s="6" t="e">
        <f>MONTH(Data!#REF!)</f>
        <v>#REF!</v>
      </c>
      <c r="C65" t="e">
        <f>DAY(Data!#REF!)</f>
        <v>#REF!</v>
      </c>
      <c r="D65" t="e">
        <f t="shared" si="0"/>
        <v>#REF!</v>
      </c>
    </row>
    <row r="66" spans="2:4" x14ac:dyDescent="0.35">
      <c r="B66" s="6" t="e">
        <f>MONTH(Data!#REF!)</f>
        <v>#REF!</v>
      </c>
      <c r="C66" t="e">
        <f>DAY(Data!#REF!)</f>
        <v>#REF!</v>
      </c>
      <c r="D66" t="e">
        <f t="shared" si="0"/>
        <v>#REF!</v>
      </c>
    </row>
    <row r="67" spans="2:4" x14ac:dyDescent="0.35">
      <c r="B67" s="6" t="e">
        <f>MONTH(Data!#REF!)</f>
        <v>#REF!</v>
      </c>
      <c r="C67" t="e">
        <f>DAY(Data!#REF!)</f>
        <v>#REF!</v>
      </c>
      <c r="D67" t="e">
        <f t="shared" ref="D67:D130" si="4">B67&amp;"/"&amp;C67</f>
        <v>#REF!</v>
      </c>
    </row>
    <row r="68" spans="2:4" x14ac:dyDescent="0.35">
      <c r="B68" s="6" t="e">
        <f>MONTH(Data!#REF!)</f>
        <v>#REF!</v>
      </c>
      <c r="C68" t="e">
        <f>DAY(Data!#REF!)</f>
        <v>#REF!</v>
      </c>
      <c r="D68" t="e">
        <f t="shared" si="4"/>
        <v>#REF!</v>
      </c>
    </row>
    <row r="69" spans="2:4" x14ac:dyDescent="0.35">
      <c r="B69" s="6" t="e">
        <f>MONTH(Data!#REF!)</f>
        <v>#REF!</v>
      </c>
      <c r="C69" t="e">
        <f>DAY(Data!#REF!)</f>
        <v>#REF!</v>
      </c>
      <c r="D69" t="e">
        <f t="shared" si="4"/>
        <v>#REF!</v>
      </c>
    </row>
    <row r="70" spans="2:4" x14ac:dyDescent="0.35">
      <c r="B70" s="6" t="e">
        <f>MONTH(Data!#REF!)</f>
        <v>#REF!</v>
      </c>
      <c r="C70" t="e">
        <f>DAY(Data!#REF!)</f>
        <v>#REF!</v>
      </c>
      <c r="D70" t="e">
        <f t="shared" si="4"/>
        <v>#REF!</v>
      </c>
    </row>
    <row r="71" spans="2:4" x14ac:dyDescent="0.35">
      <c r="B71" s="6" t="e">
        <f>MONTH(Data!#REF!)</f>
        <v>#REF!</v>
      </c>
      <c r="C71" t="e">
        <f>DAY(Data!#REF!)</f>
        <v>#REF!</v>
      </c>
      <c r="D71" t="e">
        <f t="shared" si="4"/>
        <v>#REF!</v>
      </c>
    </row>
    <row r="72" spans="2:4" x14ac:dyDescent="0.35">
      <c r="B72" s="6" t="e">
        <f>MONTH(Data!#REF!)</f>
        <v>#REF!</v>
      </c>
      <c r="C72" t="e">
        <f>DAY(Data!#REF!)</f>
        <v>#REF!</v>
      </c>
      <c r="D72" t="e">
        <f t="shared" si="4"/>
        <v>#REF!</v>
      </c>
    </row>
    <row r="73" spans="2:4" x14ac:dyDescent="0.35">
      <c r="B73" s="6" t="e">
        <f>MONTH(Data!#REF!)</f>
        <v>#REF!</v>
      </c>
      <c r="C73" t="e">
        <f>DAY(Data!#REF!)</f>
        <v>#REF!</v>
      </c>
      <c r="D73" t="e">
        <f t="shared" si="4"/>
        <v>#REF!</v>
      </c>
    </row>
    <row r="74" spans="2:4" x14ac:dyDescent="0.35">
      <c r="B74" s="6" t="e">
        <f>MONTH(Data!#REF!)</f>
        <v>#REF!</v>
      </c>
      <c r="C74" t="e">
        <f>DAY(Data!#REF!)</f>
        <v>#REF!</v>
      </c>
      <c r="D74" t="e">
        <f t="shared" si="4"/>
        <v>#REF!</v>
      </c>
    </row>
    <row r="75" spans="2:4" x14ac:dyDescent="0.35">
      <c r="B75" s="6" t="e">
        <f>MONTH(Data!#REF!)</f>
        <v>#REF!</v>
      </c>
      <c r="C75" t="e">
        <f>DAY(Data!#REF!)</f>
        <v>#REF!</v>
      </c>
      <c r="D75" t="e">
        <f t="shared" si="4"/>
        <v>#REF!</v>
      </c>
    </row>
    <row r="76" spans="2:4" x14ac:dyDescent="0.35">
      <c r="B76" s="6" t="e">
        <f>MONTH(Data!#REF!)</f>
        <v>#REF!</v>
      </c>
      <c r="C76" t="e">
        <f>DAY(Data!#REF!)</f>
        <v>#REF!</v>
      </c>
      <c r="D76" t="e">
        <f t="shared" si="4"/>
        <v>#REF!</v>
      </c>
    </row>
    <row r="77" spans="2:4" x14ac:dyDescent="0.35">
      <c r="B77" s="6" t="e">
        <f>MONTH(Data!#REF!)</f>
        <v>#REF!</v>
      </c>
      <c r="C77" t="e">
        <f>DAY(Data!#REF!)</f>
        <v>#REF!</v>
      </c>
      <c r="D77" t="e">
        <f t="shared" si="4"/>
        <v>#REF!</v>
      </c>
    </row>
    <row r="78" spans="2:4" x14ac:dyDescent="0.35">
      <c r="B78" s="6" t="e">
        <f>MONTH(Data!#REF!)</f>
        <v>#REF!</v>
      </c>
      <c r="C78" t="e">
        <f>DAY(Data!#REF!)</f>
        <v>#REF!</v>
      </c>
      <c r="D78" t="e">
        <f t="shared" si="4"/>
        <v>#REF!</v>
      </c>
    </row>
    <row r="79" spans="2:4" x14ac:dyDescent="0.35">
      <c r="B79" s="6" t="e">
        <f>MONTH(Data!#REF!)</f>
        <v>#REF!</v>
      </c>
      <c r="C79" t="e">
        <f>DAY(Data!#REF!)</f>
        <v>#REF!</v>
      </c>
      <c r="D79" t="e">
        <f t="shared" si="4"/>
        <v>#REF!</v>
      </c>
    </row>
    <row r="80" spans="2:4" x14ac:dyDescent="0.35">
      <c r="B80" s="6" t="e">
        <f>MONTH(Data!#REF!)</f>
        <v>#REF!</v>
      </c>
      <c r="C80" t="e">
        <f>DAY(Data!#REF!)</f>
        <v>#REF!</v>
      </c>
      <c r="D80" t="e">
        <f t="shared" si="4"/>
        <v>#REF!</v>
      </c>
    </row>
    <row r="81" spans="2:4" x14ac:dyDescent="0.35">
      <c r="B81" s="6" t="e">
        <f>MONTH(Data!#REF!)</f>
        <v>#REF!</v>
      </c>
      <c r="C81" t="e">
        <f>DAY(Data!#REF!)</f>
        <v>#REF!</v>
      </c>
      <c r="D81" t="e">
        <f t="shared" si="4"/>
        <v>#REF!</v>
      </c>
    </row>
    <row r="82" spans="2:4" x14ac:dyDescent="0.35">
      <c r="B82" s="6"/>
    </row>
    <row r="83" spans="2:4" x14ac:dyDescent="0.35">
      <c r="B83" s="6"/>
    </row>
    <row r="84" spans="2:4" x14ac:dyDescent="0.35">
      <c r="B84" s="6" t="e">
        <f>MONTH(Data!#REF!)</f>
        <v>#REF!</v>
      </c>
      <c r="C84" t="e">
        <f>DAY(Data!#REF!)</f>
        <v>#REF!</v>
      </c>
      <c r="D84" t="e">
        <f t="shared" si="4"/>
        <v>#REF!</v>
      </c>
    </row>
    <row r="85" spans="2:4" x14ac:dyDescent="0.35">
      <c r="B85" s="6" t="e">
        <f>MONTH(Data!#REF!)</f>
        <v>#REF!</v>
      </c>
      <c r="C85" t="e">
        <f>DAY(Data!#REF!)</f>
        <v>#REF!</v>
      </c>
      <c r="D85" t="e">
        <f t="shared" si="4"/>
        <v>#REF!</v>
      </c>
    </row>
    <row r="86" spans="2:4" x14ac:dyDescent="0.35">
      <c r="B86" s="6" t="e">
        <f>MONTH(Data!#REF!)</f>
        <v>#REF!</v>
      </c>
      <c r="C86" t="e">
        <f>DAY(Data!#REF!)</f>
        <v>#REF!</v>
      </c>
      <c r="D86" t="e">
        <f t="shared" si="4"/>
        <v>#REF!</v>
      </c>
    </row>
    <row r="87" spans="2:4" x14ac:dyDescent="0.35">
      <c r="B87" s="6" t="e">
        <f>MONTH(Data!#REF!)</f>
        <v>#REF!</v>
      </c>
      <c r="C87" t="e">
        <f>DAY(Data!#REF!)</f>
        <v>#REF!</v>
      </c>
      <c r="D87" t="e">
        <f t="shared" si="4"/>
        <v>#REF!</v>
      </c>
    </row>
    <row r="88" spans="2:4" x14ac:dyDescent="0.35">
      <c r="B88" s="6" t="e">
        <f>MONTH(Data!#REF!)</f>
        <v>#REF!</v>
      </c>
      <c r="C88" t="e">
        <f>DAY(Data!#REF!)</f>
        <v>#REF!</v>
      </c>
      <c r="D88" t="e">
        <f t="shared" si="4"/>
        <v>#REF!</v>
      </c>
    </row>
    <row r="89" spans="2:4" x14ac:dyDescent="0.35">
      <c r="B89" s="6" t="e">
        <f>MONTH(Data!#REF!)</f>
        <v>#REF!</v>
      </c>
      <c r="C89" t="e">
        <f>DAY(Data!#REF!)</f>
        <v>#REF!</v>
      </c>
      <c r="D89" t="e">
        <f t="shared" si="4"/>
        <v>#REF!</v>
      </c>
    </row>
    <row r="90" spans="2:4" x14ac:dyDescent="0.35">
      <c r="B90" s="6" t="e">
        <f>MONTH(Data!#REF!)</f>
        <v>#REF!</v>
      </c>
      <c r="C90" t="e">
        <f>DAY(Data!#REF!)</f>
        <v>#REF!</v>
      </c>
      <c r="D90" t="e">
        <f t="shared" si="4"/>
        <v>#REF!</v>
      </c>
    </row>
    <row r="91" spans="2:4" x14ac:dyDescent="0.35">
      <c r="B91" s="6" t="e">
        <f>MONTH(Data!#REF!)</f>
        <v>#REF!</v>
      </c>
      <c r="C91" t="e">
        <f>DAY(Data!#REF!)</f>
        <v>#REF!</v>
      </c>
      <c r="D91" t="e">
        <f t="shared" si="4"/>
        <v>#REF!</v>
      </c>
    </row>
    <row r="92" spans="2:4" x14ac:dyDescent="0.35">
      <c r="B92" s="6" t="e">
        <f>MONTH(Data!#REF!)</f>
        <v>#REF!</v>
      </c>
      <c r="C92" t="e">
        <f>DAY(Data!#REF!)</f>
        <v>#REF!</v>
      </c>
      <c r="D92" t="e">
        <f t="shared" si="4"/>
        <v>#REF!</v>
      </c>
    </row>
    <row r="93" spans="2:4" x14ac:dyDescent="0.35">
      <c r="B93" s="6" t="e">
        <f>MONTH(Data!#REF!)</f>
        <v>#REF!</v>
      </c>
      <c r="C93" t="e">
        <f>DAY(Data!#REF!)</f>
        <v>#REF!</v>
      </c>
      <c r="D93" t="e">
        <f t="shared" si="4"/>
        <v>#REF!</v>
      </c>
    </row>
    <row r="94" spans="2:4" x14ac:dyDescent="0.35">
      <c r="B94" s="6" t="e">
        <f>MONTH(Data!#REF!)</f>
        <v>#REF!</v>
      </c>
      <c r="C94" t="e">
        <f>DAY(Data!#REF!)</f>
        <v>#REF!</v>
      </c>
      <c r="D94" t="e">
        <f t="shared" si="4"/>
        <v>#REF!</v>
      </c>
    </row>
    <row r="95" spans="2:4" x14ac:dyDescent="0.35">
      <c r="B95" s="6" t="e">
        <f>MONTH(Data!#REF!)</f>
        <v>#REF!</v>
      </c>
      <c r="C95" t="e">
        <f>DAY(Data!#REF!)</f>
        <v>#REF!</v>
      </c>
      <c r="D95" t="e">
        <f t="shared" si="4"/>
        <v>#REF!</v>
      </c>
    </row>
    <row r="96" spans="2:4" x14ac:dyDescent="0.35">
      <c r="B96" s="6" t="e">
        <f>MONTH(Data!#REF!)</f>
        <v>#REF!</v>
      </c>
      <c r="C96" t="e">
        <f>DAY(Data!#REF!)</f>
        <v>#REF!</v>
      </c>
      <c r="D96" t="e">
        <f t="shared" si="4"/>
        <v>#REF!</v>
      </c>
    </row>
    <row r="97" spans="2:4" x14ac:dyDescent="0.35">
      <c r="B97" s="6" t="e">
        <f>MONTH(Data!#REF!)</f>
        <v>#REF!</v>
      </c>
      <c r="C97" t="e">
        <f>DAY(Data!#REF!)</f>
        <v>#REF!</v>
      </c>
      <c r="D97" t="e">
        <f t="shared" si="4"/>
        <v>#REF!</v>
      </c>
    </row>
    <row r="98" spans="2:4" x14ac:dyDescent="0.35">
      <c r="B98" s="6"/>
    </row>
    <row r="99" spans="2:4" x14ac:dyDescent="0.35">
      <c r="B99" s="6" t="e">
        <f>MONTH(Data!#REF!)</f>
        <v>#REF!</v>
      </c>
      <c r="C99" t="e">
        <f>DAY(Data!#REF!)</f>
        <v>#REF!</v>
      </c>
      <c r="D99" t="e">
        <f t="shared" si="4"/>
        <v>#REF!</v>
      </c>
    </row>
    <row r="100" spans="2:4" x14ac:dyDescent="0.35">
      <c r="B100" s="6" t="e">
        <f>MONTH(Data!#REF!)</f>
        <v>#REF!</v>
      </c>
      <c r="C100" t="e">
        <f>DAY(Data!#REF!)</f>
        <v>#REF!</v>
      </c>
      <c r="D100" t="e">
        <f t="shared" si="4"/>
        <v>#REF!</v>
      </c>
    </row>
    <row r="101" spans="2:4" x14ac:dyDescent="0.35">
      <c r="B101" s="6"/>
    </row>
    <row r="102" spans="2:4" x14ac:dyDescent="0.35">
      <c r="B102" s="6" t="e">
        <f>MONTH(Data!#REF!)</f>
        <v>#REF!</v>
      </c>
      <c r="C102" t="e">
        <f>DAY(Data!#REF!)</f>
        <v>#REF!</v>
      </c>
      <c r="D102" t="e">
        <f t="shared" si="4"/>
        <v>#REF!</v>
      </c>
    </row>
    <row r="103" spans="2:4" x14ac:dyDescent="0.35">
      <c r="B103" s="6" t="e">
        <f>MONTH(Data!#REF!)</f>
        <v>#REF!</v>
      </c>
      <c r="C103" t="e">
        <f>DAY(Data!#REF!)</f>
        <v>#REF!</v>
      </c>
      <c r="D103" t="e">
        <f t="shared" si="4"/>
        <v>#REF!</v>
      </c>
    </row>
    <row r="104" spans="2:4" x14ac:dyDescent="0.35">
      <c r="B104" s="6" t="e">
        <f>MONTH(Data!#REF!)</f>
        <v>#REF!</v>
      </c>
      <c r="C104" t="e">
        <f>DAY(Data!#REF!)</f>
        <v>#REF!</v>
      </c>
      <c r="D104" t="e">
        <f t="shared" si="4"/>
        <v>#REF!</v>
      </c>
    </row>
    <row r="105" spans="2:4" x14ac:dyDescent="0.35">
      <c r="B105" s="6" t="e">
        <f>MONTH(Data!#REF!)</f>
        <v>#REF!</v>
      </c>
      <c r="C105" t="e">
        <f>DAY(Data!#REF!)</f>
        <v>#REF!</v>
      </c>
      <c r="D105" t="e">
        <f t="shared" si="4"/>
        <v>#REF!</v>
      </c>
    </row>
    <row r="106" spans="2:4" x14ac:dyDescent="0.35">
      <c r="B106" s="6" t="e">
        <f>MONTH(Data!#REF!)</f>
        <v>#REF!</v>
      </c>
      <c r="C106" t="e">
        <f>DAY(Data!#REF!)</f>
        <v>#REF!</v>
      </c>
      <c r="D106" t="e">
        <f t="shared" si="4"/>
        <v>#REF!</v>
      </c>
    </row>
    <row r="107" spans="2:4" x14ac:dyDescent="0.35">
      <c r="B107" s="6" t="e">
        <f>MONTH(Data!#REF!)</f>
        <v>#REF!</v>
      </c>
      <c r="C107" t="e">
        <f>DAY(Data!#REF!)</f>
        <v>#REF!</v>
      </c>
      <c r="D107" t="e">
        <f t="shared" si="4"/>
        <v>#REF!</v>
      </c>
    </row>
    <row r="108" spans="2:4" x14ac:dyDescent="0.35">
      <c r="B108" s="6" t="e">
        <f>MONTH(Data!#REF!)</f>
        <v>#REF!</v>
      </c>
      <c r="C108" t="e">
        <f>DAY(Data!#REF!)</f>
        <v>#REF!</v>
      </c>
      <c r="D108" t="e">
        <f t="shared" si="4"/>
        <v>#REF!</v>
      </c>
    </row>
    <row r="109" spans="2:4" x14ac:dyDescent="0.35">
      <c r="B109" s="6" t="e">
        <f>MONTH(Data!#REF!)</f>
        <v>#REF!</v>
      </c>
      <c r="C109" t="e">
        <f>DAY(Data!#REF!)</f>
        <v>#REF!</v>
      </c>
      <c r="D109" t="e">
        <f t="shared" si="4"/>
        <v>#REF!</v>
      </c>
    </row>
    <row r="110" spans="2:4" x14ac:dyDescent="0.35">
      <c r="B110" s="6" t="e">
        <f>MONTH(Data!#REF!)</f>
        <v>#REF!</v>
      </c>
      <c r="C110" t="e">
        <f>DAY(Data!#REF!)</f>
        <v>#REF!</v>
      </c>
      <c r="D110" t="e">
        <f t="shared" si="4"/>
        <v>#REF!</v>
      </c>
    </row>
    <row r="111" spans="2:4" x14ac:dyDescent="0.35">
      <c r="B111" s="6" t="e">
        <f>MONTH(Data!#REF!)</f>
        <v>#REF!</v>
      </c>
      <c r="C111" t="e">
        <f>DAY(Data!#REF!)</f>
        <v>#REF!</v>
      </c>
      <c r="D111" t="e">
        <f t="shared" si="4"/>
        <v>#REF!</v>
      </c>
    </row>
    <row r="112" spans="2:4" x14ac:dyDescent="0.35">
      <c r="B112" s="6" t="e">
        <f>MONTH(Data!#REF!)</f>
        <v>#REF!</v>
      </c>
      <c r="C112" t="e">
        <f>DAY(Data!#REF!)</f>
        <v>#REF!</v>
      </c>
      <c r="D112" t="e">
        <f t="shared" si="4"/>
        <v>#REF!</v>
      </c>
    </row>
    <row r="113" spans="2:4" x14ac:dyDescent="0.35">
      <c r="B113" s="6" t="e">
        <f>MONTH(Data!#REF!)</f>
        <v>#REF!</v>
      </c>
      <c r="C113" t="e">
        <f>DAY(Data!#REF!)</f>
        <v>#REF!</v>
      </c>
      <c r="D113" t="e">
        <f t="shared" si="4"/>
        <v>#REF!</v>
      </c>
    </row>
    <row r="114" spans="2:4" x14ac:dyDescent="0.35">
      <c r="B114" s="6" t="e">
        <f>MONTH(Data!#REF!)</f>
        <v>#REF!</v>
      </c>
      <c r="C114" t="e">
        <f>DAY(Data!#REF!)</f>
        <v>#REF!</v>
      </c>
      <c r="D114" t="e">
        <f t="shared" si="4"/>
        <v>#REF!</v>
      </c>
    </row>
    <row r="115" spans="2:4" x14ac:dyDescent="0.35">
      <c r="B115" s="6" t="e">
        <f>MONTH(Data!#REF!)</f>
        <v>#REF!</v>
      </c>
      <c r="C115" t="e">
        <f>DAY(Data!#REF!)</f>
        <v>#REF!</v>
      </c>
      <c r="D115" t="e">
        <f t="shared" si="4"/>
        <v>#REF!</v>
      </c>
    </row>
    <row r="116" spans="2:4" x14ac:dyDescent="0.35">
      <c r="B116" s="6" t="e">
        <f>MONTH(Data!#REF!)</f>
        <v>#REF!</v>
      </c>
      <c r="C116" t="e">
        <f>DAY(Data!#REF!)</f>
        <v>#REF!</v>
      </c>
      <c r="D116" t="e">
        <f t="shared" si="4"/>
        <v>#REF!</v>
      </c>
    </row>
    <row r="117" spans="2:4" x14ac:dyDescent="0.35">
      <c r="B117" s="6" t="e">
        <f>MONTH(Data!#REF!)</f>
        <v>#REF!</v>
      </c>
      <c r="C117" t="e">
        <f>DAY(Data!#REF!)</f>
        <v>#REF!</v>
      </c>
      <c r="D117" t="e">
        <f t="shared" si="4"/>
        <v>#REF!</v>
      </c>
    </row>
    <row r="118" spans="2:4" x14ac:dyDescent="0.35">
      <c r="B118" s="6" t="e">
        <f>MONTH(Data!#REF!)</f>
        <v>#REF!</v>
      </c>
      <c r="C118" t="e">
        <f>DAY(Data!#REF!)</f>
        <v>#REF!</v>
      </c>
      <c r="D118" t="e">
        <f t="shared" si="4"/>
        <v>#REF!</v>
      </c>
    </row>
    <row r="119" spans="2:4" x14ac:dyDescent="0.35">
      <c r="B119" s="6" t="e">
        <f>MONTH(Data!#REF!)</f>
        <v>#REF!</v>
      </c>
      <c r="C119" t="e">
        <f>DAY(Data!#REF!)</f>
        <v>#REF!</v>
      </c>
      <c r="D119" t="e">
        <f t="shared" si="4"/>
        <v>#REF!</v>
      </c>
    </row>
    <row r="120" spans="2:4" x14ac:dyDescent="0.35">
      <c r="B120" s="6"/>
    </row>
    <row r="121" spans="2:4" x14ac:dyDescent="0.35">
      <c r="B121" s="6"/>
    </row>
    <row r="122" spans="2:4" x14ac:dyDescent="0.35">
      <c r="B122" s="6" t="e">
        <f>MONTH(Data!#REF!)</f>
        <v>#REF!</v>
      </c>
      <c r="C122" t="e">
        <f>DAY(Data!#REF!)</f>
        <v>#REF!</v>
      </c>
      <c r="D122" t="e">
        <f t="shared" si="4"/>
        <v>#REF!</v>
      </c>
    </row>
    <row r="123" spans="2:4" x14ac:dyDescent="0.35">
      <c r="B123" s="6" t="e">
        <f>MONTH(Data!#REF!)</f>
        <v>#REF!</v>
      </c>
      <c r="C123" t="e">
        <f>DAY(Data!#REF!)</f>
        <v>#REF!</v>
      </c>
      <c r="D123" t="e">
        <f t="shared" si="4"/>
        <v>#REF!</v>
      </c>
    </row>
    <row r="124" spans="2:4" x14ac:dyDescent="0.35">
      <c r="B124" s="6" t="e">
        <f>MONTH(Data!#REF!)</f>
        <v>#REF!</v>
      </c>
      <c r="C124" t="e">
        <f>DAY(Data!#REF!)</f>
        <v>#REF!</v>
      </c>
      <c r="D124" t="e">
        <f t="shared" si="4"/>
        <v>#REF!</v>
      </c>
    </row>
    <row r="125" spans="2:4" x14ac:dyDescent="0.35">
      <c r="B125" s="6" t="e">
        <f>MONTH(Data!#REF!)</f>
        <v>#REF!</v>
      </c>
      <c r="C125" t="e">
        <f>DAY(Data!#REF!)</f>
        <v>#REF!</v>
      </c>
      <c r="D125" t="e">
        <f t="shared" si="4"/>
        <v>#REF!</v>
      </c>
    </row>
    <row r="126" spans="2:4" x14ac:dyDescent="0.35">
      <c r="B126" s="6" t="e">
        <f>MONTH(Data!#REF!)</f>
        <v>#REF!</v>
      </c>
      <c r="C126" t="e">
        <f>DAY(Data!#REF!)</f>
        <v>#REF!</v>
      </c>
      <c r="D126" t="e">
        <f t="shared" si="4"/>
        <v>#REF!</v>
      </c>
    </row>
    <row r="127" spans="2:4" x14ac:dyDescent="0.35">
      <c r="B127" s="6" t="e">
        <f>MONTH(Data!#REF!)</f>
        <v>#REF!</v>
      </c>
      <c r="C127" t="e">
        <f>DAY(Data!#REF!)</f>
        <v>#REF!</v>
      </c>
      <c r="D127" t="e">
        <f t="shared" si="4"/>
        <v>#REF!</v>
      </c>
    </row>
    <row r="128" spans="2:4" x14ac:dyDescent="0.35">
      <c r="B128" s="6" t="e">
        <f>MONTH(Data!#REF!)</f>
        <v>#REF!</v>
      </c>
      <c r="C128" t="e">
        <f>DAY(Data!#REF!)</f>
        <v>#REF!</v>
      </c>
      <c r="D128" t="e">
        <f t="shared" si="4"/>
        <v>#REF!</v>
      </c>
    </row>
    <row r="129" spans="2:4" x14ac:dyDescent="0.35">
      <c r="B129" s="6" t="e">
        <f>MONTH(Data!#REF!)</f>
        <v>#REF!</v>
      </c>
      <c r="C129" t="e">
        <f>DAY(Data!#REF!)</f>
        <v>#REF!</v>
      </c>
      <c r="D129" t="e">
        <f t="shared" si="4"/>
        <v>#REF!</v>
      </c>
    </row>
    <row r="130" spans="2:4" x14ac:dyDescent="0.35">
      <c r="B130" s="6" t="e">
        <f>MONTH(Data!#REF!)</f>
        <v>#REF!</v>
      </c>
      <c r="C130" t="e">
        <f>DAY(Data!#REF!)</f>
        <v>#REF!</v>
      </c>
      <c r="D130" t="e">
        <f t="shared" si="4"/>
        <v>#REF!</v>
      </c>
    </row>
    <row r="131" spans="2:4" x14ac:dyDescent="0.35">
      <c r="B131" s="6" t="e">
        <f>MONTH(Data!#REF!)</f>
        <v>#REF!</v>
      </c>
      <c r="C131" t="e">
        <f>DAY(Data!#REF!)</f>
        <v>#REF!</v>
      </c>
      <c r="D131" t="e">
        <f t="shared" ref="D131:D158" si="5">B131&amp;"/"&amp;C131</f>
        <v>#REF!</v>
      </c>
    </row>
    <row r="132" spans="2:4" x14ac:dyDescent="0.35">
      <c r="B132" s="6" t="e">
        <f>MONTH(Data!#REF!)</f>
        <v>#REF!</v>
      </c>
      <c r="C132" t="e">
        <f>DAY(Data!#REF!)</f>
        <v>#REF!</v>
      </c>
      <c r="D132" t="e">
        <f t="shared" si="5"/>
        <v>#REF!</v>
      </c>
    </row>
    <row r="133" spans="2:4" x14ac:dyDescent="0.35">
      <c r="B133" s="6" t="e">
        <f>MONTH(Data!#REF!)</f>
        <v>#REF!</v>
      </c>
      <c r="C133" t="e">
        <f>DAY(Data!#REF!)</f>
        <v>#REF!</v>
      </c>
      <c r="D133" t="e">
        <f t="shared" si="5"/>
        <v>#REF!</v>
      </c>
    </row>
    <row r="134" spans="2:4" x14ac:dyDescent="0.35">
      <c r="B134" s="6" t="e">
        <f>MONTH(Data!#REF!)</f>
        <v>#REF!</v>
      </c>
      <c r="C134" t="e">
        <f>DAY(Data!#REF!)</f>
        <v>#REF!</v>
      </c>
      <c r="D134" t="e">
        <f t="shared" si="5"/>
        <v>#REF!</v>
      </c>
    </row>
    <row r="135" spans="2:4" x14ac:dyDescent="0.35">
      <c r="B135" s="6" t="e">
        <f>MONTH(Data!#REF!)</f>
        <v>#REF!</v>
      </c>
      <c r="C135" t="e">
        <f>DAY(Data!#REF!)</f>
        <v>#REF!</v>
      </c>
      <c r="D135" t="e">
        <f t="shared" si="5"/>
        <v>#REF!</v>
      </c>
    </row>
    <row r="136" spans="2:4" x14ac:dyDescent="0.35">
      <c r="B136" s="6" t="e">
        <f>MONTH(Data!#REF!)</f>
        <v>#REF!</v>
      </c>
      <c r="C136" t="e">
        <f>DAY(Data!#REF!)</f>
        <v>#REF!</v>
      </c>
      <c r="D136" t="e">
        <f t="shared" si="5"/>
        <v>#REF!</v>
      </c>
    </row>
    <row r="137" spans="2:4" x14ac:dyDescent="0.35">
      <c r="B137" s="6" t="e">
        <f>MONTH(Data!#REF!)</f>
        <v>#REF!</v>
      </c>
      <c r="C137" t="e">
        <f>DAY(Data!#REF!)</f>
        <v>#REF!</v>
      </c>
      <c r="D137" t="e">
        <f t="shared" si="5"/>
        <v>#REF!</v>
      </c>
    </row>
    <row r="138" spans="2:4" x14ac:dyDescent="0.35">
      <c r="B138" s="6" t="e">
        <f>MONTH(Data!#REF!)</f>
        <v>#REF!</v>
      </c>
      <c r="C138" t="e">
        <f>DAY(Data!#REF!)</f>
        <v>#REF!</v>
      </c>
      <c r="D138" t="e">
        <f t="shared" si="5"/>
        <v>#REF!</v>
      </c>
    </row>
    <row r="139" spans="2:4" x14ac:dyDescent="0.35">
      <c r="B139" s="6" t="e">
        <f>MONTH(Data!#REF!)</f>
        <v>#REF!</v>
      </c>
      <c r="C139" t="e">
        <f>DAY(Data!#REF!)</f>
        <v>#REF!</v>
      </c>
      <c r="D139" t="e">
        <f t="shared" si="5"/>
        <v>#REF!</v>
      </c>
    </row>
    <row r="140" spans="2:4" x14ac:dyDescent="0.35">
      <c r="B140" s="6" t="e">
        <f>MONTH(Data!#REF!)</f>
        <v>#REF!</v>
      </c>
      <c r="C140" t="e">
        <f>DAY(Data!#REF!)</f>
        <v>#REF!</v>
      </c>
      <c r="D140" t="e">
        <f t="shared" si="5"/>
        <v>#REF!</v>
      </c>
    </row>
    <row r="141" spans="2:4" x14ac:dyDescent="0.35">
      <c r="B141" s="6" t="e">
        <f>MONTH(Data!#REF!)</f>
        <v>#REF!</v>
      </c>
      <c r="C141" t="e">
        <f>DAY(Data!#REF!)</f>
        <v>#REF!</v>
      </c>
      <c r="D141" t="e">
        <f t="shared" si="5"/>
        <v>#REF!</v>
      </c>
    </row>
    <row r="142" spans="2:4" x14ac:dyDescent="0.35">
      <c r="B142" s="6" t="e">
        <f>MONTH(Data!#REF!)</f>
        <v>#REF!</v>
      </c>
      <c r="C142" t="e">
        <f>DAY(Data!#REF!)</f>
        <v>#REF!</v>
      </c>
      <c r="D142" t="e">
        <f t="shared" si="5"/>
        <v>#REF!</v>
      </c>
    </row>
    <row r="143" spans="2:4" x14ac:dyDescent="0.35">
      <c r="B143" s="6" t="e">
        <f>MONTH(Data!#REF!)</f>
        <v>#REF!</v>
      </c>
      <c r="C143" t="e">
        <f>DAY(Data!#REF!)</f>
        <v>#REF!</v>
      </c>
      <c r="D143" t="e">
        <f t="shared" si="5"/>
        <v>#REF!</v>
      </c>
    </row>
    <row r="144" spans="2:4" x14ac:dyDescent="0.35">
      <c r="B144" s="6" t="e">
        <f>MONTH(Data!#REF!)</f>
        <v>#REF!</v>
      </c>
      <c r="C144" t="e">
        <f>DAY(Data!#REF!)</f>
        <v>#REF!</v>
      </c>
      <c r="D144" t="e">
        <f t="shared" si="5"/>
        <v>#REF!</v>
      </c>
    </row>
    <row r="145" spans="2:4" x14ac:dyDescent="0.35">
      <c r="B145" s="6" t="e">
        <f>MONTH(Data!#REF!)</f>
        <v>#REF!</v>
      </c>
      <c r="C145" t="e">
        <f>DAY(Data!#REF!)</f>
        <v>#REF!</v>
      </c>
      <c r="D145" t="e">
        <f t="shared" si="5"/>
        <v>#REF!</v>
      </c>
    </row>
    <row r="146" spans="2:4" x14ac:dyDescent="0.35">
      <c r="B146" s="6" t="e">
        <f>MONTH(Data!#REF!)</f>
        <v>#REF!</v>
      </c>
      <c r="C146" t="e">
        <f>DAY(Data!#REF!)</f>
        <v>#REF!</v>
      </c>
      <c r="D146" t="e">
        <f t="shared" si="5"/>
        <v>#REF!</v>
      </c>
    </row>
    <row r="147" spans="2:4" x14ac:dyDescent="0.35">
      <c r="B147" s="6" t="e">
        <f>MONTH(Data!#REF!)</f>
        <v>#REF!</v>
      </c>
      <c r="C147" t="e">
        <f>DAY(Data!#REF!)</f>
        <v>#REF!</v>
      </c>
      <c r="D147" t="e">
        <f t="shared" si="5"/>
        <v>#REF!</v>
      </c>
    </row>
    <row r="148" spans="2:4" x14ac:dyDescent="0.35">
      <c r="B148" s="6" t="e">
        <f>MONTH(Data!#REF!)</f>
        <v>#REF!</v>
      </c>
      <c r="C148" t="e">
        <f>DAY(Data!#REF!)</f>
        <v>#REF!</v>
      </c>
      <c r="D148" t="e">
        <f t="shared" si="5"/>
        <v>#REF!</v>
      </c>
    </row>
    <row r="149" spans="2:4" x14ac:dyDescent="0.35">
      <c r="B149" s="6" t="e">
        <f>MONTH(Data!#REF!)</f>
        <v>#REF!</v>
      </c>
      <c r="C149" t="e">
        <f>DAY(Data!#REF!)</f>
        <v>#REF!</v>
      </c>
      <c r="D149" t="e">
        <f t="shared" si="5"/>
        <v>#REF!</v>
      </c>
    </row>
    <row r="150" spans="2:4" x14ac:dyDescent="0.35">
      <c r="B150" s="6" t="e">
        <f>MONTH(Data!#REF!)</f>
        <v>#REF!</v>
      </c>
      <c r="C150" t="e">
        <f>DAY(Data!#REF!)</f>
        <v>#REF!</v>
      </c>
      <c r="D150" t="e">
        <f t="shared" si="5"/>
        <v>#REF!</v>
      </c>
    </row>
    <row r="151" spans="2:4" x14ac:dyDescent="0.35">
      <c r="B151" s="6" t="e">
        <f>MONTH(Data!#REF!)</f>
        <v>#REF!</v>
      </c>
      <c r="C151" t="e">
        <f>DAY(Data!#REF!)</f>
        <v>#REF!</v>
      </c>
      <c r="D151" t="e">
        <f t="shared" si="5"/>
        <v>#REF!</v>
      </c>
    </row>
    <row r="152" spans="2:4" x14ac:dyDescent="0.35">
      <c r="B152" s="6" t="e">
        <f>MONTH(Data!#REF!)</f>
        <v>#REF!</v>
      </c>
      <c r="C152" t="e">
        <f>DAY(Data!#REF!)</f>
        <v>#REF!</v>
      </c>
      <c r="D152" t="e">
        <f t="shared" si="5"/>
        <v>#REF!</v>
      </c>
    </row>
    <row r="153" spans="2:4" x14ac:dyDescent="0.35">
      <c r="B153" s="6" t="e">
        <f>MONTH(Data!#REF!)</f>
        <v>#REF!</v>
      </c>
      <c r="C153" t="e">
        <f>DAY(Data!#REF!)</f>
        <v>#REF!</v>
      </c>
      <c r="D153" t="e">
        <f t="shared" si="5"/>
        <v>#REF!</v>
      </c>
    </row>
    <row r="154" spans="2:4" x14ac:dyDescent="0.35">
      <c r="B154" s="6" t="e">
        <f>MONTH(Data!#REF!)</f>
        <v>#REF!</v>
      </c>
      <c r="C154" t="e">
        <f>DAY(Data!#REF!)</f>
        <v>#REF!</v>
      </c>
      <c r="D154" t="e">
        <f t="shared" si="5"/>
        <v>#REF!</v>
      </c>
    </row>
    <row r="155" spans="2:4" x14ac:dyDescent="0.35">
      <c r="B155" s="6" t="e">
        <f>MONTH(Data!#REF!)</f>
        <v>#REF!</v>
      </c>
      <c r="C155" t="e">
        <f>DAY(Data!#REF!)</f>
        <v>#REF!</v>
      </c>
      <c r="D155" t="e">
        <f t="shared" si="5"/>
        <v>#REF!</v>
      </c>
    </row>
    <row r="156" spans="2:4" x14ac:dyDescent="0.35">
      <c r="B156" s="6" t="e">
        <f>MONTH(Data!#REF!)</f>
        <v>#REF!</v>
      </c>
      <c r="C156" t="e">
        <f>DAY(Data!#REF!)</f>
        <v>#REF!</v>
      </c>
      <c r="D156" t="e">
        <f t="shared" si="5"/>
        <v>#REF!</v>
      </c>
    </row>
    <row r="157" spans="2:4" x14ac:dyDescent="0.35">
      <c r="B157" s="6" t="e">
        <f>MONTH(Data!#REF!)</f>
        <v>#REF!</v>
      </c>
      <c r="C157" t="e">
        <f>DAY(Data!#REF!)</f>
        <v>#REF!</v>
      </c>
      <c r="D157" t="e">
        <f t="shared" si="5"/>
        <v>#REF!</v>
      </c>
    </row>
    <row r="158" spans="2:4" x14ac:dyDescent="0.35">
      <c r="B158" s="6" t="e">
        <f>MONTH(Data!#REF!)</f>
        <v>#REF!</v>
      </c>
      <c r="C158" t="e">
        <f>DAY(Data!#REF!)</f>
        <v>#REF!</v>
      </c>
      <c r="D158" t="e">
        <f t="shared" si="5"/>
        <v>#REF!</v>
      </c>
    </row>
    <row r="159" spans="2:4" x14ac:dyDescent="0.35">
      <c r="B159" s="6"/>
    </row>
    <row r="160" spans="2:4" x14ac:dyDescent="0.35">
      <c r="B160" s="6"/>
    </row>
    <row r="161" spans="2:2" x14ac:dyDescent="0.35">
      <c r="B161" s="6"/>
    </row>
    <row r="162" spans="2:2" x14ac:dyDescent="0.35">
      <c r="B162" s="6"/>
    </row>
    <row r="163" spans="2:2" x14ac:dyDescent="0.35">
      <c r="B163" s="6"/>
    </row>
    <row r="164" spans="2:2" x14ac:dyDescent="0.35">
      <c r="B164" s="6"/>
    </row>
    <row r="165" spans="2:2" x14ac:dyDescent="0.35">
      <c r="B165" s="6"/>
    </row>
    <row r="166" spans="2:2" x14ac:dyDescent="0.35">
      <c r="B166" s="6"/>
    </row>
    <row r="167" spans="2:2" x14ac:dyDescent="0.35">
      <c r="B167" s="6"/>
    </row>
    <row r="168" spans="2:2" x14ac:dyDescent="0.35">
      <c r="B168" s="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9FA48-383A-4D7C-91F3-61665BBCDB61}">
  <sheetPr codeName="Sheet11"/>
  <dimension ref="A1:J68"/>
  <sheetViews>
    <sheetView workbookViewId="0">
      <selection sqref="A1:J5"/>
    </sheetView>
  </sheetViews>
  <sheetFormatPr defaultRowHeight="14.5" x14ac:dyDescent="0.35"/>
  <sheetData>
    <row r="1" spans="1:10" ht="14.4" customHeight="1" x14ac:dyDescent="0.35">
      <c r="A1" s="201" t="s">
        <v>434</v>
      </c>
      <c r="B1" s="201"/>
      <c r="C1" s="201"/>
      <c r="D1" s="201"/>
      <c r="E1" s="201"/>
      <c r="F1" s="201"/>
      <c r="G1" s="201"/>
      <c r="H1" s="201"/>
      <c r="I1" s="201"/>
      <c r="J1" s="201"/>
    </row>
    <row r="2" spans="1:10" x14ac:dyDescent="0.35">
      <c r="A2" s="201"/>
      <c r="B2" s="201"/>
      <c r="C2" s="201"/>
      <c r="D2" s="201"/>
      <c r="E2" s="201"/>
      <c r="F2" s="201"/>
      <c r="G2" s="201"/>
      <c r="H2" s="201"/>
      <c r="I2" s="201"/>
      <c r="J2" s="201"/>
    </row>
    <row r="3" spans="1:10" x14ac:dyDescent="0.35">
      <c r="A3" s="201"/>
      <c r="B3" s="201"/>
      <c r="C3" s="201"/>
      <c r="D3" s="201"/>
      <c r="E3" s="201"/>
      <c r="F3" s="201"/>
      <c r="G3" s="201"/>
      <c r="H3" s="201"/>
      <c r="I3" s="201"/>
      <c r="J3" s="201"/>
    </row>
    <row r="4" spans="1:10" x14ac:dyDescent="0.35">
      <c r="A4" s="201"/>
      <c r="B4" s="201"/>
      <c r="C4" s="201"/>
      <c r="D4" s="201"/>
      <c r="E4" s="201"/>
      <c r="F4" s="201"/>
      <c r="G4" s="201"/>
      <c r="H4" s="201"/>
      <c r="I4" s="201"/>
      <c r="J4" s="201"/>
    </row>
    <row r="5" spans="1:10" x14ac:dyDescent="0.35">
      <c r="A5" s="201"/>
      <c r="B5" s="201"/>
      <c r="C5" s="201"/>
      <c r="D5" s="201"/>
      <c r="E5" s="201"/>
      <c r="F5" s="201"/>
      <c r="G5" s="201"/>
      <c r="H5" s="201"/>
      <c r="I5" s="201"/>
      <c r="J5" s="201"/>
    </row>
    <row r="6" spans="1:10" x14ac:dyDescent="0.35">
      <c r="A6" s="94"/>
      <c r="B6" s="94"/>
      <c r="C6" s="94"/>
      <c r="D6" s="94"/>
      <c r="E6" s="94"/>
      <c r="F6" s="94"/>
      <c r="G6" s="94"/>
      <c r="H6" s="94"/>
      <c r="I6" s="94"/>
      <c r="J6" s="94"/>
    </row>
    <row r="48" spans="1:8" x14ac:dyDescent="0.35">
      <c r="A48" s="202" t="s">
        <v>453</v>
      </c>
      <c r="B48" s="202"/>
      <c r="C48" s="202"/>
      <c r="D48" s="202"/>
      <c r="E48" s="202"/>
      <c r="F48" s="202"/>
      <c r="G48" s="202"/>
      <c r="H48" s="202"/>
    </row>
    <row r="49" spans="1:8" x14ac:dyDescent="0.35">
      <c r="A49" s="97" t="s">
        <v>36</v>
      </c>
      <c r="B49" s="199"/>
      <c r="C49" s="200"/>
      <c r="D49" s="200"/>
      <c r="E49" s="200"/>
      <c r="F49" s="200"/>
      <c r="G49" s="200"/>
      <c r="H49" s="200"/>
    </row>
    <row r="50" spans="1:8" x14ac:dyDescent="0.35">
      <c r="A50" s="98" t="s">
        <v>42</v>
      </c>
      <c r="B50" s="199" t="s">
        <v>137</v>
      </c>
      <c r="C50" s="200"/>
      <c r="D50" s="200"/>
      <c r="E50" s="200"/>
      <c r="F50" s="200"/>
      <c r="G50" s="200"/>
      <c r="H50" s="200"/>
    </row>
    <row r="51" spans="1:8" x14ac:dyDescent="0.35">
      <c r="A51" s="98" t="s">
        <v>49</v>
      </c>
      <c r="B51" s="199" t="s">
        <v>460</v>
      </c>
      <c r="C51" s="200"/>
      <c r="D51" s="200"/>
      <c r="E51" s="200"/>
      <c r="F51" s="200"/>
      <c r="G51" s="200"/>
      <c r="H51" s="200"/>
    </row>
    <row r="52" spans="1:8" x14ac:dyDescent="0.35">
      <c r="A52" s="98" t="s">
        <v>56</v>
      </c>
      <c r="B52" s="199" t="s">
        <v>454</v>
      </c>
      <c r="C52" s="200"/>
      <c r="D52" s="200"/>
      <c r="E52" s="200"/>
      <c r="F52" s="200"/>
      <c r="G52" s="200"/>
      <c r="H52" s="200"/>
    </row>
    <row r="53" spans="1:8" x14ac:dyDescent="0.35">
      <c r="A53" s="98" t="s">
        <v>63</v>
      </c>
      <c r="B53" s="199" t="s">
        <v>455</v>
      </c>
      <c r="C53" s="200"/>
      <c r="D53" s="200"/>
      <c r="E53" s="200"/>
      <c r="F53" s="200"/>
      <c r="G53" s="200"/>
      <c r="H53" s="200"/>
    </row>
    <row r="54" spans="1:8" x14ac:dyDescent="0.35">
      <c r="A54" s="98" t="s">
        <v>312</v>
      </c>
      <c r="B54" s="199" t="s">
        <v>456</v>
      </c>
      <c r="C54" s="200"/>
      <c r="D54" s="200"/>
      <c r="E54" s="200"/>
      <c r="F54" s="200"/>
      <c r="G54" s="200"/>
      <c r="H54" s="200"/>
    </row>
    <row r="55" spans="1:8" x14ac:dyDescent="0.35">
      <c r="A55" s="98" t="s">
        <v>313</v>
      </c>
      <c r="B55" s="199" t="s">
        <v>457</v>
      </c>
      <c r="C55" s="200"/>
      <c r="D55" s="200"/>
      <c r="E55" s="200"/>
      <c r="F55" s="200"/>
      <c r="G55" s="200"/>
      <c r="H55" s="200"/>
    </row>
    <row r="56" spans="1:8" x14ac:dyDescent="0.35">
      <c r="A56" s="98" t="s">
        <v>314</v>
      </c>
      <c r="B56" s="199" t="s">
        <v>458</v>
      </c>
      <c r="C56" s="200"/>
      <c r="D56" s="200"/>
      <c r="E56" s="200"/>
      <c r="F56" s="200"/>
      <c r="G56" s="200"/>
      <c r="H56" s="200"/>
    </row>
    <row r="57" spans="1:8" x14ac:dyDescent="0.35">
      <c r="A57" s="98" t="s">
        <v>317</v>
      </c>
      <c r="B57" s="199" t="s">
        <v>459</v>
      </c>
      <c r="C57" s="200"/>
      <c r="D57" s="200"/>
      <c r="E57" s="200"/>
      <c r="F57" s="200"/>
      <c r="G57" s="200"/>
      <c r="H57" s="200"/>
    </row>
    <row r="58" spans="1:8" x14ac:dyDescent="0.35">
      <c r="A58" s="98" t="s">
        <v>358</v>
      </c>
      <c r="B58" s="199"/>
      <c r="C58" s="200"/>
      <c r="D58" s="200"/>
      <c r="E58" s="200"/>
      <c r="F58" s="200"/>
      <c r="G58" s="200"/>
      <c r="H58" s="200"/>
    </row>
    <row r="59" spans="1:8" x14ac:dyDescent="0.35">
      <c r="A59" s="98" t="s">
        <v>359</v>
      </c>
      <c r="B59" s="199" t="s">
        <v>461</v>
      </c>
      <c r="C59" s="200"/>
      <c r="D59" s="200"/>
      <c r="E59" s="200"/>
      <c r="F59" s="200"/>
      <c r="G59" s="200"/>
      <c r="H59" s="200"/>
    </row>
    <row r="60" spans="1:8" x14ac:dyDescent="0.35">
      <c r="A60" s="98" t="s">
        <v>384</v>
      </c>
      <c r="B60" s="199"/>
      <c r="C60" s="200"/>
      <c r="D60" s="200"/>
      <c r="E60" s="200"/>
      <c r="F60" s="200"/>
      <c r="G60" s="200"/>
      <c r="H60" s="200"/>
    </row>
    <row r="61" spans="1:8" ht="15" thickBot="1" x14ac:dyDescent="0.4">
      <c r="A61" s="99" t="s">
        <v>385</v>
      </c>
      <c r="B61" s="199" t="s">
        <v>467</v>
      </c>
      <c r="C61" s="200"/>
      <c r="D61" s="200"/>
      <c r="E61" s="200"/>
      <c r="F61" s="200"/>
      <c r="G61" s="200"/>
      <c r="H61" s="200"/>
    </row>
    <row r="62" spans="1:8" ht="15" thickBot="1" x14ac:dyDescent="0.4">
      <c r="A62" s="99" t="s">
        <v>466</v>
      </c>
      <c r="B62" s="199"/>
      <c r="C62" s="200"/>
      <c r="D62" s="200"/>
      <c r="E62" s="200"/>
      <c r="F62" s="200"/>
      <c r="G62" s="200"/>
      <c r="H62" s="200"/>
    </row>
    <row r="63" spans="1:8" ht="15" thickBot="1" x14ac:dyDescent="0.4">
      <c r="A63" s="99" t="s">
        <v>567</v>
      </c>
      <c r="B63" s="199"/>
      <c r="C63" s="200"/>
      <c r="D63" s="200"/>
      <c r="E63" s="200"/>
      <c r="F63" s="200"/>
      <c r="G63" s="200"/>
      <c r="H63" s="200"/>
    </row>
    <row r="64" spans="1:8" ht="15" thickBot="1" x14ac:dyDescent="0.4">
      <c r="A64" s="99" t="s">
        <v>568</v>
      </c>
      <c r="B64" s="199"/>
      <c r="C64" s="200"/>
      <c r="D64" s="200"/>
      <c r="E64" s="200"/>
      <c r="F64" s="200"/>
      <c r="G64" s="200"/>
      <c r="H64" s="200"/>
    </row>
    <row r="65" spans="1:8" ht="15" thickBot="1" x14ac:dyDescent="0.4">
      <c r="A65" s="99" t="s">
        <v>569</v>
      </c>
      <c r="B65" s="199"/>
      <c r="C65" s="200"/>
      <c r="D65" s="200"/>
      <c r="E65" s="200"/>
      <c r="F65" s="200"/>
      <c r="G65" s="200"/>
      <c r="H65" s="200"/>
    </row>
    <row r="66" spans="1:8" ht="15" thickBot="1" x14ac:dyDescent="0.4">
      <c r="A66" s="99" t="s">
        <v>570</v>
      </c>
      <c r="B66" s="199"/>
      <c r="C66" s="200"/>
      <c r="D66" s="200"/>
      <c r="E66" s="200"/>
      <c r="F66" s="200"/>
      <c r="G66" s="200"/>
      <c r="H66" s="200"/>
    </row>
    <row r="67" spans="1:8" ht="15" thickBot="1" x14ac:dyDescent="0.4">
      <c r="A67" s="99" t="s">
        <v>571</v>
      </c>
      <c r="B67" s="199"/>
      <c r="C67" s="200"/>
      <c r="D67" s="200"/>
      <c r="E67" s="200"/>
      <c r="F67" s="200"/>
      <c r="G67" s="200"/>
      <c r="H67" s="200"/>
    </row>
    <row r="68" spans="1:8" ht="15" thickBot="1" x14ac:dyDescent="0.4">
      <c r="A68" s="99" t="s">
        <v>572</v>
      </c>
      <c r="B68" s="199"/>
      <c r="C68" s="200"/>
      <c r="D68" s="200"/>
      <c r="E68" s="200"/>
      <c r="F68" s="200"/>
      <c r="G68" s="200"/>
      <c r="H68" s="200"/>
    </row>
  </sheetData>
  <mergeCells count="22">
    <mergeCell ref="B62:H62"/>
    <mergeCell ref="A1:J5"/>
    <mergeCell ref="A48:H48"/>
    <mergeCell ref="B49:H49"/>
    <mergeCell ref="B50:H50"/>
    <mergeCell ref="B51:H51"/>
    <mergeCell ref="B52:H52"/>
    <mergeCell ref="B53:H53"/>
    <mergeCell ref="B54:H54"/>
    <mergeCell ref="B55:H55"/>
    <mergeCell ref="B56:H56"/>
    <mergeCell ref="B57:H57"/>
    <mergeCell ref="B58:H58"/>
    <mergeCell ref="B59:H59"/>
    <mergeCell ref="B60:H60"/>
    <mergeCell ref="B61:H61"/>
    <mergeCell ref="B68:H68"/>
    <mergeCell ref="B63:H63"/>
    <mergeCell ref="B64:H64"/>
    <mergeCell ref="B65:H65"/>
    <mergeCell ref="B66:H66"/>
    <mergeCell ref="B67:H67"/>
  </mergeCells>
  <pageMargins left="0.7" right="0.7" top="0.75" bottom="0.75" header="0.3" footer="0.3"/>
  <pageSetup scale="98"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FDFC6-F159-4D46-950B-0BD71C7608EA}">
  <sheetPr codeName="Sheet25"/>
  <dimension ref="A1:J1327"/>
  <sheetViews>
    <sheetView workbookViewId="0"/>
  </sheetViews>
  <sheetFormatPr defaultRowHeight="14.5" x14ac:dyDescent="0.35"/>
  <cols>
    <col min="1" max="1" width="70.08984375" customWidth="1"/>
  </cols>
  <sheetData>
    <row r="1" spans="1:10" ht="23.5" x14ac:dyDescent="0.55000000000000004">
      <c r="A1" s="108" t="s">
        <v>577</v>
      </c>
    </row>
    <row r="2" spans="1:10" x14ac:dyDescent="0.35">
      <c r="A2" s="110" t="s">
        <v>578</v>
      </c>
    </row>
    <row r="3" spans="1:10" x14ac:dyDescent="0.35">
      <c r="C3" s="95"/>
      <c r="D3" s="90" t="s">
        <v>452</v>
      </c>
      <c r="E3" s="90" t="s">
        <v>464</v>
      </c>
      <c r="F3" s="90" t="s">
        <v>465</v>
      </c>
    </row>
    <row r="4" spans="1:10" x14ac:dyDescent="0.35">
      <c r="C4" s="90" t="s">
        <v>449</v>
      </c>
      <c r="D4" s="95" t="e">
        <f ca="1">COUNTIFS(Data!#REF!:INDIRECT(#REF!), 0, Data!#REF!:INDIRECT(#REF!), "Tug-Only")</f>
        <v>#REF!</v>
      </c>
      <c r="E4" s="100" t="e">
        <f ca="1">COUNTIFS(Data!#REF!:INDIRECT(#REF!), 0, Data!#REF!:INDIRECT(#REF!), "Tug-Only")-D4</f>
        <v>#REF!</v>
      </c>
      <c r="F4" s="100" t="e">
        <f ca="1">COUNTIFS(Data!#REF!:INDIRECT(#REF!), 0, Data!#REF!:INDIRECT(#REF!), "Tug-Only")-E4-D4</f>
        <v>#REF!</v>
      </c>
      <c r="G4" t="e">
        <f ca="1">COUNTIF(Data!#REF!:INDIRECT(#REF!), "Tug-Only")</f>
        <v>#REF!</v>
      </c>
      <c r="H4" s="5" t="e">
        <f ca="1">D4/G4</f>
        <v>#REF!</v>
      </c>
      <c r="I4" s="96" t="s">
        <v>437</v>
      </c>
      <c r="J4" s="95" t="e">
        <f ca="1">COUNTIFS(D$10:D$1018, ROW()-3, Data!#REF!:INDIRECT(#REF!), 0)</f>
        <v>#REF!</v>
      </c>
    </row>
    <row r="5" spans="1:10" x14ac:dyDescent="0.35">
      <c r="C5" s="90" t="s">
        <v>450</v>
      </c>
      <c r="D5" s="95" t="e">
        <f ca="1">COUNTIFS(Data!#REF!:INDIRECT(#REF!), 0, Data!#REF!:INDIRECT(#REF!), "Barge")</f>
        <v>#REF!</v>
      </c>
      <c r="E5" s="100" t="e">
        <f ca="1">COUNTIFS(Data!#REF!:INDIRECT(#REF!), 0, Data!#REF!:INDIRECT(#REF!), "Barge")-D5</f>
        <v>#REF!</v>
      </c>
      <c r="F5" s="100" t="e">
        <f ca="1">COUNTIFS(Data!#REF!:INDIRECT(#REF!), 0, Data!#REF!:INDIRECT(#REF!), "Barge")-E5-D5</f>
        <v>#REF!</v>
      </c>
      <c r="G5" t="e">
        <f ca="1">COUNTIF(Data!#REF!:INDIRECT(#REF!), "Barge")</f>
        <v>#REF!</v>
      </c>
      <c r="H5" s="5" t="e">
        <f ca="1">D5/G5</f>
        <v>#REF!</v>
      </c>
      <c r="I5" s="96" t="s">
        <v>438</v>
      </c>
      <c r="J5" s="95" t="e">
        <f ca="1">COUNTIFS(D$10:D$1018, ROW()-3, Data!#REF!:INDIRECT(#REF!), 0)</f>
        <v>#REF!</v>
      </c>
    </row>
    <row r="6" spans="1:10" x14ac:dyDescent="0.35">
      <c r="C6" s="90" t="s">
        <v>451</v>
      </c>
      <c r="D6" s="95" t="e">
        <f ca="1">COUNTIFS(Data!#REF!:INDIRECT(#REF!), 0, Data!#REF!:INDIRECT(#REF!), "Tanker")</f>
        <v>#REF!</v>
      </c>
      <c r="E6" s="100" t="e">
        <f ca="1">COUNTIFS(Data!#REF!:INDIRECT(#REF!), 0, Data!#REF!:INDIRECT(#REF!), "Tanker")-D6</f>
        <v>#REF!</v>
      </c>
      <c r="F6" s="100" t="e">
        <f ca="1">COUNTIFS(Data!#REF!:INDIRECT(#REF!), 0, Data!#REF!:INDIRECT(#REF!), "Tanker")-E6-D6</f>
        <v>#REF!</v>
      </c>
      <c r="G6" t="e">
        <f ca="1">COUNTIF(Data!#REF!:INDIRECT(#REF!), "Tanker")</f>
        <v>#REF!</v>
      </c>
      <c r="H6" s="5" t="e">
        <f ca="1">D6/G6</f>
        <v>#REF!</v>
      </c>
      <c r="I6" s="96" t="s">
        <v>439</v>
      </c>
      <c r="J6" s="95" t="e">
        <f ca="1">COUNTIFS(D$10:D$1018, ROW()-3, Data!#REF!:INDIRECT(#REF!), 0)</f>
        <v>#REF!</v>
      </c>
    </row>
    <row r="7" spans="1:10" x14ac:dyDescent="0.35">
      <c r="C7" s="90" t="s">
        <v>81</v>
      </c>
      <c r="D7" s="95" t="e">
        <f ca="1">SUM(D4:D6)</f>
        <v>#REF!</v>
      </c>
      <c r="E7" s="95" t="e">
        <f t="shared" ref="E7:F7" ca="1" si="0">SUM(E4:E6)</f>
        <v>#REF!</v>
      </c>
      <c r="F7" s="95" t="e">
        <f t="shared" ca="1" si="0"/>
        <v>#REF!</v>
      </c>
      <c r="G7" t="e">
        <f ca="1">SUM(G3:G6)</f>
        <v>#REF!</v>
      </c>
      <c r="I7" s="96" t="s">
        <v>440</v>
      </c>
      <c r="J7" s="95" t="e">
        <f ca="1">COUNTIFS(D$10:D$1018, ROW()-3, Data!#REF!:INDIRECT(#REF!), 0)</f>
        <v>#REF!</v>
      </c>
    </row>
    <row r="8" spans="1:10" x14ac:dyDescent="0.35">
      <c r="I8" s="96" t="s">
        <v>441</v>
      </c>
      <c r="J8" s="95" t="e">
        <f ca="1">COUNTIFS(D$10:D$1018, ROW()-3, Data!#REF!:INDIRECT(#REF!), 0)</f>
        <v>#REF!</v>
      </c>
    </row>
    <row r="9" spans="1:10" x14ac:dyDescent="0.35">
      <c r="C9" t="s">
        <v>435</v>
      </c>
      <c r="D9" s="88" t="s">
        <v>436</v>
      </c>
      <c r="I9" s="96" t="s">
        <v>442</v>
      </c>
      <c r="J9" s="95" t="e">
        <f ca="1">COUNTIFS(D$10:D$1018, ROW()-3, Data!#REF!:INDIRECT(#REF!), 0)</f>
        <v>#REF!</v>
      </c>
    </row>
    <row r="10" spans="1:10" x14ac:dyDescent="0.35">
      <c r="B10">
        <v>9</v>
      </c>
      <c r="C10" t="e">
        <f ca="1">IF(B10&gt;INDIRECT(#REF!),"",HOUR(Data!J6))</f>
        <v>#REF!</v>
      </c>
      <c r="D10" t="e">
        <f ca="1">IF(B10&gt;INDIRECT(#REF!),"",IF(C10&gt;0,ROUND(C10/2,0),12))</f>
        <v>#REF!</v>
      </c>
      <c r="I10" s="96" t="s">
        <v>443</v>
      </c>
      <c r="J10" s="95" t="e">
        <f ca="1">COUNTIFS(D$10:D$1018, ROW()-3, Data!#REF!:INDIRECT(#REF!), 0)</f>
        <v>#REF!</v>
      </c>
    </row>
    <row r="11" spans="1:10" x14ac:dyDescent="0.35">
      <c r="B11">
        <v>10</v>
      </c>
      <c r="C11" t="e">
        <f ca="1">IF(B11&gt;INDIRECT(#REF!),"",HOUR(Data!J7))</f>
        <v>#REF!</v>
      </c>
      <c r="D11" t="e">
        <f ca="1">IF(B11&gt;INDIRECT(#REF!),"",IF(C11&gt;0,ROUND(C11/2,0),12))</f>
        <v>#REF!</v>
      </c>
      <c r="I11" s="96" t="s">
        <v>444</v>
      </c>
      <c r="J11" s="95" t="e">
        <f ca="1">COUNTIFS(D$10:D$1018, ROW()-3, Data!#REF!:INDIRECT(#REF!), 0)</f>
        <v>#REF!</v>
      </c>
    </row>
    <row r="12" spans="1:10" x14ac:dyDescent="0.35">
      <c r="B12">
        <v>11</v>
      </c>
      <c r="C12" t="e">
        <f ca="1">IF(B12&gt;INDIRECT(#REF!),"",HOUR(Data!J8))</f>
        <v>#REF!</v>
      </c>
      <c r="D12" t="e">
        <f ca="1">IF(B12&gt;INDIRECT(#REF!),"",IF(C12&gt;0,ROUND(C12/2,0),12))</f>
        <v>#REF!</v>
      </c>
      <c r="I12" s="96" t="s">
        <v>445</v>
      </c>
      <c r="J12" s="95" t="e">
        <f ca="1">COUNTIFS(D$10:D$1018, ROW()-3, Data!#REF!:INDIRECT(#REF!), 0)</f>
        <v>#REF!</v>
      </c>
    </row>
    <row r="13" spans="1:10" x14ac:dyDescent="0.35">
      <c r="B13">
        <v>12</v>
      </c>
      <c r="C13" t="e">
        <f ca="1">IF(B13&gt;INDIRECT(#REF!),"",HOUR(Data!J9))</f>
        <v>#REF!</v>
      </c>
      <c r="D13" t="e">
        <f ca="1">IF(B13&gt;INDIRECT(#REF!),"",IF(C13&gt;0,ROUND(C13/2,0),12))</f>
        <v>#REF!</v>
      </c>
      <c r="I13" s="96" t="s">
        <v>446</v>
      </c>
      <c r="J13" s="95" t="e">
        <f ca="1">COUNTIFS(D$10:D$1018, ROW()-3, Data!#REF!:INDIRECT(#REF!), 0)</f>
        <v>#REF!</v>
      </c>
    </row>
    <row r="14" spans="1:10" x14ac:dyDescent="0.35">
      <c r="B14">
        <v>13</v>
      </c>
      <c r="C14" t="e">
        <f ca="1">IF(B14&gt;INDIRECT(#REF!),"",HOUR(Data!J10))</f>
        <v>#REF!</v>
      </c>
      <c r="D14" t="e">
        <f ca="1">IF(B14&gt;INDIRECT(#REF!),"",IF(C14&gt;0,ROUND(C14/2,0),12))</f>
        <v>#REF!</v>
      </c>
      <c r="I14" s="96" t="s">
        <v>447</v>
      </c>
      <c r="J14" s="95" t="e">
        <f ca="1">COUNTIFS(D$10:D$1018, ROW()-3, Data!#REF!:INDIRECT(#REF!), 0)</f>
        <v>#REF!</v>
      </c>
    </row>
    <row r="15" spans="1:10" x14ac:dyDescent="0.35">
      <c r="B15">
        <v>14</v>
      </c>
      <c r="C15" t="e">
        <f ca="1">IF(B15&gt;INDIRECT(#REF!),"",HOUR(Data!J11))</f>
        <v>#REF!</v>
      </c>
      <c r="D15" t="e">
        <f ca="1">IF(B15&gt;INDIRECT(#REF!),"",IF(C15&gt;0,ROUND(C15/2,0),12))</f>
        <v>#REF!</v>
      </c>
      <c r="I15" s="96" t="s">
        <v>448</v>
      </c>
      <c r="J15" s="95" t="e">
        <f ca="1">COUNTIFS(D$10:D$1018, ROW()-3, Data!#REF!:INDIRECT(#REF!), 0)</f>
        <v>#REF!</v>
      </c>
    </row>
    <row r="16" spans="1:10" x14ac:dyDescent="0.35">
      <c r="B16">
        <v>15</v>
      </c>
      <c r="C16" t="e">
        <f ca="1">IF(B16&gt;INDIRECT(#REF!),"",HOUR(Data!J12))</f>
        <v>#REF!</v>
      </c>
      <c r="D16" t="e">
        <f ca="1">IF(B16&gt;INDIRECT(#REF!),"",IF(C16&gt;0,ROUND(C16/2,0),12))</f>
        <v>#REF!</v>
      </c>
      <c r="I16" s="90" t="s">
        <v>81</v>
      </c>
      <c r="J16" s="95" t="e">
        <f ca="1">COUNTIFS(D$10:D$1018, ROW()-3, Data!#REF!:INDIRECT(#REF!), 0)</f>
        <v>#REF!</v>
      </c>
    </row>
    <row r="17" spans="2:4" x14ac:dyDescent="0.35">
      <c r="B17">
        <v>16</v>
      </c>
      <c r="C17" t="e">
        <f ca="1">IF(B17&gt;INDIRECT(#REF!),"",HOUR(Data!J13))</f>
        <v>#REF!</v>
      </c>
      <c r="D17" t="e">
        <f ca="1">IF(B17&gt;INDIRECT(#REF!),"",IF(C17&gt;0,ROUND(C17/2,0),12))</f>
        <v>#REF!</v>
      </c>
    </row>
    <row r="18" spans="2:4" x14ac:dyDescent="0.35">
      <c r="B18">
        <v>17</v>
      </c>
      <c r="C18" t="e">
        <f ca="1">IF(B18&gt;INDIRECT(#REF!),"",HOUR(Data!J14))</f>
        <v>#REF!</v>
      </c>
      <c r="D18" t="e">
        <f ca="1">IF(B18&gt;INDIRECT(#REF!),"",IF(C18&gt;0,ROUND(C18/2,0),12))</f>
        <v>#REF!</v>
      </c>
    </row>
    <row r="19" spans="2:4" x14ac:dyDescent="0.35">
      <c r="B19">
        <v>18</v>
      </c>
      <c r="C19" t="e">
        <f ca="1">IF(B19&gt;INDIRECT(#REF!),"",HOUR(Data!J15))</f>
        <v>#REF!</v>
      </c>
      <c r="D19" t="e">
        <f ca="1">IF(B19&gt;INDIRECT(#REF!),"",IF(C19&gt;0,ROUND(C19/2,0),12))</f>
        <v>#REF!</v>
      </c>
    </row>
    <row r="20" spans="2:4" x14ac:dyDescent="0.35">
      <c r="B20">
        <v>19</v>
      </c>
      <c r="C20" t="e">
        <f ca="1">IF(B20&gt;INDIRECT(#REF!),"",HOUR(Data!J16))</f>
        <v>#REF!</v>
      </c>
      <c r="D20" t="e">
        <f ca="1">IF(B20&gt;INDIRECT(#REF!),"",IF(C20&gt;0,ROUND(C20/2,0),12))</f>
        <v>#REF!</v>
      </c>
    </row>
    <row r="21" spans="2:4" x14ac:dyDescent="0.35">
      <c r="B21">
        <v>20</v>
      </c>
      <c r="C21" t="e">
        <f ca="1">IF(B21&gt;INDIRECT(#REF!),"",HOUR(Data!J17))</f>
        <v>#REF!</v>
      </c>
      <c r="D21" t="e">
        <f ca="1">IF(B21&gt;INDIRECT(#REF!),"",IF(C21&gt;0,ROUND(C21/2,0),12))</f>
        <v>#REF!</v>
      </c>
    </row>
    <row r="22" spans="2:4" x14ac:dyDescent="0.35">
      <c r="B22">
        <v>21</v>
      </c>
      <c r="C22" t="e">
        <f ca="1">IF(B22&gt;INDIRECT(#REF!),"",HOUR(Data!J18))</f>
        <v>#REF!</v>
      </c>
      <c r="D22" t="e">
        <f ca="1">IF(B22&gt;INDIRECT(#REF!),"",IF(C22&gt;0,ROUND(C22/2,0),12))</f>
        <v>#REF!</v>
      </c>
    </row>
    <row r="23" spans="2:4" x14ac:dyDescent="0.35">
      <c r="B23">
        <v>22</v>
      </c>
      <c r="C23" t="e">
        <f ca="1">IF(B23&gt;INDIRECT(#REF!),"",HOUR(Data!J19))</f>
        <v>#REF!</v>
      </c>
      <c r="D23" t="e">
        <f ca="1">IF(B23&gt;INDIRECT(#REF!),"",IF(C23&gt;0,ROUND(C23/2,0),12))</f>
        <v>#REF!</v>
      </c>
    </row>
    <row r="24" spans="2:4" x14ac:dyDescent="0.35">
      <c r="B24">
        <v>23</v>
      </c>
      <c r="C24" t="e">
        <f ca="1">IF(B24&gt;INDIRECT(#REF!),"",HOUR(Data!J20))</f>
        <v>#REF!</v>
      </c>
      <c r="D24" t="e">
        <f ca="1">IF(B24&gt;INDIRECT(#REF!),"",IF(C24&gt;0,ROUND(C24/2,0),12))</f>
        <v>#REF!</v>
      </c>
    </row>
    <row r="25" spans="2:4" x14ac:dyDescent="0.35">
      <c r="B25">
        <v>24</v>
      </c>
      <c r="C25" t="e">
        <f ca="1">IF(B25&gt;INDIRECT(#REF!),"",HOUR(Data!J21))</f>
        <v>#REF!</v>
      </c>
      <c r="D25" t="e">
        <f ca="1">IF(B25&gt;INDIRECT(#REF!),"",IF(C25&gt;0,ROUND(C25/2,0),12))</f>
        <v>#REF!</v>
      </c>
    </row>
    <row r="26" spans="2:4" x14ac:dyDescent="0.35">
      <c r="B26">
        <v>25</v>
      </c>
      <c r="C26" t="e">
        <f ca="1">IF(B26&gt;INDIRECT(#REF!),"",HOUR(Data!J22))</f>
        <v>#REF!</v>
      </c>
      <c r="D26" t="e">
        <f ca="1">IF(B26&gt;INDIRECT(#REF!),"",IF(C26&gt;0,ROUND(C26/2,0),12))</f>
        <v>#REF!</v>
      </c>
    </row>
    <row r="27" spans="2:4" x14ac:dyDescent="0.35">
      <c r="B27">
        <v>26</v>
      </c>
      <c r="C27" t="e">
        <f ca="1">IF(B27&gt;INDIRECT(#REF!),"",HOUR(Data!J23))</f>
        <v>#REF!</v>
      </c>
      <c r="D27" t="e">
        <f ca="1">IF(B27&gt;INDIRECT(#REF!),"",IF(C27&gt;0,ROUND(C27/2,0),12))</f>
        <v>#REF!</v>
      </c>
    </row>
    <row r="28" spans="2:4" x14ac:dyDescent="0.35">
      <c r="B28">
        <v>27</v>
      </c>
      <c r="C28" t="e">
        <f ca="1">IF(B28&gt;INDIRECT(#REF!),"",HOUR(Data!J24))</f>
        <v>#REF!</v>
      </c>
      <c r="D28" t="e">
        <f ca="1">IF(B28&gt;INDIRECT(#REF!),"",IF(C28&gt;0,ROUND(C28/2,0),12))</f>
        <v>#REF!</v>
      </c>
    </row>
    <row r="29" spans="2:4" x14ac:dyDescent="0.35">
      <c r="B29">
        <v>28</v>
      </c>
      <c r="C29" t="e">
        <f ca="1">IF(B29&gt;INDIRECT(#REF!),"",HOUR(Data!J25))</f>
        <v>#REF!</v>
      </c>
      <c r="D29" t="e">
        <f ca="1">IF(B29&gt;INDIRECT(#REF!),"",IF(C29&gt;0,ROUND(C29/2,0),12))</f>
        <v>#REF!</v>
      </c>
    </row>
    <row r="30" spans="2:4" x14ac:dyDescent="0.35">
      <c r="B30">
        <v>29</v>
      </c>
      <c r="C30" t="e">
        <f ca="1">IF(B30&gt;INDIRECT(#REF!),"",HOUR(Data!J26))</f>
        <v>#REF!</v>
      </c>
      <c r="D30" t="e">
        <f ca="1">IF(B30&gt;INDIRECT(#REF!),"",IF(C30&gt;0,ROUND(C30/2,0),12))</f>
        <v>#REF!</v>
      </c>
    </row>
    <row r="31" spans="2:4" x14ac:dyDescent="0.35">
      <c r="B31">
        <v>30</v>
      </c>
      <c r="C31" t="e">
        <f ca="1">IF(B31&gt;INDIRECT(#REF!),"",HOUR(Data!J27))</f>
        <v>#REF!</v>
      </c>
      <c r="D31" t="e">
        <f ca="1">IF(B31&gt;INDIRECT(#REF!),"",IF(C31&gt;0,ROUND(C31/2,0),12))</f>
        <v>#REF!</v>
      </c>
    </row>
    <row r="32" spans="2:4" x14ac:dyDescent="0.35">
      <c r="B32">
        <v>31</v>
      </c>
      <c r="C32" t="e">
        <f ca="1">IF(B32&gt;INDIRECT(#REF!),"",HOUR(Data!J28))</f>
        <v>#REF!</v>
      </c>
      <c r="D32" t="e">
        <f ca="1">IF(B32&gt;INDIRECT(#REF!),"",IF(C32&gt;0,ROUND(C32/2,0),12))</f>
        <v>#REF!</v>
      </c>
    </row>
    <row r="33" spans="2:4" x14ac:dyDescent="0.35">
      <c r="B33">
        <v>32</v>
      </c>
      <c r="C33" t="e">
        <f ca="1">IF(B33&gt;INDIRECT(#REF!),"",HOUR(Data!J29))</f>
        <v>#REF!</v>
      </c>
      <c r="D33" t="e">
        <f ca="1">IF(B33&gt;INDIRECT(#REF!),"",IF(C33&gt;0,ROUND(C33/2,0),12))</f>
        <v>#REF!</v>
      </c>
    </row>
    <row r="34" spans="2:4" x14ac:dyDescent="0.35">
      <c r="B34">
        <v>33</v>
      </c>
      <c r="C34" t="e">
        <f ca="1">IF(B34&gt;INDIRECT(#REF!),"",HOUR(Data!J30))</f>
        <v>#REF!</v>
      </c>
      <c r="D34" t="e">
        <f ca="1">IF(B34&gt;INDIRECT(#REF!),"",IF(C34&gt;0,ROUND(C34/2,0),12))</f>
        <v>#REF!</v>
      </c>
    </row>
    <row r="35" spans="2:4" x14ac:dyDescent="0.35">
      <c r="B35">
        <v>34</v>
      </c>
      <c r="C35" t="e">
        <f ca="1">IF(B35&gt;INDIRECT(#REF!),"",HOUR(Data!J31))</f>
        <v>#REF!</v>
      </c>
      <c r="D35" t="e">
        <f ca="1">IF(B35&gt;INDIRECT(#REF!),"",IF(C35&gt;0,ROUND(C35/2,0),12))</f>
        <v>#REF!</v>
      </c>
    </row>
    <row r="36" spans="2:4" x14ac:dyDescent="0.35">
      <c r="B36">
        <v>35</v>
      </c>
      <c r="C36" t="e">
        <f ca="1">IF(B36&gt;INDIRECT(#REF!),"",HOUR(Data!J32))</f>
        <v>#REF!</v>
      </c>
      <c r="D36" t="e">
        <f ca="1">IF(B36&gt;INDIRECT(#REF!),"",IF(C36&gt;0,ROUND(C36/2,0),12))</f>
        <v>#REF!</v>
      </c>
    </row>
    <row r="37" spans="2:4" x14ac:dyDescent="0.35">
      <c r="B37">
        <v>36</v>
      </c>
      <c r="C37" t="e">
        <f ca="1">IF(B37&gt;INDIRECT(#REF!),"",HOUR(Data!J33))</f>
        <v>#REF!</v>
      </c>
      <c r="D37" t="e">
        <f ca="1">IF(B37&gt;INDIRECT(#REF!),"",IF(C37&gt;0,ROUND(C37/2,0),12))</f>
        <v>#REF!</v>
      </c>
    </row>
    <row r="38" spans="2:4" x14ac:dyDescent="0.35">
      <c r="B38">
        <v>37</v>
      </c>
      <c r="C38" t="e">
        <f ca="1">IF(B38&gt;INDIRECT(#REF!),"",HOUR(Data!J34))</f>
        <v>#REF!</v>
      </c>
      <c r="D38" t="e">
        <f ca="1">IF(B38&gt;INDIRECT(#REF!),"",IF(C38&gt;0,ROUND(C38/2,0),12))</f>
        <v>#REF!</v>
      </c>
    </row>
    <row r="39" spans="2:4" x14ac:dyDescent="0.35">
      <c r="B39">
        <v>38</v>
      </c>
      <c r="C39" t="e">
        <f ca="1">IF(B39&gt;INDIRECT(#REF!),"",HOUR(Data!J35))</f>
        <v>#REF!</v>
      </c>
      <c r="D39" t="e">
        <f ca="1">IF(B39&gt;INDIRECT(#REF!),"",IF(C39&gt;0,ROUND(C39/2,0),12))</f>
        <v>#REF!</v>
      </c>
    </row>
    <row r="40" spans="2:4" x14ac:dyDescent="0.35">
      <c r="B40">
        <v>39</v>
      </c>
      <c r="C40" t="e">
        <f ca="1">IF(B40&gt;INDIRECT(#REF!),"",HOUR(Data!J36))</f>
        <v>#REF!</v>
      </c>
      <c r="D40" t="e">
        <f ca="1">IF(B40&gt;INDIRECT(#REF!),"",IF(C40&gt;0,ROUND(C40/2,0),12))</f>
        <v>#REF!</v>
      </c>
    </row>
    <row r="41" spans="2:4" x14ac:dyDescent="0.35">
      <c r="B41">
        <v>40</v>
      </c>
      <c r="C41" t="e">
        <f ca="1">IF(B41&gt;INDIRECT(#REF!),"",HOUR(Data!J37))</f>
        <v>#REF!</v>
      </c>
      <c r="D41" t="e">
        <f ca="1">IF(B41&gt;INDIRECT(#REF!),"",IF(C41&gt;0,ROUND(C41/2,0),12))</f>
        <v>#REF!</v>
      </c>
    </row>
    <row r="42" spans="2:4" x14ac:dyDescent="0.35">
      <c r="B42">
        <v>41</v>
      </c>
      <c r="C42" t="e">
        <f ca="1">IF(B42&gt;INDIRECT(#REF!),"",HOUR(Data!J38))</f>
        <v>#REF!</v>
      </c>
      <c r="D42" t="e">
        <f ca="1">IF(B42&gt;INDIRECT(#REF!),"",IF(C42&gt;0,ROUND(C42/2,0),12))</f>
        <v>#REF!</v>
      </c>
    </row>
    <row r="43" spans="2:4" x14ac:dyDescent="0.35">
      <c r="B43">
        <v>42</v>
      </c>
      <c r="C43" t="e">
        <f ca="1">IF(B43&gt;INDIRECT(#REF!),"",HOUR(Data!J39))</f>
        <v>#REF!</v>
      </c>
      <c r="D43" t="e">
        <f ca="1">IF(B43&gt;INDIRECT(#REF!),"",IF(C43&gt;0,ROUND(C43/2,0),12))</f>
        <v>#REF!</v>
      </c>
    </row>
    <row r="44" spans="2:4" x14ac:dyDescent="0.35">
      <c r="B44">
        <v>43</v>
      </c>
      <c r="C44" t="e">
        <f ca="1">IF(B44&gt;INDIRECT(#REF!),"",HOUR(Data!J40))</f>
        <v>#REF!</v>
      </c>
      <c r="D44" t="e">
        <f ca="1">IF(B44&gt;INDIRECT(#REF!),"",IF(C44&gt;0,ROUND(C44/2,0),12))</f>
        <v>#REF!</v>
      </c>
    </row>
    <row r="45" spans="2:4" x14ac:dyDescent="0.35">
      <c r="B45">
        <v>44</v>
      </c>
      <c r="C45" t="e">
        <f ca="1">IF(B45&gt;INDIRECT(#REF!),"",HOUR(Data!J41))</f>
        <v>#REF!</v>
      </c>
      <c r="D45" t="e">
        <f ca="1">IF(B45&gt;INDIRECT(#REF!),"",IF(C45&gt;0,ROUND(C45/2,0),12))</f>
        <v>#REF!</v>
      </c>
    </row>
    <row r="46" spans="2:4" x14ac:dyDescent="0.35">
      <c r="B46">
        <v>45</v>
      </c>
      <c r="C46" t="e">
        <f ca="1">IF(B46&gt;INDIRECT(#REF!),"",HOUR(Data!J42))</f>
        <v>#REF!</v>
      </c>
      <c r="D46" t="e">
        <f ca="1">IF(B46&gt;INDIRECT(#REF!),"",IF(C46&gt;0,ROUND(C46/2,0),12))</f>
        <v>#REF!</v>
      </c>
    </row>
    <row r="47" spans="2:4" x14ac:dyDescent="0.35">
      <c r="B47">
        <v>46</v>
      </c>
      <c r="C47" t="e">
        <f ca="1">IF(B47&gt;INDIRECT(#REF!),"",HOUR(Data!J43))</f>
        <v>#REF!</v>
      </c>
      <c r="D47" t="e">
        <f ca="1">IF(B47&gt;INDIRECT(#REF!),"",IF(C47&gt;0,ROUND(C47/2,0),12))</f>
        <v>#REF!</v>
      </c>
    </row>
    <row r="48" spans="2:4" x14ac:dyDescent="0.35">
      <c r="B48">
        <v>47</v>
      </c>
      <c r="C48" t="e">
        <f ca="1">IF(B48&gt;INDIRECT(#REF!),"",HOUR(Data!J44))</f>
        <v>#REF!</v>
      </c>
      <c r="D48" t="e">
        <f ca="1">IF(B48&gt;INDIRECT(#REF!),"",IF(C48&gt;0,ROUND(C48/2,0),12))</f>
        <v>#REF!</v>
      </c>
    </row>
    <row r="49" spans="2:4" x14ac:dyDescent="0.35">
      <c r="B49">
        <v>48</v>
      </c>
      <c r="C49" t="e">
        <f ca="1">IF(B49&gt;INDIRECT(#REF!),"",HOUR(Data!J45))</f>
        <v>#REF!</v>
      </c>
      <c r="D49" t="e">
        <f ca="1">IF(B49&gt;INDIRECT(#REF!),"",IF(C49&gt;0,ROUND(C49/2,0),12))</f>
        <v>#REF!</v>
      </c>
    </row>
    <row r="50" spans="2:4" x14ac:dyDescent="0.35">
      <c r="B50">
        <v>49</v>
      </c>
      <c r="C50" t="e">
        <f ca="1">IF(B50&gt;INDIRECT(#REF!),"",HOUR(Data!J46))</f>
        <v>#REF!</v>
      </c>
      <c r="D50" t="e">
        <f ca="1">IF(B50&gt;INDIRECT(#REF!),"",IF(C50&gt;0,ROUND(C50/2,0),12))</f>
        <v>#REF!</v>
      </c>
    </row>
    <row r="51" spans="2:4" x14ac:dyDescent="0.35">
      <c r="B51">
        <v>50</v>
      </c>
      <c r="C51" t="e">
        <f ca="1">IF(B51&gt;INDIRECT(#REF!),"",HOUR(Data!J47))</f>
        <v>#REF!</v>
      </c>
      <c r="D51" t="e">
        <f ca="1">IF(B51&gt;INDIRECT(#REF!),"",IF(C51&gt;0,ROUND(C51/2,0),12))</f>
        <v>#REF!</v>
      </c>
    </row>
    <row r="52" spans="2:4" x14ac:dyDescent="0.35">
      <c r="B52">
        <v>51</v>
      </c>
      <c r="C52" t="e">
        <f ca="1">IF(B52&gt;INDIRECT(#REF!),"",HOUR(Data!J48))</f>
        <v>#REF!</v>
      </c>
      <c r="D52" t="e">
        <f ca="1">IF(B52&gt;INDIRECT(#REF!),"",IF(C52&gt;0,ROUND(C52/2,0),12))</f>
        <v>#REF!</v>
      </c>
    </row>
    <row r="53" spans="2:4" x14ac:dyDescent="0.35">
      <c r="B53">
        <v>52</v>
      </c>
      <c r="C53" t="e">
        <f ca="1">IF(B53&gt;INDIRECT(#REF!),"",HOUR(Data!J49))</f>
        <v>#REF!</v>
      </c>
      <c r="D53" t="e">
        <f ca="1">IF(B53&gt;INDIRECT(#REF!),"",IF(C53&gt;0,ROUND(C53/2,0),12))</f>
        <v>#REF!</v>
      </c>
    </row>
    <row r="54" spans="2:4" x14ac:dyDescent="0.35">
      <c r="B54">
        <v>53</v>
      </c>
      <c r="C54" t="e">
        <f ca="1">IF(B54&gt;INDIRECT(#REF!),"",HOUR(Data!J50))</f>
        <v>#REF!</v>
      </c>
      <c r="D54" t="e">
        <f ca="1">IF(B54&gt;INDIRECT(#REF!),"",IF(C54&gt;0,ROUND(C54/2,0),12))</f>
        <v>#REF!</v>
      </c>
    </row>
    <row r="55" spans="2:4" x14ac:dyDescent="0.35">
      <c r="B55">
        <v>54</v>
      </c>
      <c r="C55" t="e">
        <f ca="1">IF(B55&gt;INDIRECT(#REF!),"",HOUR(Data!J51))</f>
        <v>#REF!</v>
      </c>
      <c r="D55" t="e">
        <f ca="1">IF(B55&gt;INDIRECT(#REF!),"",IF(C55&gt;0,ROUND(C55/2,0),12))</f>
        <v>#REF!</v>
      </c>
    </row>
    <row r="56" spans="2:4" x14ac:dyDescent="0.35">
      <c r="B56">
        <v>55</v>
      </c>
      <c r="C56" t="e">
        <f ca="1">IF(B56&gt;INDIRECT(#REF!),"",HOUR(Data!J52))</f>
        <v>#REF!</v>
      </c>
      <c r="D56" t="e">
        <f ca="1">IF(B56&gt;INDIRECT(#REF!),"",IF(C56&gt;0,ROUND(C56/2,0),12))</f>
        <v>#REF!</v>
      </c>
    </row>
    <row r="57" spans="2:4" x14ac:dyDescent="0.35">
      <c r="B57">
        <v>56</v>
      </c>
      <c r="C57" t="e">
        <f ca="1">IF(B57&gt;INDIRECT(#REF!),"",HOUR(Data!J53))</f>
        <v>#REF!</v>
      </c>
      <c r="D57" t="e">
        <f ca="1">IF(B57&gt;INDIRECT(#REF!),"",IF(C57&gt;0,ROUND(C57/2,0),12))</f>
        <v>#REF!</v>
      </c>
    </row>
    <row r="58" spans="2:4" x14ac:dyDescent="0.35">
      <c r="B58">
        <v>57</v>
      </c>
      <c r="C58" t="e">
        <f ca="1">IF(B58&gt;INDIRECT(#REF!),"",HOUR(Data!J54))</f>
        <v>#REF!</v>
      </c>
      <c r="D58" t="e">
        <f ca="1">IF(B58&gt;INDIRECT(#REF!),"",IF(C58&gt;0,ROUND(C58/2,0),12))</f>
        <v>#REF!</v>
      </c>
    </row>
    <row r="59" spans="2:4" x14ac:dyDescent="0.35">
      <c r="B59">
        <v>58</v>
      </c>
      <c r="C59" t="e">
        <f ca="1">IF(B59&gt;INDIRECT(#REF!),"",HOUR(Data!J55))</f>
        <v>#REF!</v>
      </c>
      <c r="D59" t="e">
        <f ca="1">IF(B59&gt;INDIRECT(#REF!),"",IF(C59&gt;0,ROUND(C59/2,0),12))</f>
        <v>#REF!</v>
      </c>
    </row>
    <row r="60" spans="2:4" x14ac:dyDescent="0.35">
      <c r="B60">
        <v>59</v>
      </c>
      <c r="C60" t="e">
        <f ca="1">IF(B60&gt;INDIRECT(#REF!),"",HOUR(Data!J56))</f>
        <v>#REF!</v>
      </c>
      <c r="D60" t="e">
        <f ca="1">IF(B60&gt;INDIRECT(#REF!),"",IF(C60&gt;0,ROUND(C60/2,0),12))</f>
        <v>#REF!</v>
      </c>
    </row>
    <row r="61" spans="2:4" x14ac:dyDescent="0.35">
      <c r="B61">
        <v>60</v>
      </c>
      <c r="C61" t="e">
        <f ca="1">IF(B61&gt;INDIRECT(#REF!),"",HOUR(Data!J57))</f>
        <v>#REF!</v>
      </c>
      <c r="D61" t="e">
        <f ca="1">IF(B61&gt;INDIRECT(#REF!),"",IF(C61&gt;0,ROUND(C61/2,0),12))</f>
        <v>#REF!</v>
      </c>
    </row>
    <row r="62" spans="2:4" x14ac:dyDescent="0.35">
      <c r="B62">
        <v>61</v>
      </c>
      <c r="C62" t="e">
        <f ca="1">IF(B62&gt;INDIRECT(#REF!),"",HOUR(Data!J58))</f>
        <v>#REF!</v>
      </c>
      <c r="D62" t="e">
        <f ca="1">IF(B62&gt;INDIRECT(#REF!),"",IF(C62&gt;0,ROUND(C62/2,0),12))</f>
        <v>#REF!</v>
      </c>
    </row>
    <row r="63" spans="2:4" x14ac:dyDescent="0.35">
      <c r="B63">
        <v>62</v>
      </c>
      <c r="C63" t="e">
        <f ca="1">IF(B63&gt;INDIRECT(#REF!),"",HOUR(Data!J59))</f>
        <v>#REF!</v>
      </c>
      <c r="D63" t="e">
        <f ca="1">IF(B63&gt;INDIRECT(#REF!),"",IF(C63&gt;0,ROUND(C63/2,0),12))</f>
        <v>#REF!</v>
      </c>
    </row>
    <row r="64" spans="2:4" x14ac:dyDescent="0.35">
      <c r="B64">
        <v>63</v>
      </c>
      <c r="C64" t="e">
        <f ca="1">IF(B64&gt;INDIRECT(#REF!),"",HOUR(Data!J60))</f>
        <v>#REF!</v>
      </c>
      <c r="D64" t="e">
        <f ca="1">IF(B64&gt;INDIRECT(#REF!),"",IF(C64&gt;0,ROUND(C64/2,0),12))</f>
        <v>#REF!</v>
      </c>
    </row>
    <row r="65" spans="2:4" x14ac:dyDescent="0.35">
      <c r="B65">
        <v>64</v>
      </c>
      <c r="C65" t="e">
        <f ca="1">IF(B65&gt;INDIRECT(#REF!),"",HOUR(Data!J61))</f>
        <v>#REF!</v>
      </c>
      <c r="D65" t="e">
        <f ca="1">IF(B65&gt;INDIRECT(#REF!),"",IF(C65&gt;0,ROUND(C65/2,0),12))</f>
        <v>#REF!</v>
      </c>
    </row>
    <row r="66" spans="2:4" x14ac:dyDescent="0.35">
      <c r="B66">
        <v>65</v>
      </c>
      <c r="C66" t="e">
        <f ca="1">IF(B66&gt;INDIRECT(#REF!),"",HOUR(Data!J62))</f>
        <v>#REF!</v>
      </c>
      <c r="D66" t="e">
        <f ca="1">IF(B66&gt;INDIRECT(#REF!),"",IF(C66&gt;0,ROUND(C66/2,0),12))</f>
        <v>#REF!</v>
      </c>
    </row>
    <row r="67" spans="2:4" x14ac:dyDescent="0.35">
      <c r="B67">
        <v>66</v>
      </c>
      <c r="C67" t="e">
        <f ca="1">IF(B67&gt;INDIRECT(#REF!),"",HOUR(Data!J63))</f>
        <v>#REF!</v>
      </c>
      <c r="D67" t="e">
        <f ca="1">IF(B67&gt;INDIRECT(#REF!),"",IF(C67&gt;0,ROUND(C67/2,0),12))</f>
        <v>#REF!</v>
      </c>
    </row>
    <row r="68" spans="2:4" x14ac:dyDescent="0.35">
      <c r="B68">
        <v>67</v>
      </c>
      <c r="C68" t="e">
        <f ca="1">IF(B68&gt;INDIRECT(#REF!),"",HOUR(Data!J64))</f>
        <v>#REF!</v>
      </c>
      <c r="D68" t="e">
        <f ca="1">IF(B68&gt;INDIRECT(#REF!),"",IF(C68&gt;0,ROUND(C68/2,0),12))</f>
        <v>#REF!</v>
      </c>
    </row>
    <row r="69" spans="2:4" x14ac:dyDescent="0.35">
      <c r="B69">
        <v>68</v>
      </c>
      <c r="C69" t="e">
        <f ca="1">IF(B69&gt;INDIRECT(#REF!),"",HOUR(Data!J65))</f>
        <v>#REF!</v>
      </c>
      <c r="D69" t="e">
        <f ca="1">IF(B69&gt;INDIRECT(#REF!),"",IF(C69&gt;0,ROUND(C69/2,0),12))</f>
        <v>#REF!</v>
      </c>
    </row>
    <row r="70" spans="2:4" x14ac:dyDescent="0.35">
      <c r="B70">
        <v>69</v>
      </c>
      <c r="C70" t="e">
        <f ca="1">IF(B70&gt;INDIRECT(#REF!),"",HOUR(Data!J66))</f>
        <v>#REF!</v>
      </c>
      <c r="D70" t="e">
        <f ca="1">IF(B70&gt;INDIRECT(#REF!),"",IF(C70&gt;0,ROUND(C70/2,0),12))</f>
        <v>#REF!</v>
      </c>
    </row>
    <row r="71" spans="2:4" x14ac:dyDescent="0.35">
      <c r="B71">
        <v>70</v>
      </c>
      <c r="C71" t="e">
        <f ca="1">IF(B71&gt;INDIRECT(#REF!),"",HOUR(Data!J67))</f>
        <v>#REF!</v>
      </c>
      <c r="D71" t="e">
        <f ca="1">IF(B71&gt;INDIRECT(#REF!),"",IF(C71&gt;0,ROUND(C71/2,0),12))</f>
        <v>#REF!</v>
      </c>
    </row>
    <row r="72" spans="2:4" x14ac:dyDescent="0.35">
      <c r="B72">
        <v>71</v>
      </c>
      <c r="C72" t="e">
        <f ca="1">IF(B72&gt;INDIRECT(#REF!),"",HOUR(Data!J68))</f>
        <v>#REF!</v>
      </c>
      <c r="D72" t="e">
        <f ca="1">IF(B72&gt;INDIRECT(#REF!),"",IF(C72&gt;0,ROUND(C72/2,0),12))</f>
        <v>#REF!</v>
      </c>
    </row>
    <row r="73" spans="2:4" x14ac:dyDescent="0.35">
      <c r="B73">
        <v>72</v>
      </c>
      <c r="C73" t="e">
        <f ca="1">IF(B73&gt;INDIRECT(#REF!),"",HOUR(Data!J69))</f>
        <v>#REF!</v>
      </c>
      <c r="D73" t="e">
        <f ca="1">IF(B73&gt;INDIRECT(#REF!),"",IF(C73&gt;0,ROUND(C73/2,0),12))</f>
        <v>#REF!</v>
      </c>
    </row>
    <row r="74" spans="2:4" x14ac:dyDescent="0.35">
      <c r="B74">
        <v>73</v>
      </c>
      <c r="C74" t="e">
        <f ca="1">IF(B74&gt;INDIRECT(#REF!),"",HOUR(Data!J70))</f>
        <v>#REF!</v>
      </c>
      <c r="D74" t="e">
        <f ca="1">IF(B74&gt;INDIRECT(#REF!),"",IF(C74&gt;0,ROUND(C74/2,0),12))</f>
        <v>#REF!</v>
      </c>
    </row>
    <row r="75" spans="2:4" x14ac:dyDescent="0.35">
      <c r="B75">
        <v>74</v>
      </c>
      <c r="C75" t="e">
        <f ca="1">IF(B75&gt;INDIRECT(#REF!),"",HOUR(Data!J71))</f>
        <v>#REF!</v>
      </c>
      <c r="D75" t="e">
        <f ca="1">IF(B75&gt;INDIRECT(#REF!),"",IF(C75&gt;0,ROUND(C75/2,0),12))</f>
        <v>#REF!</v>
      </c>
    </row>
    <row r="76" spans="2:4" x14ac:dyDescent="0.35">
      <c r="B76">
        <v>75</v>
      </c>
      <c r="C76" t="e">
        <f ca="1">IF(B76&gt;INDIRECT(#REF!),"",HOUR(Data!J72))</f>
        <v>#REF!</v>
      </c>
      <c r="D76" t="e">
        <f ca="1">IF(B76&gt;INDIRECT(#REF!),"",IF(C76&gt;0,ROUND(C76/2,0),12))</f>
        <v>#REF!</v>
      </c>
    </row>
    <row r="77" spans="2:4" x14ac:dyDescent="0.35">
      <c r="B77">
        <v>76</v>
      </c>
      <c r="C77" t="e">
        <f ca="1">IF(B77&gt;INDIRECT(#REF!),"",HOUR(Data!J73))</f>
        <v>#REF!</v>
      </c>
      <c r="D77" t="e">
        <f ca="1">IF(B77&gt;INDIRECT(#REF!),"",IF(C77&gt;0,ROUND(C77/2,0),12))</f>
        <v>#REF!</v>
      </c>
    </row>
    <row r="78" spans="2:4" x14ac:dyDescent="0.35">
      <c r="B78">
        <v>77</v>
      </c>
      <c r="C78" t="e">
        <f ca="1">IF(B78&gt;INDIRECT(#REF!),"",HOUR(Data!J74))</f>
        <v>#REF!</v>
      </c>
      <c r="D78" t="e">
        <f ca="1">IF(B78&gt;INDIRECT(#REF!),"",IF(C78&gt;0,ROUND(C78/2,0),12))</f>
        <v>#REF!</v>
      </c>
    </row>
    <row r="79" spans="2:4" x14ac:dyDescent="0.35">
      <c r="B79">
        <v>78</v>
      </c>
      <c r="C79" t="e">
        <f ca="1">IF(B79&gt;INDIRECT(#REF!),"",HOUR(Data!J75))</f>
        <v>#REF!</v>
      </c>
      <c r="D79" t="e">
        <f ca="1">IF(B79&gt;INDIRECT(#REF!),"",IF(C79&gt;0,ROUND(C79/2,0),12))</f>
        <v>#REF!</v>
      </c>
    </row>
    <row r="80" spans="2:4" x14ac:dyDescent="0.35">
      <c r="B80">
        <v>79</v>
      </c>
      <c r="C80" t="e">
        <f ca="1">IF(B80&gt;INDIRECT(#REF!),"",HOUR(Data!J76))</f>
        <v>#REF!</v>
      </c>
      <c r="D80" t="e">
        <f ca="1">IF(B80&gt;INDIRECT(#REF!),"",IF(C80&gt;0,ROUND(C80/2,0),12))</f>
        <v>#REF!</v>
      </c>
    </row>
    <row r="81" spans="2:4" x14ac:dyDescent="0.35">
      <c r="B81">
        <v>80</v>
      </c>
      <c r="C81" t="e">
        <f ca="1">IF(B81&gt;INDIRECT(#REF!),"",HOUR(Data!J77))</f>
        <v>#REF!</v>
      </c>
      <c r="D81" t="e">
        <f ca="1">IF(B81&gt;INDIRECT(#REF!),"",IF(C81&gt;0,ROUND(C81/2,0),12))</f>
        <v>#REF!</v>
      </c>
    </row>
    <row r="82" spans="2:4" x14ac:dyDescent="0.35">
      <c r="B82">
        <v>81</v>
      </c>
      <c r="C82" t="e">
        <f ca="1">IF(B82&gt;INDIRECT(#REF!),"",HOUR(Data!J78))</f>
        <v>#REF!</v>
      </c>
      <c r="D82" t="e">
        <f ca="1">IF(B82&gt;INDIRECT(#REF!),"",IF(C82&gt;0,ROUND(C82/2,0),12))</f>
        <v>#REF!</v>
      </c>
    </row>
    <row r="83" spans="2:4" x14ac:dyDescent="0.35">
      <c r="B83">
        <v>82</v>
      </c>
      <c r="C83" t="e">
        <f ca="1">IF(B83&gt;INDIRECT(#REF!),"",HOUR(Data!J79))</f>
        <v>#REF!</v>
      </c>
      <c r="D83" t="e">
        <f ca="1">IF(B83&gt;INDIRECT(#REF!),"",IF(C83&gt;0,ROUND(C83/2,0),12))</f>
        <v>#REF!</v>
      </c>
    </row>
    <row r="84" spans="2:4" x14ac:dyDescent="0.35">
      <c r="B84">
        <v>83</v>
      </c>
      <c r="C84" t="e">
        <f ca="1">IF(B84&gt;INDIRECT(#REF!),"",HOUR(Data!J80))</f>
        <v>#REF!</v>
      </c>
      <c r="D84" t="e">
        <f ca="1">IF(B84&gt;INDIRECT(#REF!),"",IF(C84&gt;0,ROUND(C84/2,0),12))</f>
        <v>#REF!</v>
      </c>
    </row>
    <row r="85" spans="2:4" x14ac:dyDescent="0.35">
      <c r="B85">
        <v>84</v>
      </c>
      <c r="C85" t="e">
        <f ca="1">IF(B85&gt;INDIRECT(#REF!),"",HOUR(Data!J81))</f>
        <v>#REF!</v>
      </c>
      <c r="D85" t="e">
        <f ca="1">IF(B85&gt;INDIRECT(#REF!),"",IF(C85&gt;0,ROUND(C85/2,0),12))</f>
        <v>#REF!</v>
      </c>
    </row>
    <row r="86" spans="2:4" x14ac:dyDescent="0.35">
      <c r="B86">
        <v>85</v>
      </c>
      <c r="C86" t="e">
        <f ca="1">IF(B86&gt;INDIRECT(#REF!),"",HOUR(Data!J82))</f>
        <v>#REF!</v>
      </c>
      <c r="D86" t="e">
        <f ca="1">IF(B86&gt;INDIRECT(#REF!),"",IF(C86&gt;0,ROUND(C86/2,0),12))</f>
        <v>#REF!</v>
      </c>
    </row>
    <row r="87" spans="2:4" x14ac:dyDescent="0.35">
      <c r="B87">
        <v>86</v>
      </c>
      <c r="C87" t="e">
        <f ca="1">IF(B87&gt;INDIRECT(#REF!),"",HOUR(Data!J83))</f>
        <v>#REF!</v>
      </c>
      <c r="D87" t="e">
        <f ca="1">IF(B87&gt;INDIRECT(#REF!),"",IF(C87&gt;0,ROUND(C87/2,0),12))</f>
        <v>#REF!</v>
      </c>
    </row>
    <row r="88" spans="2:4" x14ac:dyDescent="0.35">
      <c r="B88">
        <v>87</v>
      </c>
      <c r="C88" t="e">
        <f ca="1">IF(B88&gt;INDIRECT(#REF!),"",HOUR(Data!J84))</f>
        <v>#REF!</v>
      </c>
      <c r="D88" t="e">
        <f ca="1">IF(B88&gt;INDIRECT(#REF!),"",IF(C88&gt;0,ROUND(C88/2,0),12))</f>
        <v>#REF!</v>
      </c>
    </row>
    <row r="89" spans="2:4" x14ac:dyDescent="0.35">
      <c r="B89">
        <v>88</v>
      </c>
      <c r="C89" t="e">
        <f ca="1">IF(B89&gt;INDIRECT(#REF!),"",HOUR(Data!J85))</f>
        <v>#REF!</v>
      </c>
      <c r="D89" t="e">
        <f ca="1">IF(B89&gt;INDIRECT(#REF!),"",IF(C89&gt;0,ROUND(C89/2,0),12))</f>
        <v>#REF!</v>
      </c>
    </row>
    <row r="90" spans="2:4" x14ac:dyDescent="0.35">
      <c r="B90">
        <v>89</v>
      </c>
      <c r="C90" t="e">
        <f ca="1">IF(B90&gt;INDIRECT(#REF!),"",HOUR(Data!J86))</f>
        <v>#REF!</v>
      </c>
      <c r="D90" t="e">
        <f ca="1">IF(B90&gt;INDIRECT(#REF!),"",IF(C90&gt;0,ROUND(C90/2,0),12))</f>
        <v>#REF!</v>
      </c>
    </row>
    <row r="91" spans="2:4" x14ac:dyDescent="0.35">
      <c r="B91">
        <v>90</v>
      </c>
      <c r="C91" t="e">
        <f ca="1">IF(B91&gt;INDIRECT(#REF!),"",HOUR(Data!J87))</f>
        <v>#REF!</v>
      </c>
      <c r="D91" t="e">
        <f ca="1">IF(B91&gt;INDIRECT(#REF!),"",IF(C91&gt;0,ROUND(C91/2,0),12))</f>
        <v>#REF!</v>
      </c>
    </row>
    <row r="92" spans="2:4" x14ac:dyDescent="0.35">
      <c r="B92">
        <v>91</v>
      </c>
      <c r="C92" t="e">
        <f ca="1">IF(B92&gt;INDIRECT(#REF!),"",HOUR(Data!J88))</f>
        <v>#REF!</v>
      </c>
      <c r="D92" t="e">
        <f ca="1">IF(B92&gt;INDIRECT(#REF!),"",IF(C92&gt;0,ROUND(C92/2,0),12))</f>
        <v>#REF!</v>
      </c>
    </row>
    <row r="93" spans="2:4" x14ac:dyDescent="0.35">
      <c r="B93">
        <v>92</v>
      </c>
      <c r="C93" t="e">
        <f ca="1">IF(B93&gt;INDIRECT(#REF!),"",HOUR(Data!J89))</f>
        <v>#REF!</v>
      </c>
      <c r="D93" t="e">
        <f ca="1">IF(B93&gt;INDIRECT(#REF!),"",IF(C93&gt;0,ROUND(C93/2,0),12))</f>
        <v>#REF!</v>
      </c>
    </row>
    <row r="94" spans="2:4" x14ac:dyDescent="0.35">
      <c r="B94">
        <v>93</v>
      </c>
      <c r="C94" t="e">
        <f ca="1">IF(B94&gt;INDIRECT(#REF!),"",HOUR(Data!J90))</f>
        <v>#REF!</v>
      </c>
      <c r="D94" t="e">
        <f ca="1">IF(B94&gt;INDIRECT(#REF!),"",IF(C94&gt;0,ROUND(C94/2,0),12))</f>
        <v>#REF!</v>
      </c>
    </row>
    <row r="95" spans="2:4" x14ac:dyDescent="0.35">
      <c r="B95">
        <v>94</v>
      </c>
      <c r="C95" t="e">
        <f ca="1">IF(B95&gt;INDIRECT(#REF!),"",HOUR(Data!J91))</f>
        <v>#REF!</v>
      </c>
      <c r="D95" t="e">
        <f ca="1">IF(B95&gt;INDIRECT(#REF!),"",IF(C95&gt;0,ROUND(C95/2,0),12))</f>
        <v>#REF!</v>
      </c>
    </row>
    <row r="96" spans="2:4" x14ac:dyDescent="0.35">
      <c r="B96">
        <v>95</v>
      </c>
      <c r="C96" t="e">
        <f ca="1">IF(B96&gt;INDIRECT(#REF!),"",HOUR(Data!J92))</f>
        <v>#REF!</v>
      </c>
      <c r="D96" t="e">
        <f ca="1">IF(B96&gt;INDIRECT(#REF!),"",IF(C96&gt;0,ROUND(C96/2,0),12))</f>
        <v>#REF!</v>
      </c>
    </row>
    <row r="97" spans="2:4" x14ac:dyDescent="0.35">
      <c r="B97">
        <v>96</v>
      </c>
      <c r="C97" t="e">
        <f ca="1">IF(B97&gt;INDIRECT(#REF!),"",HOUR(Data!J93))</f>
        <v>#REF!</v>
      </c>
      <c r="D97" t="e">
        <f ca="1">IF(B97&gt;INDIRECT(#REF!),"",IF(C97&gt;0,ROUND(C97/2,0),12))</f>
        <v>#REF!</v>
      </c>
    </row>
    <row r="98" spans="2:4" x14ac:dyDescent="0.35">
      <c r="B98">
        <v>97</v>
      </c>
      <c r="C98" t="e">
        <f ca="1">IF(B98&gt;INDIRECT(#REF!),"",HOUR(Data!J94))</f>
        <v>#REF!</v>
      </c>
      <c r="D98" t="e">
        <f ca="1">IF(B98&gt;INDIRECT(#REF!),"",IF(C98&gt;0,ROUND(C98/2,0),12))</f>
        <v>#REF!</v>
      </c>
    </row>
    <row r="99" spans="2:4" x14ac:dyDescent="0.35">
      <c r="B99">
        <v>98</v>
      </c>
      <c r="C99" t="e">
        <f ca="1">IF(B99&gt;INDIRECT(#REF!),"",HOUR(Data!J95))</f>
        <v>#REF!</v>
      </c>
      <c r="D99" t="e">
        <f ca="1">IF(B99&gt;INDIRECT(#REF!),"",IF(C99&gt;0,ROUND(C99/2,0),12))</f>
        <v>#REF!</v>
      </c>
    </row>
    <row r="100" spans="2:4" x14ac:dyDescent="0.35">
      <c r="B100">
        <v>99</v>
      </c>
      <c r="C100" t="e">
        <f ca="1">IF(B100&gt;INDIRECT(#REF!),"",HOUR(Data!J96))</f>
        <v>#REF!</v>
      </c>
      <c r="D100" t="e">
        <f ca="1">IF(B100&gt;INDIRECT(#REF!),"",IF(C100&gt;0,ROUND(C100/2,0),12))</f>
        <v>#REF!</v>
      </c>
    </row>
    <row r="101" spans="2:4" x14ac:dyDescent="0.35">
      <c r="B101">
        <v>100</v>
      </c>
      <c r="C101" t="e">
        <f ca="1">IF(B101&gt;INDIRECT(#REF!),"",HOUR(Data!J97))</f>
        <v>#REF!</v>
      </c>
      <c r="D101" t="e">
        <f ca="1">IF(B101&gt;INDIRECT(#REF!),"",IF(C101&gt;0,ROUND(C101/2,0),12))</f>
        <v>#REF!</v>
      </c>
    </row>
    <row r="102" spans="2:4" x14ac:dyDescent="0.35">
      <c r="B102">
        <v>101</v>
      </c>
      <c r="C102" t="e">
        <f ca="1">IF(B102&gt;INDIRECT(#REF!),"",HOUR(Data!J98))</f>
        <v>#REF!</v>
      </c>
      <c r="D102" t="e">
        <f ca="1">IF(B102&gt;INDIRECT(#REF!),"",IF(C102&gt;0,ROUND(C102/2,0),12))</f>
        <v>#REF!</v>
      </c>
    </row>
    <row r="103" spans="2:4" x14ac:dyDescent="0.35">
      <c r="B103">
        <v>102</v>
      </c>
      <c r="C103" t="e">
        <f ca="1">IF(B103&gt;INDIRECT(#REF!),"",HOUR(Data!J99))</f>
        <v>#REF!</v>
      </c>
      <c r="D103" t="e">
        <f ca="1">IF(B103&gt;INDIRECT(#REF!),"",IF(C103&gt;0,ROUND(C103/2,0),12))</f>
        <v>#REF!</v>
      </c>
    </row>
    <row r="104" spans="2:4" x14ac:dyDescent="0.35">
      <c r="B104">
        <v>103</v>
      </c>
      <c r="C104" t="e">
        <f ca="1">IF(B104&gt;INDIRECT(#REF!),"",HOUR(Data!J100))</f>
        <v>#REF!</v>
      </c>
      <c r="D104" t="e">
        <f ca="1">IF(B104&gt;INDIRECT(#REF!),"",IF(C104&gt;0,ROUND(C104/2,0),12))</f>
        <v>#REF!</v>
      </c>
    </row>
    <row r="105" spans="2:4" x14ac:dyDescent="0.35">
      <c r="B105">
        <v>104</v>
      </c>
      <c r="C105" t="e">
        <f ca="1">IF(B105&gt;INDIRECT(#REF!),"",HOUR(Data!J101))</f>
        <v>#REF!</v>
      </c>
      <c r="D105" t="e">
        <f ca="1">IF(B105&gt;INDIRECT(#REF!),"",IF(C105&gt;0,ROUND(C105/2,0),12))</f>
        <v>#REF!</v>
      </c>
    </row>
    <row r="106" spans="2:4" x14ac:dyDescent="0.35">
      <c r="B106">
        <v>105</v>
      </c>
      <c r="C106" t="e">
        <f ca="1">IF(B106&gt;INDIRECT(#REF!),"",HOUR(Data!J102))</f>
        <v>#REF!</v>
      </c>
      <c r="D106" t="e">
        <f ca="1">IF(B106&gt;INDIRECT(#REF!),"",IF(C106&gt;0,ROUND(C106/2,0),12))</f>
        <v>#REF!</v>
      </c>
    </row>
    <row r="107" spans="2:4" x14ac:dyDescent="0.35">
      <c r="B107">
        <v>106</v>
      </c>
      <c r="C107" t="e">
        <f ca="1">IF(B107&gt;INDIRECT(#REF!),"",HOUR(Data!J103))</f>
        <v>#REF!</v>
      </c>
      <c r="D107" t="e">
        <f ca="1">IF(B107&gt;INDIRECT(#REF!),"",IF(C107&gt;0,ROUND(C107/2,0),12))</f>
        <v>#REF!</v>
      </c>
    </row>
    <row r="108" spans="2:4" x14ac:dyDescent="0.35">
      <c r="B108">
        <v>107</v>
      </c>
      <c r="C108" t="e">
        <f ca="1">IF(B108&gt;INDIRECT(#REF!),"",HOUR(Data!J104))</f>
        <v>#REF!</v>
      </c>
      <c r="D108" t="e">
        <f ca="1">IF(B108&gt;INDIRECT(#REF!),"",IF(C108&gt;0,ROUND(C108/2,0),12))</f>
        <v>#REF!</v>
      </c>
    </row>
    <row r="109" spans="2:4" x14ac:dyDescent="0.35">
      <c r="B109">
        <v>108</v>
      </c>
      <c r="C109" t="e">
        <f ca="1">IF(B109&gt;INDIRECT(#REF!),"",HOUR(Data!J105))</f>
        <v>#REF!</v>
      </c>
      <c r="D109" t="e">
        <f ca="1">IF(B109&gt;INDIRECT(#REF!),"",IF(C109&gt;0,ROUND(C109/2,0),12))</f>
        <v>#REF!</v>
      </c>
    </row>
    <row r="110" spans="2:4" x14ac:dyDescent="0.35">
      <c r="B110">
        <v>109</v>
      </c>
      <c r="C110" t="e">
        <f ca="1">IF(B110&gt;INDIRECT(#REF!),"",HOUR(Data!J106))</f>
        <v>#REF!</v>
      </c>
      <c r="D110" t="e">
        <f ca="1">IF(B110&gt;INDIRECT(#REF!),"",IF(C110&gt;0,ROUND(C110/2,0),12))</f>
        <v>#REF!</v>
      </c>
    </row>
    <row r="111" spans="2:4" x14ac:dyDescent="0.35">
      <c r="B111">
        <v>110</v>
      </c>
      <c r="C111" t="e">
        <f ca="1">IF(B111&gt;INDIRECT(#REF!),"",HOUR(Data!J107))</f>
        <v>#REF!</v>
      </c>
      <c r="D111" t="e">
        <f ca="1">IF(B111&gt;INDIRECT(#REF!),"",IF(C111&gt;0,ROUND(C111/2,0),12))</f>
        <v>#REF!</v>
      </c>
    </row>
    <row r="112" spans="2:4" x14ac:dyDescent="0.35">
      <c r="B112">
        <v>111</v>
      </c>
      <c r="C112" t="e">
        <f ca="1">IF(B112&gt;INDIRECT(#REF!),"",HOUR(Data!J108))</f>
        <v>#REF!</v>
      </c>
      <c r="D112" t="e">
        <f ca="1">IF(B112&gt;INDIRECT(#REF!),"",IF(C112&gt;0,ROUND(C112/2,0),12))</f>
        <v>#REF!</v>
      </c>
    </row>
    <row r="113" spans="2:4" x14ac:dyDescent="0.35">
      <c r="B113">
        <v>112</v>
      </c>
      <c r="C113" t="e">
        <f ca="1">IF(B113&gt;INDIRECT(#REF!),"",HOUR(Data!J109))</f>
        <v>#REF!</v>
      </c>
      <c r="D113" t="e">
        <f ca="1">IF(B113&gt;INDIRECT(#REF!),"",IF(C113&gt;0,ROUND(C113/2,0),12))</f>
        <v>#REF!</v>
      </c>
    </row>
    <row r="114" spans="2:4" x14ac:dyDescent="0.35">
      <c r="B114">
        <v>113</v>
      </c>
      <c r="C114" t="e">
        <f ca="1">IF(B114&gt;INDIRECT(#REF!),"",HOUR(Data!J110))</f>
        <v>#REF!</v>
      </c>
      <c r="D114" t="e">
        <f ca="1">IF(B114&gt;INDIRECT(#REF!),"",IF(C114&gt;0,ROUND(C114/2,0),12))</f>
        <v>#REF!</v>
      </c>
    </row>
    <row r="115" spans="2:4" x14ac:dyDescent="0.35">
      <c r="B115">
        <v>114</v>
      </c>
      <c r="C115" t="e">
        <f ca="1">IF(B115&gt;INDIRECT(#REF!),"",HOUR(Data!J111))</f>
        <v>#REF!</v>
      </c>
      <c r="D115" t="e">
        <f ca="1">IF(B115&gt;INDIRECT(#REF!),"",IF(C115&gt;0,ROUND(C115/2,0),12))</f>
        <v>#REF!</v>
      </c>
    </row>
    <row r="116" spans="2:4" x14ac:dyDescent="0.35">
      <c r="B116">
        <v>115</v>
      </c>
      <c r="C116" t="e">
        <f ca="1">IF(B116&gt;INDIRECT(#REF!),"",HOUR(Data!J112))</f>
        <v>#REF!</v>
      </c>
      <c r="D116" t="e">
        <f ca="1">IF(B116&gt;INDIRECT(#REF!),"",IF(C116&gt;0,ROUND(C116/2,0),12))</f>
        <v>#REF!</v>
      </c>
    </row>
    <row r="117" spans="2:4" x14ac:dyDescent="0.35">
      <c r="B117">
        <v>116</v>
      </c>
      <c r="C117" t="e">
        <f ca="1">IF(B117&gt;INDIRECT(#REF!),"",HOUR(Data!J113))</f>
        <v>#REF!</v>
      </c>
      <c r="D117" t="e">
        <f ca="1">IF(B117&gt;INDIRECT(#REF!),"",IF(C117&gt;0,ROUND(C117/2,0),12))</f>
        <v>#REF!</v>
      </c>
    </row>
    <row r="118" spans="2:4" x14ac:dyDescent="0.35">
      <c r="B118">
        <v>117</v>
      </c>
      <c r="C118" t="e">
        <f ca="1">IF(B118&gt;INDIRECT(#REF!),"",HOUR(Data!J114))</f>
        <v>#REF!</v>
      </c>
      <c r="D118" t="e">
        <f ca="1">IF(B118&gt;INDIRECT(#REF!),"",IF(C118&gt;0,ROUND(C118/2,0),12))</f>
        <v>#REF!</v>
      </c>
    </row>
    <row r="119" spans="2:4" x14ac:dyDescent="0.35">
      <c r="B119">
        <v>118</v>
      </c>
      <c r="C119" t="e">
        <f ca="1">IF(B119&gt;INDIRECT(#REF!),"",HOUR(Data!J115))</f>
        <v>#REF!</v>
      </c>
      <c r="D119" t="e">
        <f ca="1">IF(B119&gt;INDIRECT(#REF!),"",IF(C119&gt;0,ROUND(C119/2,0),12))</f>
        <v>#REF!</v>
      </c>
    </row>
    <row r="120" spans="2:4" x14ac:dyDescent="0.35">
      <c r="B120">
        <v>119</v>
      </c>
      <c r="C120" t="e">
        <f ca="1">IF(B120&gt;INDIRECT(#REF!),"",HOUR(Data!J116))</f>
        <v>#REF!</v>
      </c>
      <c r="D120" t="e">
        <f ca="1">IF(B120&gt;INDIRECT(#REF!),"",IF(C120&gt;0,ROUND(C120/2,0),12))</f>
        <v>#REF!</v>
      </c>
    </row>
    <row r="121" spans="2:4" x14ac:dyDescent="0.35">
      <c r="B121">
        <v>120</v>
      </c>
      <c r="C121" t="e">
        <f ca="1">IF(B121&gt;INDIRECT(#REF!),"",HOUR(Data!J117))</f>
        <v>#REF!</v>
      </c>
      <c r="D121" t="e">
        <f ca="1">IF(B121&gt;INDIRECT(#REF!),"",IF(C121&gt;0,ROUND(C121/2,0),12))</f>
        <v>#REF!</v>
      </c>
    </row>
    <row r="122" spans="2:4" x14ac:dyDescent="0.35">
      <c r="B122">
        <v>121</v>
      </c>
      <c r="C122" t="e">
        <f ca="1">IF(B122&gt;INDIRECT(#REF!),"",HOUR(Data!J118))</f>
        <v>#REF!</v>
      </c>
      <c r="D122" t="e">
        <f ca="1">IF(B122&gt;INDIRECT(#REF!),"",IF(C122&gt;0,ROUND(C122/2,0),12))</f>
        <v>#REF!</v>
      </c>
    </row>
    <row r="123" spans="2:4" x14ac:dyDescent="0.35">
      <c r="B123">
        <v>122</v>
      </c>
      <c r="C123" t="e">
        <f ca="1">IF(B123&gt;INDIRECT(#REF!),"",HOUR(Data!J119))</f>
        <v>#REF!</v>
      </c>
      <c r="D123" t="e">
        <f ca="1">IF(B123&gt;INDIRECT(#REF!),"",IF(C123&gt;0,ROUND(C123/2,0),12))</f>
        <v>#REF!</v>
      </c>
    </row>
    <row r="124" spans="2:4" x14ac:dyDescent="0.35">
      <c r="B124">
        <v>123</v>
      </c>
      <c r="C124" t="e">
        <f ca="1">IF(B124&gt;INDIRECT(#REF!),"",HOUR(Data!J120))</f>
        <v>#REF!</v>
      </c>
      <c r="D124" t="e">
        <f ca="1">IF(B124&gt;INDIRECT(#REF!),"",IF(C124&gt;0,ROUND(C124/2,0),12))</f>
        <v>#REF!</v>
      </c>
    </row>
    <row r="125" spans="2:4" x14ac:dyDescent="0.35">
      <c r="B125">
        <v>124</v>
      </c>
      <c r="C125" t="e">
        <f ca="1">IF(B125&gt;INDIRECT(#REF!),"",HOUR(Data!J121))</f>
        <v>#REF!</v>
      </c>
      <c r="D125" t="e">
        <f ca="1">IF(B125&gt;INDIRECT(#REF!),"",IF(C125&gt;0,ROUND(C125/2,0),12))</f>
        <v>#REF!</v>
      </c>
    </row>
    <row r="126" spans="2:4" x14ac:dyDescent="0.35">
      <c r="B126">
        <v>125</v>
      </c>
      <c r="C126" t="e">
        <f ca="1">IF(B126&gt;INDIRECT(#REF!),"",HOUR(Data!J122))</f>
        <v>#REF!</v>
      </c>
      <c r="D126" t="e">
        <f ca="1">IF(B126&gt;INDIRECT(#REF!),"",IF(C126&gt;0,ROUND(C126/2,0),12))</f>
        <v>#REF!</v>
      </c>
    </row>
    <row r="127" spans="2:4" x14ac:dyDescent="0.35">
      <c r="B127">
        <v>126</v>
      </c>
      <c r="C127" t="e">
        <f ca="1">IF(B127&gt;INDIRECT(#REF!),"",HOUR(Data!J123))</f>
        <v>#REF!</v>
      </c>
      <c r="D127" t="e">
        <f ca="1">IF(B127&gt;INDIRECT(#REF!),"",IF(C127&gt;0,ROUND(C127/2,0),12))</f>
        <v>#REF!</v>
      </c>
    </row>
    <row r="128" spans="2:4" x14ac:dyDescent="0.35">
      <c r="B128">
        <v>127</v>
      </c>
      <c r="C128" t="e">
        <f ca="1">IF(B128&gt;INDIRECT(#REF!),"",HOUR(Data!J124))</f>
        <v>#REF!</v>
      </c>
      <c r="D128" t="e">
        <f ca="1">IF(B128&gt;INDIRECT(#REF!),"",IF(C128&gt;0,ROUND(C128/2,0),12))</f>
        <v>#REF!</v>
      </c>
    </row>
    <row r="129" spans="2:4" x14ac:dyDescent="0.35">
      <c r="B129">
        <v>128</v>
      </c>
      <c r="C129" t="e">
        <f ca="1">IF(B129&gt;INDIRECT(#REF!),"",HOUR(Data!J125))</f>
        <v>#REF!</v>
      </c>
      <c r="D129" t="e">
        <f ca="1">IF(B129&gt;INDIRECT(#REF!),"",IF(C129&gt;0,ROUND(C129/2,0),12))</f>
        <v>#REF!</v>
      </c>
    </row>
    <row r="130" spans="2:4" x14ac:dyDescent="0.35">
      <c r="B130">
        <v>129</v>
      </c>
      <c r="C130" t="e">
        <f ca="1">IF(B130&gt;INDIRECT(#REF!),"",HOUR(Data!J126))</f>
        <v>#REF!</v>
      </c>
      <c r="D130" t="e">
        <f ca="1">IF(B130&gt;INDIRECT(#REF!),"",IF(C130&gt;0,ROUND(C130/2,0),12))</f>
        <v>#REF!</v>
      </c>
    </row>
    <row r="131" spans="2:4" x14ac:dyDescent="0.35">
      <c r="B131">
        <v>130</v>
      </c>
      <c r="C131" t="e">
        <f ca="1">IF(B131&gt;INDIRECT(#REF!),"",HOUR(Data!J127))</f>
        <v>#REF!</v>
      </c>
      <c r="D131" t="e">
        <f ca="1">IF(B131&gt;INDIRECT(#REF!),"",IF(C131&gt;0,ROUND(C131/2,0),12))</f>
        <v>#REF!</v>
      </c>
    </row>
    <row r="132" spans="2:4" x14ac:dyDescent="0.35">
      <c r="B132">
        <v>131</v>
      </c>
      <c r="C132" t="e">
        <f ca="1">IF(B132&gt;INDIRECT(#REF!),"",HOUR(Data!J128))</f>
        <v>#REF!</v>
      </c>
      <c r="D132" t="e">
        <f ca="1">IF(B132&gt;INDIRECT(#REF!),"",IF(C132&gt;0,ROUND(C132/2,0),12))</f>
        <v>#REF!</v>
      </c>
    </row>
    <row r="133" spans="2:4" x14ac:dyDescent="0.35">
      <c r="B133">
        <v>132</v>
      </c>
      <c r="C133" t="e">
        <f ca="1">IF(B133&gt;INDIRECT(#REF!),"",HOUR(Data!J129))</f>
        <v>#REF!</v>
      </c>
      <c r="D133" t="e">
        <f ca="1">IF(B133&gt;INDIRECT(#REF!),"",IF(C133&gt;0,ROUND(C133/2,0),12))</f>
        <v>#REF!</v>
      </c>
    </row>
    <row r="134" spans="2:4" x14ac:dyDescent="0.35">
      <c r="B134">
        <v>133</v>
      </c>
      <c r="C134" t="e">
        <f ca="1">IF(B134&gt;INDIRECT(#REF!),"",HOUR(Data!J130))</f>
        <v>#REF!</v>
      </c>
      <c r="D134" t="e">
        <f ca="1">IF(B134&gt;INDIRECT(#REF!),"",IF(C134&gt;0,ROUND(C134/2,0),12))</f>
        <v>#REF!</v>
      </c>
    </row>
    <row r="135" spans="2:4" x14ac:dyDescent="0.35">
      <c r="B135">
        <v>134</v>
      </c>
      <c r="C135" t="e">
        <f ca="1">IF(B135&gt;INDIRECT(#REF!),"",HOUR(Data!J131))</f>
        <v>#REF!</v>
      </c>
      <c r="D135" t="e">
        <f ca="1">IF(B135&gt;INDIRECT(#REF!),"",IF(C135&gt;0,ROUND(C135/2,0),12))</f>
        <v>#REF!</v>
      </c>
    </row>
    <row r="136" spans="2:4" x14ac:dyDescent="0.35">
      <c r="B136">
        <v>135</v>
      </c>
      <c r="C136" t="e">
        <f ca="1">IF(B136&gt;INDIRECT(#REF!),"",HOUR(Data!J132))</f>
        <v>#REF!</v>
      </c>
      <c r="D136" t="e">
        <f ca="1">IF(B136&gt;INDIRECT(#REF!),"",IF(C136&gt;0,ROUND(C136/2,0),12))</f>
        <v>#REF!</v>
      </c>
    </row>
    <row r="137" spans="2:4" x14ac:dyDescent="0.35">
      <c r="B137">
        <v>136</v>
      </c>
      <c r="C137" t="e">
        <f ca="1">IF(B137&gt;INDIRECT(#REF!),"",HOUR(Data!J133))</f>
        <v>#REF!</v>
      </c>
      <c r="D137" t="e">
        <f ca="1">IF(B137&gt;INDIRECT(#REF!),"",IF(C137&gt;0,ROUND(C137/2,0),12))</f>
        <v>#REF!</v>
      </c>
    </row>
    <row r="138" spans="2:4" x14ac:dyDescent="0.35">
      <c r="B138">
        <v>137</v>
      </c>
      <c r="C138" t="e">
        <f ca="1">IF(B138&gt;INDIRECT(#REF!),"",HOUR(Data!J134))</f>
        <v>#REF!</v>
      </c>
      <c r="D138" t="e">
        <f ca="1">IF(B138&gt;INDIRECT(#REF!),"",IF(C138&gt;0,ROUND(C138/2,0),12))</f>
        <v>#REF!</v>
      </c>
    </row>
    <row r="139" spans="2:4" x14ac:dyDescent="0.35">
      <c r="B139">
        <v>138</v>
      </c>
      <c r="C139" t="e">
        <f ca="1">IF(B139&gt;INDIRECT(#REF!),"",HOUR(Data!J135))</f>
        <v>#REF!</v>
      </c>
      <c r="D139" t="e">
        <f ca="1">IF(B139&gt;INDIRECT(#REF!),"",IF(C139&gt;0,ROUND(C139/2,0),12))</f>
        <v>#REF!</v>
      </c>
    </row>
    <row r="140" spans="2:4" x14ac:dyDescent="0.35">
      <c r="B140">
        <v>139</v>
      </c>
      <c r="C140" t="e">
        <f ca="1">IF(B140&gt;INDIRECT(#REF!),"",HOUR(Data!J136))</f>
        <v>#REF!</v>
      </c>
      <c r="D140" t="e">
        <f ca="1">IF(B140&gt;INDIRECT(#REF!),"",IF(C140&gt;0,ROUND(C140/2,0),12))</f>
        <v>#REF!</v>
      </c>
    </row>
    <row r="141" spans="2:4" x14ac:dyDescent="0.35">
      <c r="B141">
        <v>140</v>
      </c>
      <c r="C141" t="e">
        <f ca="1">IF(B141&gt;INDIRECT(#REF!),"",HOUR(Data!J137))</f>
        <v>#REF!</v>
      </c>
      <c r="D141" t="e">
        <f ca="1">IF(B141&gt;INDIRECT(#REF!),"",IF(C141&gt;0,ROUND(C141/2,0),12))</f>
        <v>#REF!</v>
      </c>
    </row>
    <row r="142" spans="2:4" x14ac:dyDescent="0.35">
      <c r="B142">
        <v>141</v>
      </c>
      <c r="C142" t="e">
        <f ca="1">IF(B142&gt;INDIRECT(#REF!),"",HOUR(Data!J138))</f>
        <v>#REF!</v>
      </c>
      <c r="D142" t="e">
        <f ca="1">IF(B142&gt;INDIRECT(#REF!),"",IF(C142&gt;0,ROUND(C142/2,0),12))</f>
        <v>#REF!</v>
      </c>
    </row>
    <row r="143" spans="2:4" x14ac:dyDescent="0.35">
      <c r="B143">
        <v>142</v>
      </c>
      <c r="C143" t="e">
        <f ca="1">IF(B143&gt;INDIRECT(#REF!),"",HOUR(Data!J139))</f>
        <v>#REF!</v>
      </c>
      <c r="D143" t="e">
        <f ca="1">IF(B143&gt;INDIRECT(#REF!),"",IF(C143&gt;0,ROUND(C143/2,0),12))</f>
        <v>#REF!</v>
      </c>
    </row>
    <row r="144" spans="2:4" x14ac:dyDescent="0.35">
      <c r="B144">
        <v>143</v>
      </c>
      <c r="C144" t="e">
        <f ca="1">IF(B144&gt;INDIRECT(#REF!),"",HOUR(Data!J140))</f>
        <v>#REF!</v>
      </c>
      <c r="D144" t="e">
        <f ca="1">IF(B144&gt;INDIRECT(#REF!),"",IF(C144&gt;0,ROUND(C144/2,0),12))</f>
        <v>#REF!</v>
      </c>
    </row>
    <row r="145" spans="2:4" x14ac:dyDescent="0.35">
      <c r="B145">
        <v>144</v>
      </c>
      <c r="C145" t="e">
        <f ca="1">IF(B145&gt;INDIRECT(#REF!),"",HOUR(Data!J141))</f>
        <v>#REF!</v>
      </c>
      <c r="D145" t="e">
        <f ca="1">IF(B145&gt;INDIRECT(#REF!),"",IF(C145&gt;0,ROUND(C145/2,0),12))</f>
        <v>#REF!</v>
      </c>
    </row>
    <row r="146" spans="2:4" x14ac:dyDescent="0.35">
      <c r="B146">
        <v>145</v>
      </c>
      <c r="C146" t="e">
        <f ca="1">IF(B146&gt;INDIRECT(#REF!),"",HOUR(Data!J142))</f>
        <v>#REF!</v>
      </c>
      <c r="D146" t="e">
        <f ca="1">IF(B146&gt;INDIRECT(#REF!),"",IF(C146&gt;0,ROUND(C146/2,0),12))</f>
        <v>#REF!</v>
      </c>
    </row>
    <row r="147" spans="2:4" x14ac:dyDescent="0.35">
      <c r="B147">
        <v>146</v>
      </c>
      <c r="C147" t="e">
        <f ca="1">IF(B147&gt;INDIRECT(#REF!),"",HOUR(Data!J143))</f>
        <v>#REF!</v>
      </c>
      <c r="D147" t="e">
        <f ca="1">IF(B147&gt;INDIRECT(#REF!),"",IF(C147&gt;0,ROUND(C147/2,0),12))</f>
        <v>#REF!</v>
      </c>
    </row>
    <row r="148" spans="2:4" x14ac:dyDescent="0.35">
      <c r="B148">
        <v>147</v>
      </c>
      <c r="C148" t="e">
        <f ca="1">IF(B148&gt;INDIRECT(#REF!),"",HOUR(Data!J144))</f>
        <v>#REF!</v>
      </c>
      <c r="D148" t="e">
        <f ca="1">IF(B148&gt;INDIRECT(#REF!),"",IF(C148&gt;0,ROUND(C148/2,0),12))</f>
        <v>#REF!</v>
      </c>
    </row>
    <row r="149" spans="2:4" x14ac:dyDescent="0.35">
      <c r="B149">
        <v>148</v>
      </c>
      <c r="C149" t="e">
        <f ca="1">IF(B149&gt;INDIRECT(#REF!),"",HOUR(Data!J145))</f>
        <v>#REF!</v>
      </c>
      <c r="D149" t="e">
        <f ca="1">IF(B149&gt;INDIRECT(#REF!),"",IF(C149&gt;0,ROUND(C149/2,0),12))</f>
        <v>#REF!</v>
      </c>
    </row>
    <row r="150" spans="2:4" x14ac:dyDescent="0.35">
      <c r="B150">
        <v>149</v>
      </c>
      <c r="C150" t="e">
        <f ca="1">IF(B150&gt;INDIRECT(#REF!),"",HOUR(Data!J146))</f>
        <v>#REF!</v>
      </c>
      <c r="D150" t="e">
        <f ca="1">IF(B150&gt;INDIRECT(#REF!),"",IF(C150&gt;0,ROUND(C150/2,0),12))</f>
        <v>#REF!</v>
      </c>
    </row>
    <row r="151" spans="2:4" x14ac:dyDescent="0.35">
      <c r="B151">
        <v>150</v>
      </c>
      <c r="C151" t="e">
        <f ca="1">IF(B151&gt;INDIRECT(#REF!),"",HOUR(Data!J147))</f>
        <v>#REF!</v>
      </c>
      <c r="D151" t="e">
        <f ca="1">IF(B151&gt;INDIRECT(#REF!),"",IF(C151&gt;0,ROUND(C151/2,0),12))</f>
        <v>#REF!</v>
      </c>
    </row>
    <row r="152" spans="2:4" x14ac:dyDescent="0.35">
      <c r="B152">
        <v>151</v>
      </c>
      <c r="C152" t="e">
        <f ca="1">IF(B152&gt;INDIRECT(#REF!),"",HOUR(Data!J148))</f>
        <v>#REF!</v>
      </c>
      <c r="D152" t="e">
        <f ca="1">IF(B152&gt;INDIRECT(#REF!),"",IF(C152&gt;0,ROUND(C152/2,0),12))</f>
        <v>#REF!</v>
      </c>
    </row>
    <row r="153" spans="2:4" x14ac:dyDescent="0.35">
      <c r="B153">
        <v>152</v>
      </c>
      <c r="C153" t="e">
        <f ca="1">IF(B153&gt;INDIRECT(#REF!),"",HOUR(Data!J149))</f>
        <v>#REF!</v>
      </c>
      <c r="D153" t="e">
        <f ca="1">IF(B153&gt;INDIRECT(#REF!),"",IF(C153&gt;0,ROUND(C153/2,0),12))</f>
        <v>#REF!</v>
      </c>
    </row>
    <row r="154" spans="2:4" x14ac:dyDescent="0.35">
      <c r="B154">
        <v>153</v>
      </c>
      <c r="C154" t="e">
        <f ca="1">IF(B154&gt;INDIRECT(#REF!),"",HOUR(Data!J150))</f>
        <v>#REF!</v>
      </c>
      <c r="D154" t="e">
        <f ca="1">IF(B154&gt;INDIRECT(#REF!),"",IF(C154&gt;0,ROUND(C154/2,0),12))</f>
        <v>#REF!</v>
      </c>
    </row>
    <row r="155" spans="2:4" x14ac:dyDescent="0.35">
      <c r="B155">
        <v>154</v>
      </c>
      <c r="C155" t="e">
        <f ca="1">IF(B155&gt;INDIRECT(#REF!),"",HOUR(Data!J151))</f>
        <v>#REF!</v>
      </c>
      <c r="D155" t="e">
        <f ca="1">IF(B155&gt;INDIRECT(#REF!),"",IF(C155&gt;0,ROUND(C155/2,0),12))</f>
        <v>#REF!</v>
      </c>
    </row>
    <row r="156" spans="2:4" x14ac:dyDescent="0.35">
      <c r="B156">
        <v>155</v>
      </c>
      <c r="C156" t="e">
        <f ca="1">IF(B156&gt;INDIRECT(#REF!),"",HOUR(Data!J152))</f>
        <v>#REF!</v>
      </c>
      <c r="D156" t="e">
        <f ca="1">IF(B156&gt;INDIRECT(#REF!),"",IF(C156&gt;0,ROUND(C156/2,0),12))</f>
        <v>#REF!</v>
      </c>
    </row>
    <row r="157" spans="2:4" x14ac:dyDescent="0.35">
      <c r="B157">
        <v>156</v>
      </c>
      <c r="C157" t="e">
        <f ca="1">IF(B157&gt;INDIRECT(#REF!),"",HOUR(Data!J153))</f>
        <v>#REF!</v>
      </c>
      <c r="D157" t="e">
        <f ca="1">IF(B157&gt;INDIRECT(#REF!),"",IF(C157&gt;0,ROUND(C157/2,0),12))</f>
        <v>#REF!</v>
      </c>
    </row>
    <row r="158" spans="2:4" x14ac:dyDescent="0.35">
      <c r="B158">
        <v>157</v>
      </c>
      <c r="C158" t="e">
        <f ca="1">IF(B158&gt;INDIRECT(#REF!),"",HOUR(Data!J154))</f>
        <v>#REF!</v>
      </c>
      <c r="D158" t="e">
        <f ca="1">IF(B158&gt;INDIRECT(#REF!),"",IF(C158&gt;0,ROUND(C158/2,0),12))</f>
        <v>#REF!</v>
      </c>
    </row>
    <row r="159" spans="2:4" x14ac:dyDescent="0.35">
      <c r="B159">
        <v>158</v>
      </c>
      <c r="C159" t="e">
        <f ca="1">IF(B159&gt;INDIRECT(#REF!),"",HOUR(Data!J155))</f>
        <v>#REF!</v>
      </c>
      <c r="D159" t="e">
        <f ca="1">IF(B159&gt;INDIRECT(#REF!),"",IF(C159&gt;0,ROUND(C159/2,0),12))</f>
        <v>#REF!</v>
      </c>
    </row>
    <row r="160" spans="2:4" x14ac:dyDescent="0.35">
      <c r="B160">
        <v>159</v>
      </c>
      <c r="C160" t="e">
        <f ca="1">IF(B160&gt;INDIRECT(#REF!),"",HOUR(Data!J156))</f>
        <v>#REF!</v>
      </c>
      <c r="D160" t="e">
        <f ca="1">IF(B160&gt;INDIRECT(#REF!),"",IF(C160&gt;0,ROUND(C160/2,0),12))</f>
        <v>#REF!</v>
      </c>
    </row>
    <row r="161" spans="2:4" x14ac:dyDescent="0.35">
      <c r="B161">
        <v>160</v>
      </c>
      <c r="C161" t="e">
        <f ca="1">IF(B161&gt;INDIRECT(#REF!),"",HOUR(Data!J157))</f>
        <v>#REF!</v>
      </c>
      <c r="D161" t="e">
        <f ca="1">IF(B161&gt;INDIRECT(#REF!),"",IF(C161&gt;0,ROUND(C161/2,0),12))</f>
        <v>#REF!</v>
      </c>
    </row>
    <row r="162" spans="2:4" x14ac:dyDescent="0.35">
      <c r="B162">
        <v>161</v>
      </c>
      <c r="C162" t="e">
        <f ca="1">IF(B162&gt;INDIRECT(#REF!),"",HOUR(Data!J158))</f>
        <v>#REF!</v>
      </c>
      <c r="D162" t="e">
        <f ca="1">IF(B162&gt;INDIRECT(#REF!),"",IF(C162&gt;0,ROUND(C162/2,0),12))</f>
        <v>#REF!</v>
      </c>
    </row>
    <row r="163" spans="2:4" x14ac:dyDescent="0.35">
      <c r="B163">
        <v>162</v>
      </c>
      <c r="C163" t="e">
        <f ca="1">IF(B163&gt;INDIRECT(#REF!),"",HOUR(Data!J159))</f>
        <v>#REF!</v>
      </c>
      <c r="D163" t="e">
        <f ca="1">IF(B163&gt;INDIRECT(#REF!),"",IF(C163&gt;0,ROUND(C163/2,0),12))</f>
        <v>#REF!</v>
      </c>
    </row>
    <row r="164" spans="2:4" x14ac:dyDescent="0.35">
      <c r="B164">
        <v>163</v>
      </c>
      <c r="C164" t="e">
        <f ca="1">IF(B164&gt;INDIRECT(#REF!),"",HOUR(Data!J160))</f>
        <v>#REF!</v>
      </c>
      <c r="D164" t="e">
        <f ca="1">IF(B164&gt;INDIRECT(#REF!),"",IF(C164&gt;0,ROUND(C164/2,0),12))</f>
        <v>#REF!</v>
      </c>
    </row>
    <row r="165" spans="2:4" x14ac:dyDescent="0.35">
      <c r="B165">
        <v>164</v>
      </c>
      <c r="C165" t="e">
        <f ca="1">IF(B165&gt;INDIRECT(#REF!),"",HOUR(Data!J161))</f>
        <v>#REF!</v>
      </c>
      <c r="D165" t="e">
        <f ca="1">IF(B165&gt;INDIRECT(#REF!),"",IF(C165&gt;0,ROUND(C165/2,0),12))</f>
        <v>#REF!</v>
      </c>
    </row>
    <row r="166" spans="2:4" x14ac:dyDescent="0.35">
      <c r="B166">
        <v>165</v>
      </c>
      <c r="C166" t="e">
        <f ca="1">IF(B166&gt;INDIRECT(#REF!),"",HOUR(Data!J162))</f>
        <v>#REF!</v>
      </c>
      <c r="D166" t="e">
        <f ca="1">IF(B166&gt;INDIRECT(#REF!),"",IF(C166&gt;0,ROUND(C166/2,0),12))</f>
        <v>#REF!</v>
      </c>
    </row>
    <row r="167" spans="2:4" x14ac:dyDescent="0.35">
      <c r="B167">
        <v>166</v>
      </c>
      <c r="C167" t="e">
        <f ca="1">IF(B167&gt;INDIRECT(#REF!),"",HOUR(Data!J163))</f>
        <v>#REF!</v>
      </c>
      <c r="D167" t="e">
        <f ca="1">IF(B167&gt;INDIRECT(#REF!),"",IF(C167&gt;0,ROUND(C167/2,0),12))</f>
        <v>#REF!</v>
      </c>
    </row>
    <row r="168" spans="2:4" x14ac:dyDescent="0.35">
      <c r="B168">
        <v>167</v>
      </c>
      <c r="C168" t="e">
        <f ca="1">IF(B168&gt;INDIRECT(#REF!),"",HOUR(Data!J164))</f>
        <v>#REF!</v>
      </c>
      <c r="D168" t="e">
        <f ca="1">IF(B168&gt;INDIRECT(#REF!),"",IF(C168&gt;0,ROUND(C168/2,0),12))</f>
        <v>#REF!</v>
      </c>
    </row>
    <row r="169" spans="2:4" x14ac:dyDescent="0.35">
      <c r="B169">
        <v>168</v>
      </c>
      <c r="C169" t="e">
        <f ca="1">IF(B169&gt;INDIRECT(#REF!),"",HOUR(Data!J165))</f>
        <v>#REF!</v>
      </c>
      <c r="D169" t="e">
        <f ca="1">IF(B169&gt;INDIRECT(#REF!),"",IF(C169&gt;0,ROUND(C169/2,0),12))</f>
        <v>#REF!</v>
      </c>
    </row>
    <row r="170" spans="2:4" x14ac:dyDescent="0.35">
      <c r="B170">
        <v>169</v>
      </c>
      <c r="C170" t="e">
        <f ca="1">IF(B170&gt;INDIRECT(#REF!),"",HOUR(Data!J166))</f>
        <v>#REF!</v>
      </c>
      <c r="D170" t="e">
        <f ca="1">IF(B170&gt;INDIRECT(#REF!),"",IF(C170&gt;0,ROUND(C170/2,0),12))</f>
        <v>#REF!</v>
      </c>
    </row>
    <row r="171" spans="2:4" x14ac:dyDescent="0.35">
      <c r="B171">
        <v>170</v>
      </c>
      <c r="C171" t="e">
        <f ca="1">IF(B171&gt;INDIRECT(#REF!),"",HOUR(Data!J167))</f>
        <v>#REF!</v>
      </c>
      <c r="D171" t="e">
        <f ca="1">IF(B171&gt;INDIRECT(#REF!),"",IF(C171&gt;0,ROUND(C171/2,0),12))</f>
        <v>#REF!</v>
      </c>
    </row>
    <row r="172" spans="2:4" x14ac:dyDescent="0.35">
      <c r="B172">
        <v>171</v>
      </c>
      <c r="C172" t="e">
        <f ca="1">IF(B172&gt;INDIRECT(#REF!),"",HOUR(Data!J168))</f>
        <v>#REF!</v>
      </c>
      <c r="D172" t="e">
        <f ca="1">IF(B172&gt;INDIRECT(#REF!),"",IF(C172&gt;0,ROUND(C172/2,0),12))</f>
        <v>#REF!</v>
      </c>
    </row>
    <row r="173" spans="2:4" x14ac:dyDescent="0.35">
      <c r="B173">
        <v>172</v>
      </c>
      <c r="C173" t="e">
        <f ca="1">IF(B173&gt;INDIRECT(#REF!),"",HOUR(Data!J169))</f>
        <v>#REF!</v>
      </c>
      <c r="D173" t="e">
        <f ca="1">IF(B173&gt;INDIRECT(#REF!),"",IF(C173&gt;0,ROUND(C173/2,0),12))</f>
        <v>#REF!</v>
      </c>
    </row>
    <row r="174" spans="2:4" x14ac:dyDescent="0.35">
      <c r="B174">
        <v>173</v>
      </c>
      <c r="C174" t="e">
        <f ca="1">IF(B174&gt;INDIRECT(#REF!),"",HOUR(Data!J170))</f>
        <v>#REF!</v>
      </c>
      <c r="D174" t="e">
        <f ca="1">IF(B174&gt;INDIRECT(#REF!),"",IF(C174&gt;0,ROUND(C174/2,0),12))</f>
        <v>#REF!</v>
      </c>
    </row>
    <row r="175" spans="2:4" x14ac:dyDescent="0.35">
      <c r="B175">
        <v>174</v>
      </c>
      <c r="C175" t="e">
        <f ca="1">IF(B175&gt;INDIRECT(#REF!),"",HOUR(Data!J171))</f>
        <v>#REF!</v>
      </c>
      <c r="D175" t="e">
        <f ca="1">IF(B175&gt;INDIRECT(#REF!),"",IF(C175&gt;0,ROUND(C175/2,0),12))</f>
        <v>#REF!</v>
      </c>
    </row>
    <row r="176" spans="2:4" x14ac:dyDescent="0.35">
      <c r="B176">
        <v>175</v>
      </c>
      <c r="C176" t="e">
        <f ca="1">IF(B176&gt;INDIRECT(#REF!),"",HOUR(Data!J172))</f>
        <v>#REF!</v>
      </c>
      <c r="D176" t="e">
        <f ca="1">IF(B176&gt;INDIRECT(#REF!),"",IF(C176&gt;0,ROUND(C176/2,0),12))</f>
        <v>#REF!</v>
      </c>
    </row>
    <row r="177" spans="2:4" x14ac:dyDescent="0.35">
      <c r="B177">
        <v>176</v>
      </c>
      <c r="C177" t="e">
        <f ca="1">IF(B177&gt;INDIRECT(#REF!),"",HOUR(Data!J173))</f>
        <v>#REF!</v>
      </c>
      <c r="D177" t="e">
        <f ca="1">IF(B177&gt;INDIRECT(#REF!),"",IF(C177&gt;0,ROUND(C177/2,0),12))</f>
        <v>#REF!</v>
      </c>
    </row>
    <row r="178" spans="2:4" x14ac:dyDescent="0.35">
      <c r="B178">
        <v>177</v>
      </c>
      <c r="C178" t="e">
        <f ca="1">IF(B178&gt;INDIRECT(#REF!),"",HOUR(Data!J174))</f>
        <v>#REF!</v>
      </c>
      <c r="D178" t="e">
        <f ca="1">IF(B178&gt;INDIRECT(#REF!),"",IF(C178&gt;0,ROUND(C178/2,0),12))</f>
        <v>#REF!</v>
      </c>
    </row>
    <row r="179" spans="2:4" x14ac:dyDescent="0.35">
      <c r="B179">
        <v>178</v>
      </c>
      <c r="C179" t="e">
        <f ca="1">IF(B179&gt;INDIRECT(#REF!),"",HOUR(Data!J175))</f>
        <v>#REF!</v>
      </c>
      <c r="D179" t="e">
        <f ca="1">IF(B179&gt;INDIRECT(#REF!),"",IF(C179&gt;0,ROUND(C179/2,0),12))</f>
        <v>#REF!</v>
      </c>
    </row>
    <row r="180" spans="2:4" x14ac:dyDescent="0.35">
      <c r="B180">
        <v>179</v>
      </c>
      <c r="C180" t="e">
        <f ca="1">IF(B180&gt;INDIRECT(#REF!),"",HOUR(Data!J176))</f>
        <v>#REF!</v>
      </c>
      <c r="D180" t="e">
        <f ca="1">IF(B180&gt;INDIRECT(#REF!),"",IF(C180&gt;0,ROUND(C180/2,0),12))</f>
        <v>#REF!</v>
      </c>
    </row>
    <row r="181" spans="2:4" x14ac:dyDescent="0.35">
      <c r="B181">
        <v>180</v>
      </c>
      <c r="C181" t="e">
        <f ca="1">IF(B181&gt;INDIRECT(#REF!),"",HOUR(Data!J177))</f>
        <v>#REF!</v>
      </c>
      <c r="D181" t="e">
        <f ca="1">IF(B181&gt;INDIRECT(#REF!),"",IF(C181&gt;0,ROUND(C181/2,0),12))</f>
        <v>#REF!</v>
      </c>
    </row>
    <row r="182" spans="2:4" x14ac:dyDescent="0.35">
      <c r="B182">
        <v>181</v>
      </c>
      <c r="C182" t="e">
        <f ca="1">IF(B182&gt;INDIRECT(#REF!),"",HOUR(Data!J178))</f>
        <v>#REF!</v>
      </c>
      <c r="D182" t="e">
        <f ca="1">IF(B182&gt;INDIRECT(#REF!),"",IF(C182&gt;0,ROUND(C182/2,0),12))</f>
        <v>#REF!</v>
      </c>
    </row>
    <row r="183" spans="2:4" x14ac:dyDescent="0.35">
      <c r="B183">
        <v>182</v>
      </c>
      <c r="C183" t="e">
        <f ca="1">IF(B183&gt;INDIRECT(#REF!),"",HOUR(Data!J179))</f>
        <v>#REF!</v>
      </c>
      <c r="D183" t="e">
        <f ca="1">IF(B183&gt;INDIRECT(#REF!),"",IF(C183&gt;0,ROUND(C183/2,0),12))</f>
        <v>#REF!</v>
      </c>
    </row>
    <row r="184" spans="2:4" x14ac:dyDescent="0.35">
      <c r="B184">
        <v>183</v>
      </c>
      <c r="C184" t="e">
        <f ca="1">IF(B184&gt;INDIRECT(#REF!),"",HOUR(Data!J180))</f>
        <v>#REF!</v>
      </c>
      <c r="D184" t="e">
        <f ca="1">IF(B184&gt;INDIRECT(#REF!),"",IF(C184&gt;0,ROUND(C184/2,0),12))</f>
        <v>#REF!</v>
      </c>
    </row>
    <row r="185" spans="2:4" x14ac:dyDescent="0.35">
      <c r="B185">
        <v>184</v>
      </c>
      <c r="C185" t="e">
        <f ca="1">IF(B185&gt;INDIRECT(#REF!),"",HOUR(Data!J181))</f>
        <v>#REF!</v>
      </c>
      <c r="D185" t="e">
        <f ca="1">IF(B185&gt;INDIRECT(#REF!),"",IF(C185&gt;0,ROUND(C185/2,0),12))</f>
        <v>#REF!</v>
      </c>
    </row>
    <row r="186" spans="2:4" x14ac:dyDescent="0.35">
      <c r="B186">
        <v>185</v>
      </c>
      <c r="C186" t="e">
        <f ca="1">IF(B186&gt;INDIRECT(#REF!),"",HOUR(Data!J182))</f>
        <v>#REF!</v>
      </c>
      <c r="D186" t="e">
        <f ca="1">IF(B186&gt;INDIRECT(#REF!),"",IF(C186&gt;0,ROUND(C186/2,0),12))</f>
        <v>#REF!</v>
      </c>
    </row>
    <row r="187" spans="2:4" x14ac:dyDescent="0.35">
      <c r="B187">
        <v>186</v>
      </c>
      <c r="C187" t="e">
        <f ca="1">IF(B187&gt;INDIRECT(#REF!),"",HOUR(Data!J183))</f>
        <v>#REF!</v>
      </c>
      <c r="D187" t="e">
        <f ca="1">IF(B187&gt;INDIRECT(#REF!),"",IF(C187&gt;0,ROUND(C187/2,0),12))</f>
        <v>#REF!</v>
      </c>
    </row>
    <row r="188" spans="2:4" x14ac:dyDescent="0.35">
      <c r="B188">
        <v>187</v>
      </c>
      <c r="C188" t="e">
        <f ca="1">IF(B188&gt;INDIRECT(#REF!),"",HOUR(Data!J184))</f>
        <v>#REF!</v>
      </c>
      <c r="D188" t="e">
        <f ca="1">IF(B188&gt;INDIRECT(#REF!),"",IF(C188&gt;0,ROUND(C188/2,0),12))</f>
        <v>#REF!</v>
      </c>
    </row>
    <row r="189" spans="2:4" x14ac:dyDescent="0.35">
      <c r="B189">
        <v>188</v>
      </c>
      <c r="C189" t="e">
        <f ca="1">IF(B189&gt;INDIRECT(#REF!),"",HOUR(Data!J185))</f>
        <v>#REF!</v>
      </c>
      <c r="D189" t="e">
        <f ca="1">IF(B189&gt;INDIRECT(#REF!),"",IF(C189&gt;0,ROUND(C189/2,0),12))</f>
        <v>#REF!</v>
      </c>
    </row>
    <row r="190" spans="2:4" x14ac:dyDescent="0.35">
      <c r="B190">
        <v>189</v>
      </c>
      <c r="C190" t="e">
        <f ca="1">IF(B190&gt;INDIRECT(#REF!),"",HOUR(Data!J186))</f>
        <v>#REF!</v>
      </c>
      <c r="D190" t="e">
        <f ca="1">IF(B190&gt;INDIRECT(#REF!),"",IF(C190&gt;0,ROUND(C190/2,0),12))</f>
        <v>#REF!</v>
      </c>
    </row>
    <row r="191" spans="2:4" x14ac:dyDescent="0.35">
      <c r="B191">
        <v>190</v>
      </c>
      <c r="C191" t="e">
        <f ca="1">IF(B191&gt;INDIRECT(#REF!),"",HOUR(Data!J187))</f>
        <v>#REF!</v>
      </c>
      <c r="D191" t="e">
        <f ca="1">IF(B191&gt;INDIRECT(#REF!),"",IF(C191&gt;0,ROUND(C191/2,0),12))</f>
        <v>#REF!</v>
      </c>
    </row>
    <row r="192" spans="2:4" x14ac:dyDescent="0.35">
      <c r="B192">
        <v>191</v>
      </c>
      <c r="C192" t="e">
        <f ca="1">IF(B192&gt;INDIRECT(#REF!),"",HOUR(Data!J188))</f>
        <v>#REF!</v>
      </c>
      <c r="D192" t="e">
        <f ca="1">IF(B192&gt;INDIRECT(#REF!),"",IF(C192&gt;0,ROUND(C192/2,0),12))</f>
        <v>#REF!</v>
      </c>
    </row>
    <row r="193" spans="2:4" x14ac:dyDescent="0.35">
      <c r="B193">
        <v>192</v>
      </c>
      <c r="C193" t="e">
        <f ca="1">IF(B193&gt;INDIRECT(#REF!),"",HOUR(Data!J189))</f>
        <v>#REF!</v>
      </c>
      <c r="D193" t="e">
        <f ca="1">IF(B193&gt;INDIRECT(#REF!),"",IF(C193&gt;0,ROUND(C193/2,0),12))</f>
        <v>#REF!</v>
      </c>
    </row>
    <row r="194" spans="2:4" x14ac:dyDescent="0.35">
      <c r="B194">
        <v>193</v>
      </c>
      <c r="C194" t="e">
        <f ca="1">IF(B194&gt;INDIRECT(#REF!),"",HOUR(Data!J190))</f>
        <v>#REF!</v>
      </c>
      <c r="D194" t="e">
        <f ca="1">IF(B194&gt;INDIRECT(#REF!),"",IF(C194&gt;0,ROUND(C194/2,0),12))</f>
        <v>#REF!</v>
      </c>
    </row>
    <row r="195" spans="2:4" x14ac:dyDescent="0.35">
      <c r="B195">
        <v>194</v>
      </c>
      <c r="C195" t="e">
        <f ca="1">IF(B195&gt;INDIRECT(#REF!),"",HOUR(Data!J191))</f>
        <v>#REF!</v>
      </c>
      <c r="D195" t="e">
        <f ca="1">IF(B195&gt;INDIRECT(#REF!),"",IF(C195&gt;0,ROUND(C195/2,0),12))</f>
        <v>#REF!</v>
      </c>
    </row>
    <row r="196" spans="2:4" x14ac:dyDescent="0.35">
      <c r="B196">
        <v>195</v>
      </c>
      <c r="C196" t="e">
        <f ca="1">IF(B196&gt;INDIRECT(#REF!),"",HOUR(Data!J192))</f>
        <v>#REF!</v>
      </c>
      <c r="D196" t="e">
        <f ca="1">IF(B196&gt;INDIRECT(#REF!),"",IF(C196&gt;0,ROUND(C196/2,0),12))</f>
        <v>#REF!</v>
      </c>
    </row>
    <row r="197" spans="2:4" x14ac:dyDescent="0.35">
      <c r="B197">
        <v>196</v>
      </c>
      <c r="C197" t="e">
        <f ca="1">IF(B197&gt;INDIRECT(#REF!),"",HOUR(Data!J193))</f>
        <v>#REF!</v>
      </c>
      <c r="D197" t="e">
        <f ca="1">IF(B197&gt;INDIRECT(#REF!),"",IF(C197&gt;0,ROUND(C197/2,0),12))</f>
        <v>#REF!</v>
      </c>
    </row>
    <row r="198" spans="2:4" x14ac:dyDescent="0.35">
      <c r="B198">
        <v>197</v>
      </c>
      <c r="C198" t="e">
        <f ca="1">IF(B198&gt;INDIRECT(#REF!),"",HOUR(Data!J194))</f>
        <v>#REF!</v>
      </c>
      <c r="D198" t="e">
        <f ca="1">IF(B198&gt;INDIRECT(#REF!),"",IF(C198&gt;0,ROUND(C198/2,0),12))</f>
        <v>#REF!</v>
      </c>
    </row>
    <row r="199" spans="2:4" x14ac:dyDescent="0.35">
      <c r="B199">
        <v>198</v>
      </c>
      <c r="C199" t="e">
        <f ca="1">IF(B199&gt;INDIRECT(#REF!),"",HOUR(Data!J195))</f>
        <v>#REF!</v>
      </c>
      <c r="D199" t="e">
        <f ca="1">IF(B199&gt;INDIRECT(#REF!),"",IF(C199&gt;0,ROUND(C199/2,0),12))</f>
        <v>#REF!</v>
      </c>
    </row>
    <row r="200" spans="2:4" x14ac:dyDescent="0.35">
      <c r="B200">
        <v>199</v>
      </c>
      <c r="C200" t="e">
        <f ca="1">IF(B200&gt;INDIRECT(#REF!),"",HOUR(Data!J196))</f>
        <v>#REF!</v>
      </c>
      <c r="D200" t="e">
        <f ca="1">IF(B200&gt;INDIRECT(#REF!),"",IF(C200&gt;0,ROUND(C200/2,0),12))</f>
        <v>#REF!</v>
      </c>
    </row>
    <row r="201" spans="2:4" x14ac:dyDescent="0.35">
      <c r="B201">
        <v>200</v>
      </c>
      <c r="C201" t="e">
        <f ca="1">IF(B201&gt;INDIRECT(#REF!),"",HOUR(Data!J197))</f>
        <v>#REF!</v>
      </c>
      <c r="D201" t="e">
        <f ca="1">IF(B201&gt;INDIRECT(#REF!),"",IF(C201&gt;0,ROUND(C201/2,0),12))</f>
        <v>#REF!</v>
      </c>
    </row>
    <row r="202" spans="2:4" x14ac:dyDescent="0.35">
      <c r="B202">
        <v>201</v>
      </c>
      <c r="C202" t="e">
        <f ca="1">IF(B202&gt;INDIRECT(#REF!),"",HOUR(Data!J198))</f>
        <v>#REF!</v>
      </c>
      <c r="D202" t="e">
        <f ca="1">IF(B202&gt;INDIRECT(#REF!),"",IF(C202&gt;0,ROUND(C202/2,0),12))</f>
        <v>#REF!</v>
      </c>
    </row>
    <row r="203" spans="2:4" x14ac:dyDescent="0.35">
      <c r="B203">
        <v>202</v>
      </c>
      <c r="C203" t="e">
        <f ca="1">IF(B203&gt;INDIRECT(#REF!),"",HOUR(Data!J199))</f>
        <v>#REF!</v>
      </c>
      <c r="D203" t="e">
        <f ca="1">IF(B203&gt;INDIRECT(#REF!),"",IF(C203&gt;0,ROUND(C203/2,0),12))</f>
        <v>#REF!</v>
      </c>
    </row>
    <row r="204" spans="2:4" x14ac:dyDescent="0.35">
      <c r="B204">
        <v>203</v>
      </c>
      <c r="C204" t="e">
        <f ca="1">IF(B204&gt;INDIRECT(#REF!),"",HOUR(Data!J200))</f>
        <v>#REF!</v>
      </c>
      <c r="D204" t="e">
        <f ca="1">IF(B204&gt;INDIRECT(#REF!),"",IF(C204&gt;0,ROUND(C204/2,0),12))</f>
        <v>#REF!</v>
      </c>
    </row>
    <row r="205" spans="2:4" x14ac:dyDescent="0.35">
      <c r="B205">
        <v>204</v>
      </c>
      <c r="C205" t="e">
        <f ca="1">IF(B205&gt;INDIRECT(#REF!),"",HOUR(Data!J201))</f>
        <v>#REF!</v>
      </c>
      <c r="D205" t="e">
        <f ca="1">IF(B205&gt;INDIRECT(#REF!),"",IF(C205&gt;0,ROUND(C205/2,0),12))</f>
        <v>#REF!</v>
      </c>
    </row>
    <row r="206" spans="2:4" x14ac:dyDescent="0.35">
      <c r="B206">
        <v>205</v>
      </c>
      <c r="C206" t="e">
        <f ca="1">IF(B206&gt;INDIRECT(#REF!),"",HOUR(Data!J202))</f>
        <v>#REF!</v>
      </c>
      <c r="D206" t="e">
        <f ca="1">IF(B206&gt;INDIRECT(#REF!),"",IF(C206&gt;0,ROUND(C206/2,0),12))</f>
        <v>#REF!</v>
      </c>
    </row>
    <row r="207" spans="2:4" x14ac:dyDescent="0.35">
      <c r="B207">
        <v>206</v>
      </c>
      <c r="C207" t="e">
        <f ca="1">IF(B207&gt;INDIRECT(#REF!),"",HOUR(Data!J203))</f>
        <v>#REF!</v>
      </c>
      <c r="D207" t="e">
        <f ca="1">IF(B207&gt;INDIRECT(#REF!),"",IF(C207&gt;0,ROUND(C207/2,0),12))</f>
        <v>#REF!</v>
      </c>
    </row>
    <row r="208" spans="2:4" x14ac:dyDescent="0.35">
      <c r="B208">
        <v>207</v>
      </c>
      <c r="C208" t="e">
        <f ca="1">IF(B208&gt;INDIRECT(#REF!),"",HOUR(Data!J204))</f>
        <v>#REF!</v>
      </c>
      <c r="D208" t="e">
        <f ca="1">IF(B208&gt;INDIRECT(#REF!),"",IF(C208&gt;0,ROUND(C208/2,0),12))</f>
        <v>#REF!</v>
      </c>
    </row>
    <row r="209" spans="2:4" x14ac:dyDescent="0.35">
      <c r="B209">
        <v>208</v>
      </c>
      <c r="C209" t="e">
        <f ca="1">IF(B209&gt;INDIRECT(#REF!),"",HOUR(Data!J205))</f>
        <v>#REF!</v>
      </c>
      <c r="D209" t="e">
        <f ca="1">IF(B209&gt;INDIRECT(#REF!),"",IF(C209&gt;0,ROUND(C209/2,0),12))</f>
        <v>#REF!</v>
      </c>
    </row>
    <row r="210" spans="2:4" x14ac:dyDescent="0.35">
      <c r="B210">
        <v>209</v>
      </c>
      <c r="C210" t="e">
        <f ca="1">IF(B210&gt;INDIRECT(#REF!),"",HOUR(Data!J206))</f>
        <v>#REF!</v>
      </c>
      <c r="D210" t="e">
        <f ca="1">IF(B210&gt;INDIRECT(#REF!),"",IF(C210&gt;0,ROUND(C210/2,0),12))</f>
        <v>#REF!</v>
      </c>
    </row>
    <row r="211" spans="2:4" x14ac:dyDescent="0.35">
      <c r="B211">
        <v>210</v>
      </c>
      <c r="C211" t="e">
        <f ca="1">IF(B211&gt;INDIRECT(#REF!),"",HOUR(Data!J207))</f>
        <v>#REF!</v>
      </c>
      <c r="D211" t="e">
        <f ca="1">IF(B211&gt;INDIRECT(#REF!),"",IF(C211&gt;0,ROUND(C211/2,0),12))</f>
        <v>#REF!</v>
      </c>
    </row>
    <row r="212" spans="2:4" x14ac:dyDescent="0.35">
      <c r="B212">
        <v>211</v>
      </c>
      <c r="C212" t="e">
        <f ca="1">IF(B212&gt;INDIRECT(#REF!),"",HOUR(Data!J208))</f>
        <v>#REF!</v>
      </c>
      <c r="D212" t="e">
        <f ca="1">IF(B212&gt;INDIRECT(#REF!),"",IF(C212&gt;0,ROUND(C212/2,0),12))</f>
        <v>#REF!</v>
      </c>
    </row>
    <row r="213" spans="2:4" x14ac:dyDescent="0.35">
      <c r="B213">
        <v>212</v>
      </c>
      <c r="C213" t="e">
        <f ca="1">IF(B213&gt;INDIRECT(#REF!),"",HOUR(Data!J209))</f>
        <v>#REF!</v>
      </c>
      <c r="D213" t="e">
        <f ca="1">IF(B213&gt;INDIRECT(#REF!),"",IF(C213&gt;0,ROUND(C213/2,0),12))</f>
        <v>#REF!</v>
      </c>
    </row>
    <row r="214" spans="2:4" x14ac:dyDescent="0.35">
      <c r="B214">
        <v>213</v>
      </c>
      <c r="C214" t="e">
        <f ca="1">IF(B214&gt;INDIRECT(#REF!),"",HOUR(Data!J210))</f>
        <v>#REF!</v>
      </c>
      <c r="D214" t="e">
        <f ca="1">IF(B214&gt;INDIRECT(#REF!),"",IF(C214&gt;0,ROUND(C214/2,0),12))</f>
        <v>#REF!</v>
      </c>
    </row>
    <row r="215" spans="2:4" x14ac:dyDescent="0.35">
      <c r="B215">
        <v>214</v>
      </c>
      <c r="C215" t="e">
        <f ca="1">IF(B215&gt;INDIRECT(#REF!),"",HOUR(Data!J211))</f>
        <v>#REF!</v>
      </c>
      <c r="D215" t="e">
        <f ca="1">IF(B215&gt;INDIRECT(#REF!),"",IF(C215&gt;0,ROUND(C215/2,0),12))</f>
        <v>#REF!</v>
      </c>
    </row>
    <row r="216" spans="2:4" x14ac:dyDescent="0.35">
      <c r="B216">
        <v>215</v>
      </c>
      <c r="C216" t="e">
        <f ca="1">IF(B216&gt;INDIRECT(#REF!),"",HOUR(Data!J212))</f>
        <v>#REF!</v>
      </c>
      <c r="D216" t="e">
        <f ca="1">IF(B216&gt;INDIRECT(#REF!),"",IF(C216&gt;0,ROUND(C216/2,0),12))</f>
        <v>#REF!</v>
      </c>
    </row>
    <row r="217" spans="2:4" x14ac:dyDescent="0.35">
      <c r="B217">
        <v>216</v>
      </c>
      <c r="C217" t="e">
        <f ca="1">IF(B217&gt;INDIRECT(#REF!),"",HOUR(Data!J213))</f>
        <v>#REF!</v>
      </c>
      <c r="D217" t="e">
        <f ca="1">IF(B217&gt;INDIRECT(#REF!),"",IF(C217&gt;0,ROUND(C217/2,0),12))</f>
        <v>#REF!</v>
      </c>
    </row>
    <row r="218" spans="2:4" x14ac:dyDescent="0.35">
      <c r="B218">
        <v>217</v>
      </c>
      <c r="C218" t="e">
        <f ca="1">IF(B218&gt;INDIRECT(#REF!),"",HOUR(Data!J214))</f>
        <v>#REF!</v>
      </c>
      <c r="D218" t="e">
        <f ca="1">IF(B218&gt;INDIRECT(#REF!),"",IF(C218&gt;0,ROUND(C218/2,0),12))</f>
        <v>#REF!</v>
      </c>
    </row>
    <row r="219" spans="2:4" x14ac:dyDescent="0.35">
      <c r="B219">
        <v>218</v>
      </c>
      <c r="C219" t="e">
        <f ca="1">IF(B219&gt;INDIRECT(#REF!),"",HOUR(Data!J215))</f>
        <v>#REF!</v>
      </c>
      <c r="D219" t="e">
        <f ca="1">IF(B219&gt;INDIRECT(#REF!),"",IF(C219&gt;0,ROUND(C219/2,0),12))</f>
        <v>#REF!</v>
      </c>
    </row>
    <row r="220" spans="2:4" x14ac:dyDescent="0.35">
      <c r="B220">
        <v>219</v>
      </c>
      <c r="C220" t="e">
        <f ca="1">IF(B220&gt;INDIRECT(#REF!),"",HOUR(Data!J216))</f>
        <v>#REF!</v>
      </c>
      <c r="D220" t="e">
        <f ca="1">IF(B220&gt;INDIRECT(#REF!),"",IF(C220&gt;0,ROUND(C220/2,0),12))</f>
        <v>#REF!</v>
      </c>
    </row>
    <row r="221" spans="2:4" x14ac:dyDescent="0.35">
      <c r="B221">
        <v>220</v>
      </c>
      <c r="C221" t="e">
        <f ca="1">IF(B221&gt;INDIRECT(#REF!),"",HOUR(Data!J217))</f>
        <v>#REF!</v>
      </c>
      <c r="D221" t="e">
        <f ca="1">IF(B221&gt;INDIRECT(#REF!),"",IF(C221&gt;0,ROUND(C221/2,0),12))</f>
        <v>#REF!</v>
      </c>
    </row>
    <row r="222" spans="2:4" x14ac:dyDescent="0.35">
      <c r="B222">
        <v>221</v>
      </c>
      <c r="C222" t="e">
        <f ca="1">IF(B222&gt;INDIRECT(#REF!),"",HOUR(Data!J218))</f>
        <v>#REF!</v>
      </c>
      <c r="D222" t="e">
        <f ca="1">IF(B222&gt;INDIRECT(#REF!),"",IF(C222&gt;0,ROUND(C222/2,0),12))</f>
        <v>#REF!</v>
      </c>
    </row>
    <row r="223" spans="2:4" x14ac:dyDescent="0.35">
      <c r="B223">
        <v>222</v>
      </c>
      <c r="C223" t="e">
        <f ca="1">IF(B223&gt;INDIRECT(#REF!),"",HOUR(Data!J219))</f>
        <v>#REF!</v>
      </c>
      <c r="D223" t="e">
        <f ca="1">IF(B223&gt;INDIRECT(#REF!),"",IF(C223&gt;0,ROUND(C223/2,0),12))</f>
        <v>#REF!</v>
      </c>
    </row>
    <row r="224" spans="2:4" x14ac:dyDescent="0.35">
      <c r="B224">
        <v>223</v>
      </c>
      <c r="C224" t="e">
        <f ca="1">IF(B224&gt;INDIRECT(#REF!),"",HOUR(Data!J220))</f>
        <v>#REF!</v>
      </c>
      <c r="D224" t="e">
        <f ca="1">IF(B224&gt;INDIRECT(#REF!),"",IF(C224&gt;0,ROUND(C224/2,0),12))</f>
        <v>#REF!</v>
      </c>
    </row>
    <row r="225" spans="2:4" x14ac:dyDescent="0.35">
      <c r="B225">
        <v>224</v>
      </c>
      <c r="C225" t="e">
        <f ca="1">IF(B225&gt;INDIRECT(#REF!),"",HOUR(Data!J221))</f>
        <v>#REF!</v>
      </c>
      <c r="D225" t="e">
        <f ca="1">IF(B225&gt;INDIRECT(#REF!),"",IF(C225&gt;0,ROUND(C225/2,0),12))</f>
        <v>#REF!</v>
      </c>
    </row>
    <row r="226" spans="2:4" x14ac:dyDescent="0.35">
      <c r="B226">
        <v>225</v>
      </c>
      <c r="C226" t="e">
        <f ca="1">IF(B226&gt;INDIRECT(#REF!),"",HOUR(Data!J222))</f>
        <v>#REF!</v>
      </c>
      <c r="D226" t="e">
        <f ca="1">IF(B226&gt;INDIRECT(#REF!),"",IF(C226&gt;0,ROUND(C226/2,0),12))</f>
        <v>#REF!</v>
      </c>
    </row>
    <row r="227" spans="2:4" x14ac:dyDescent="0.35">
      <c r="B227">
        <v>226</v>
      </c>
      <c r="C227" t="e">
        <f ca="1">IF(B227&gt;INDIRECT(#REF!),"",HOUR(Data!J223))</f>
        <v>#REF!</v>
      </c>
      <c r="D227" t="e">
        <f ca="1">IF(B227&gt;INDIRECT(#REF!),"",IF(C227&gt;0,ROUND(C227/2,0),12))</f>
        <v>#REF!</v>
      </c>
    </row>
    <row r="228" spans="2:4" x14ac:dyDescent="0.35">
      <c r="B228">
        <v>227</v>
      </c>
      <c r="C228" t="e">
        <f ca="1">IF(B228&gt;INDIRECT(#REF!),"",HOUR(Data!J224))</f>
        <v>#REF!</v>
      </c>
      <c r="D228" t="e">
        <f ca="1">IF(B228&gt;INDIRECT(#REF!),"",IF(C228&gt;0,ROUND(C228/2,0),12))</f>
        <v>#REF!</v>
      </c>
    </row>
    <row r="229" spans="2:4" x14ac:dyDescent="0.35">
      <c r="B229">
        <v>228</v>
      </c>
      <c r="C229" t="e">
        <f ca="1">IF(B229&gt;INDIRECT(#REF!),"",HOUR(Data!J225))</f>
        <v>#REF!</v>
      </c>
      <c r="D229" t="e">
        <f ca="1">IF(B229&gt;INDIRECT(#REF!),"",IF(C229&gt;0,ROUND(C229/2,0),12))</f>
        <v>#REF!</v>
      </c>
    </row>
    <row r="230" spans="2:4" x14ac:dyDescent="0.35">
      <c r="B230">
        <v>229</v>
      </c>
      <c r="C230" t="e">
        <f ca="1">IF(B230&gt;INDIRECT(#REF!),"",HOUR(Data!J226))</f>
        <v>#REF!</v>
      </c>
      <c r="D230" t="e">
        <f ca="1">IF(B230&gt;INDIRECT(#REF!),"",IF(C230&gt;0,ROUND(C230/2,0),12))</f>
        <v>#REF!</v>
      </c>
    </row>
    <row r="231" spans="2:4" x14ac:dyDescent="0.35">
      <c r="B231">
        <v>230</v>
      </c>
      <c r="C231" t="e">
        <f ca="1">IF(B231&gt;INDIRECT(#REF!),"",HOUR(Data!J227))</f>
        <v>#REF!</v>
      </c>
      <c r="D231" t="e">
        <f ca="1">IF(B231&gt;INDIRECT(#REF!),"",IF(C231&gt;0,ROUND(C231/2,0),12))</f>
        <v>#REF!</v>
      </c>
    </row>
    <row r="232" spans="2:4" x14ac:dyDescent="0.35">
      <c r="B232">
        <v>231</v>
      </c>
      <c r="C232" t="e">
        <f ca="1">IF(B232&gt;INDIRECT(#REF!),"",HOUR(Data!J228))</f>
        <v>#REF!</v>
      </c>
      <c r="D232" t="e">
        <f ca="1">IF(B232&gt;INDIRECT(#REF!),"",IF(C232&gt;0,ROUND(C232/2,0),12))</f>
        <v>#REF!</v>
      </c>
    </row>
    <row r="233" spans="2:4" x14ac:dyDescent="0.35">
      <c r="B233">
        <v>232</v>
      </c>
      <c r="C233" t="e">
        <f ca="1">IF(B233&gt;INDIRECT(#REF!),"",HOUR(Data!J229))</f>
        <v>#REF!</v>
      </c>
      <c r="D233" t="e">
        <f ca="1">IF(B233&gt;INDIRECT(#REF!),"",IF(C233&gt;0,ROUND(C233/2,0),12))</f>
        <v>#REF!</v>
      </c>
    </row>
    <row r="234" spans="2:4" x14ac:dyDescent="0.35">
      <c r="B234">
        <v>233</v>
      </c>
      <c r="C234" t="e">
        <f ca="1">IF(B234&gt;INDIRECT(#REF!),"",HOUR(Data!J230))</f>
        <v>#REF!</v>
      </c>
      <c r="D234" t="e">
        <f ca="1">IF(B234&gt;INDIRECT(#REF!),"",IF(C234&gt;0,ROUND(C234/2,0),12))</f>
        <v>#REF!</v>
      </c>
    </row>
    <row r="235" spans="2:4" x14ac:dyDescent="0.35">
      <c r="B235">
        <v>234</v>
      </c>
      <c r="C235" t="e">
        <f ca="1">IF(B235&gt;INDIRECT(#REF!),"",HOUR(Data!J231))</f>
        <v>#REF!</v>
      </c>
      <c r="D235" t="e">
        <f ca="1">IF(B235&gt;INDIRECT(#REF!),"",IF(C235&gt;0,ROUND(C235/2,0),12))</f>
        <v>#REF!</v>
      </c>
    </row>
    <row r="236" spans="2:4" x14ac:dyDescent="0.35">
      <c r="B236">
        <v>235</v>
      </c>
      <c r="C236" t="e">
        <f ca="1">IF(B236&gt;INDIRECT(#REF!),"",HOUR(Data!J232))</f>
        <v>#REF!</v>
      </c>
      <c r="D236" t="e">
        <f ca="1">IF(B236&gt;INDIRECT(#REF!),"",IF(C236&gt;0,ROUND(C236/2,0),12))</f>
        <v>#REF!</v>
      </c>
    </row>
    <row r="237" spans="2:4" x14ac:dyDescent="0.35">
      <c r="B237">
        <v>236</v>
      </c>
      <c r="C237" t="e">
        <f ca="1">IF(B237&gt;INDIRECT(#REF!),"",HOUR(Data!J233))</f>
        <v>#REF!</v>
      </c>
      <c r="D237" t="e">
        <f ca="1">IF(B237&gt;INDIRECT(#REF!),"",IF(C237&gt;0,ROUND(C237/2,0),12))</f>
        <v>#REF!</v>
      </c>
    </row>
    <row r="238" spans="2:4" x14ac:dyDescent="0.35">
      <c r="B238">
        <v>237</v>
      </c>
      <c r="C238" t="e">
        <f ca="1">IF(B238&gt;INDIRECT(#REF!),"",HOUR(Data!J234))</f>
        <v>#REF!</v>
      </c>
      <c r="D238" t="e">
        <f ca="1">IF(B238&gt;INDIRECT(#REF!),"",IF(C238&gt;0,ROUND(C238/2,0),12))</f>
        <v>#REF!</v>
      </c>
    </row>
    <row r="239" spans="2:4" x14ac:dyDescent="0.35">
      <c r="B239">
        <v>238</v>
      </c>
      <c r="C239" t="e">
        <f ca="1">IF(B239&gt;INDIRECT(#REF!),"",HOUR(Data!J235))</f>
        <v>#REF!</v>
      </c>
      <c r="D239" t="e">
        <f ca="1">IF(B239&gt;INDIRECT(#REF!),"",IF(C239&gt;0,ROUND(C239/2,0),12))</f>
        <v>#REF!</v>
      </c>
    </row>
    <row r="240" spans="2:4" x14ac:dyDescent="0.35">
      <c r="B240">
        <v>239</v>
      </c>
      <c r="C240" t="e">
        <f ca="1">IF(B240&gt;INDIRECT(#REF!),"",HOUR(Data!J236))</f>
        <v>#REF!</v>
      </c>
      <c r="D240" t="e">
        <f ca="1">IF(B240&gt;INDIRECT(#REF!),"",IF(C240&gt;0,ROUND(C240/2,0),12))</f>
        <v>#REF!</v>
      </c>
    </row>
    <row r="241" spans="2:4" x14ac:dyDescent="0.35">
      <c r="B241">
        <v>240</v>
      </c>
      <c r="C241" t="e">
        <f ca="1">IF(B241&gt;INDIRECT(#REF!),"",HOUR(Data!J237))</f>
        <v>#REF!</v>
      </c>
      <c r="D241" t="e">
        <f ca="1">IF(B241&gt;INDIRECT(#REF!),"",IF(C241&gt;0,ROUND(C241/2,0),12))</f>
        <v>#REF!</v>
      </c>
    </row>
    <row r="242" spans="2:4" x14ac:dyDescent="0.35">
      <c r="B242">
        <v>241</v>
      </c>
      <c r="C242" t="e">
        <f ca="1">IF(B242&gt;INDIRECT(#REF!),"",HOUR(Data!J238))</f>
        <v>#REF!</v>
      </c>
      <c r="D242" t="e">
        <f ca="1">IF(B242&gt;INDIRECT(#REF!),"",IF(C242&gt;0,ROUND(C242/2,0),12))</f>
        <v>#REF!</v>
      </c>
    </row>
    <row r="243" spans="2:4" x14ac:dyDescent="0.35">
      <c r="B243">
        <v>242</v>
      </c>
      <c r="C243" t="e">
        <f ca="1">IF(B243&gt;INDIRECT(#REF!),"",HOUR(Data!J239))</f>
        <v>#REF!</v>
      </c>
      <c r="D243" t="e">
        <f ca="1">IF(B243&gt;INDIRECT(#REF!),"",IF(C243&gt;0,ROUND(C243/2,0),12))</f>
        <v>#REF!</v>
      </c>
    </row>
    <row r="244" spans="2:4" x14ac:dyDescent="0.35">
      <c r="B244">
        <v>243</v>
      </c>
      <c r="C244" t="e">
        <f ca="1">IF(B244&gt;INDIRECT(#REF!),"",HOUR(Data!J240))</f>
        <v>#REF!</v>
      </c>
      <c r="D244" t="e">
        <f ca="1">IF(B244&gt;INDIRECT(#REF!),"",IF(C244&gt;0,ROUND(C244/2,0),12))</f>
        <v>#REF!</v>
      </c>
    </row>
    <row r="245" spans="2:4" x14ac:dyDescent="0.35">
      <c r="B245">
        <v>244</v>
      </c>
      <c r="C245" t="e">
        <f ca="1">IF(B245&gt;INDIRECT(#REF!),"",HOUR(Data!J241))</f>
        <v>#REF!</v>
      </c>
      <c r="D245" t="e">
        <f ca="1">IF(B245&gt;INDIRECT(#REF!),"",IF(C245&gt;0,ROUND(C245/2,0),12))</f>
        <v>#REF!</v>
      </c>
    </row>
    <row r="246" spans="2:4" x14ac:dyDescent="0.35">
      <c r="B246">
        <v>245</v>
      </c>
      <c r="C246" t="e">
        <f ca="1">IF(B246&gt;INDIRECT(#REF!),"",HOUR(Data!J242))</f>
        <v>#REF!</v>
      </c>
      <c r="D246" t="e">
        <f ca="1">IF(B246&gt;INDIRECT(#REF!),"",IF(C246&gt;0,ROUND(C246/2,0),12))</f>
        <v>#REF!</v>
      </c>
    </row>
    <row r="247" spans="2:4" x14ac:dyDescent="0.35">
      <c r="B247">
        <v>246</v>
      </c>
      <c r="C247" t="e">
        <f ca="1">IF(B247&gt;INDIRECT(#REF!),"",HOUR(Data!J243))</f>
        <v>#REF!</v>
      </c>
      <c r="D247" t="e">
        <f ca="1">IF(B247&gt;INDIRECT(#REF!),"",IF(C247&gt;0,ROUND(C247/2,0),12))</f>
        <v>#REF!</v>
      </c>
    </row>
    <row r="248" spans="2:4" x14ac:dyDescent="0.35">
      <c r="B248">
        <v>247</v>
      </c>
      <c r="C248" t="e">
        <f ca="1">IF(B248&gt;INDIRECT(#REF!),"",HOUR(Data!J244))</f>
        <v>#REF!</v>
      </c>
      <c r="D248" t="e">
        <f ca="1">IF(B248&gt;INDIRECT(#REF!),"",IF(C248&gt;0,ROUND(C248/2,0),12))</f>
        <v>#REF!</v>
      </c>
    </row>
    <row r="249" spans="2:4" x14ac:dyDescent="0.35">
      <c r="B249">
        <v>248</v>
      </c>
      <c r="C249" t="e">
        <f ca="1">IF(B249&gt;INDIRECT(#REF!),"",HOUR(Data!J245))</f>
        <v>#REF!</v>
      </c>
      <c r="D249" t="e">
        <f ca="1">IF(B249&gt;INDIRECT(#REF!),"",IF(C249&gt;0,ROUND(C249/2,0),12))</f>
        <v>#REF!</v>
      </c>
    </row>
    <row r="250" spans="2:4" x14ac:dyDescent="0.35">
      <c r="B250">
        <v>249</v>
      </c>
      <c r="C250" t="e">
        <f ca="1">IF(B250&gt;INDIRECT(#REF!),"",HOUR(Data!J246))</f>
        <v>#REF!</v>
      </c>
      <c r="D250" t="e">
        <f ca="1">IF(B250&gt;INDIRECT(#REF!),"",IF(C250&gt;0,ROUND(C250/2,0),12))</f>
        <v>#REF!</v>
      </c>
    </row>
    <row r="251" spans="2:4" x14ac:dyDescent="0.35">
      <c r="B251">
        <v>250</v>
      </c>
      <c r="C251" t="e">
        <f ca="1">IF(B251&gt;INDIRECT(#REF!),"",HOUR(Data!J247))</f>
        <v>#REF!</v>
      </c>
      <c r="D251" t="e">
        <f ca="1">IF(B251&gt;INDIRECT(#REF!),"",IF(C251&gt;0,ROUND(C251/2,0),12))</f>
        <v>#REF!</v>
      </c>
    </row>
    <row r="252" spans="2:4" x14ac:dyDescent="0.35">
      <c r="B252">
        <v>251</v>
      </c>
      <c r="C252" t="e">
        <f ca="1">IF(B252&gt;INDIRECT(#REF!),"",HOUR(Data!J248))</f>
        <v>#REF!</v>
      </c>
      <c r="D252" t="e">
        <f ca="1">IF(B252&gt;INDIRECT(#REF!),"",IF(C252&gt;0,ROUND(C252/2,0),12))</f>
        <v>#REF!</v>
      </c>
    </row>
    <row r="253" spans="2:4" x14ac:dyDescent="0.35">
      <c r="B253">
        <v>252</v>
      </c>
      <c r="C253" t="e">
        <f ca="1">IF(B253&gt;INDIRECT(#REF!),"",HOUR(Data!J249))</f>
        <v>#REF!</v>
      </c>
      <c r="D253" t="e">
        <f ca="1">IF(B253&gt;INDIRECT(#REF!),"",IF(C253&gt;0,ROUND(C253/2,0),12))</f>
        <v>#REF!</v>
      </c>
    </row>
    <row r="254" spans="2:4" x14ac:dyDescent="0.35">
      <c r="B254">
        <v>253</v>
      </c>
      <c r="C254" t="e">
        <f ca="1">IF(B254&gt;INDIRECT(#REF!),"",HOUR(Data!J250))</f>
        <v>#REF!</v>
      </c>
      <c r="D254" t="e">
        <f ca="1">IF(B254&gt;INDIRECT(#REF!),"",IF(C254&gt;0,ROUND(C254/2,0),12))</f>
        <v>#REF!</v>
      </c>
    </row>
    <row r="255" spans="2:4" x14ac:dyDescent="0.35">
      <c r="B255">
        <v>254</v>
      </c>
      <c r="C255" t="e">
        <f ca="1">IF(B255&gt;INDIRECT(#REF!),"",HOUR(Data!J251))</f>
        <v>#REF!</v>
      </c>
      <c r="D255" t="e">
        <f ca="1">IF(B255&gt;INDIRECT(#REF!),"",IF(C255&gt;0,ROUND(C255/2,0),12))</f>
        <v>#REF!</v>
      </c>
    </row>
    <row r="256" spans="2:4" x14ac:dyDescent="0.35">
      <c r="B256">
        <v>255</v>
      </c>
      <c r="C256" t="e">
        <f ca="1">IF(B256&gt;INDIRECT(#REF!),"",HOUR(Data!J252))</f>
        <v>#REF!</v>
      </c>
      <c r="D256" t="e">
        <f ca="1">IF(B256&gt;INDIRECT(#REF!),"",IF(C256&gt;0,ROUND(C256/2,0),12))</f>
        <v>#REF!</v>
      </c>
    </row>
    <row r="257" spans="2:4" x14ac:dyDescent="0.35">
      <c r="B257">
        <v>256</v>
      </c>
      <c r="C257" t="e">
        <f ca="1">IF(B257&gt;INDIRECT(#REF!),"",HOUR(Data!J253))</f>
        <v>#REF!</v>
      </c>
      <c r="D257" t="e">
        <f ca="1">IF(B257&gt;INDIRECT(#REF!),"",IF(C257&gt;0,ROUND(C257/2,0),12))</f>
        <v>#REF!</v>
      </c>
    </row>
    <row r="258" spans="2:4" x14ac:dyDescent="0.35">
      <c r="B258">
        <v>257</v>
      </c>
      <c r="C258" t="e">
        <f ca="1">IF(B258&gt;INDIRECT(#REF!),"",HOUR(Data!J254))</f>
        <v>#REF!</v>
      </c>
      <c r="D258" t="e">
        <f ca="1">IF(B258&gt;INDIRECT(#REF!),"",IF(C258&gt;0,ROUND(C258/2,0),12))</f>
        <v>#REF!</v>
      </c>
    </row>
    <row r="259" spans="2:4" x14ac:dyDescent="0.35">
      <c r="B259">
        <v>258</v>
      </c>
      <c r="C259" t="e">
        <f ca="1">IF(B259&gt;INDIRECT(#REF!),"",HOUR(Data!J255))</f>
        <v>#REF!</v>
      </c>
      <c r="D259" t="e">
        <f ca="1">IF(B259&gt;INDIRECT(#REF!),"",IF(C259&gt;0,ROUND(C259/2,0),12))</f>
        <v>#REF!</v>
      </c>
    </row>
    <row r="260" spans="2:4" x14ac:dyDescent="0.35">
      <c r="B260">
        <v>259</v>
      </c>
      <c r="C260" t="e">
        <f ca="1">IF(B260&gt;INDIRECT(#REF!),"",HOUR(Data!J256))</f>
        <v>#REF!</v>
      </c>
      <c r="D260" t="e">
        <f ca="1">IF(B260&gt;INDIRECT(#REF!),"",IF(C260&gt;0,ROUND(C260/2,0),12))</f>
        <v>#REF!</v>
      </c>
    </row>
    <row r="261" spans="2:4" x14ac:dyDescent="0.35">
      <c r="B261">
        <v>260</v>
      </c>
      <c r="C261" t="e">
        <f ca="1">IF(B261&gt;INDIRECT(#REF!),"",HOUR(Data!J257))</f>
        <v>#REF!</v>
      </c>
      <c r="D261" t="e">
        <f ca="1">IF(B261&gt;INDIRECT(#REF!),"",IF(C261&gt;0,ROUND(C261/2,0),12))</f>
        <v>#REF!</v>
      </c>
    </row>
    <row r="262" spans="2:4" x14ac:dyDescent="0.35">
      <c r="B262">
        <v>261</v>
      </c>
      <c r="C262" t="e">
        <f ca="1">IF(B262&gt;INDIRECT(#REF!),"",HOUR(Data!J258))</f>
        <v>#REF!</v>
      </c>
      <c r="D262" t="e">
        <f ca="1">IF(B262&gt;INDIRECT(#REF!),"",IF(C262&gt;0,ROUND(C262/2,0),12))</f>
        <v>#REF!</v>
      </c>
    </row>
    <row r="263" spans="2:4" x14ac:dyDescent="0.35">
      <c r="B263">
        <v>262</v>
      </c>
      <c r="C263" t="e">
        <f ca="1">IF(B263&gt;INDIRECT(#REF!),"",HOUR(Data!J259))</f>
        <v>#REF!</v>
      </c>
      <c r="D263" t="e">
        <f ca="1">IF(B263&gt;INDIRECT(#REF!),"",IF(C263&gt;0,ROUND(C263/2,0),12))</f>
        <v>#REF!</v>
      </c>
    </row>
    <row r="264" spans="2:4" x14ac:dyDescent="0.35">
      <c r="B264">
        <v>263</v>
      </c>
      <c r="C264" t="e">
        <f ca="1">IF(B264&gt;INDIRECT(#REF!),"",HOUR(Data!J260))</f>
        <v>#REF!</v>
      </c>
      <c r="D264" t="e">
        <f ca="1">IF(B264&gt;INDIRECT(#REF!),"",IF(C264&gt;0,ROUND(C264/2,0),12))</f>
        <v>#REF!</v>
      </c>
    </row>
    <row r="265" spans="2:4" x14ac:dyDescent="0.35">
      <c r="B265">
        <v>264</v>
      </c>
      <c r="C265" t="e">
        <f ca="1">IF(B265&gt;INDIRECT(#REF!),"",HOUR(Data!J261))</f>
        <v>#REF!</v>
      </c>
      <c r="D265" t="e">
        <f ca="1">IF(B265&gt;INDIRECT(#REF!),"",IF(C265&gt;0,ROUND(C265/2,0),12))</f>
        <v>#REF!</v>
      </c>
    </row>
    <row r="266" spans="2:4" x14ac:dyDescent="0.35">
      <c r="B266">
        <v>265</v>
      </c>
      <c r="C266" t="e">
        <f ca="1">IF(B266&gt;INDIRECT(#REF!),"",HOUR(Data!J262))</f>
        <v>#REF!</v>
      </c>
      <c r="D266" t="e">
        <f ca="1">IF(B266&gt;INDIRECT(#REF!),"",IF(C266&gt;0,ROUND(C266/2,0),12))</f>
        <v>#REF!</v>
      </c>
    </row>
    <row r="267" spans="2:4" x14ac:dyDescent="0.35">
      <c r="B267">
        <v>266</v>
      </c>
      <c r="C267" t="e">
        <f ca="1">IF(B267&gt;INDIRECT(#REF!),"",HOUR(Data!J263))</f>
        <v>#REF!</v>
      </c>
      <c r="D267" t="e">
        <f ca="1">IF(B267&gt;INDIRECT(#REF!),"",IF(C267&gt;0,ROUND(C267/2,0),12))</f>
        <v>#REF!</v>
      </c>
    </row>
    <row r="268" spans="2:4" x14ac:dyDescent="0.35">
      <c r="B268">
        <v>267</v>
      </c>
      <c r="C268" t="e">
        <f ca="1">IF(B268&gt;INDIRECT(#REF!),"",HOUR(Data!J264))</f>
        <v>#REF!</v>
      </c>
      <c r="D268" t="e">
        <f ca="1">IF(B268&gt;INDIRECT(#REF!),"",IF(C268&gt;0,ROUND(C268/2,0),12))</f>
        <v>#REF!</v>
      </c>
    </row>
    <row r="269" spans="2:4" x14ac:dyDescent="0.35">
      <c r="B269">
        <v>268</v>
      </c>
      <c r="C269" t="e">
        <f ca="1">IF(B269&gt;INDIRECT(#REF!),"",HOUR(Data!J265))</f>
        <v>#REF!</v>
      </c>
      <c r="D269" t="e">
        <f ca="1">IF(B269&gt;INDIRECT(#REF!),"",IF(C269&gt;0,ROUND(C269/2,0),12))</f>
        <v>#REF!</v>
      </c>
    </row>
    <row r="270" spans="2:4" x14ac:dyDescent="0.35">
      <c r="B270">
        <v>269</v>
      </c>
      <c r="C270" t="e">
        <f ca="1">IF(B270&gt;INDIRECT(#REF!),"",HOUR(Data!J266))</f>
        <v>#REF!</v>
      </c>
      <c r="D270" t="e">
        <f ca="1">IF(B270&gt;INDIRECT(#REF!),"",IF(C270&gt;0,ROUND(C270/2,0),12))</f>
        <v>#REF!</v>
      </c>
    </row>
    <row r="271" spans="2:4" x14ac:dyDescent="0.35">
      <c r="B271">
        <v>270</v>
      </c>
      <c r="C271" t="e">
        <f ca="1">IF(B271&gt;INDIRECT(#REF!),"",HOUR(Data!J267))</f>
        <v>#REF!</v>
      </c>
      <c r="D271" t="e">
        <f ca="1">IF(B271&gt;INDIRECT(#REF!),"",IF(C271&gt;0,ROUND(C271/2,0),12))</f>
        <v>#REF!</v>
      </c>
    </row>
    <row r="272" spans="2:4" x14ac:dyDescent="0.35">
      <c r="B272">
        <v>271</v>
      </c>
      <c r="C272" t="e">
        <f ca="1">IF(B272&gt;INDIRECT(#REF!),"",HOUR(Data!J268))</f>
        <v>#REF!</v>
      </c>
      <c r="D272" t="e">
        <f ca="1">IF(B272&gt;INDIRECT(#REF!),"",IF(C272&gt;0,ROUND(C272/2,0),12))</f>
        <v>#REF!</v>
      </c>
    </row>
    <row r="273" spans="2:4" x14ac:dyDescent="0.35">
      <c r="B273">
        <v>272</v>
      </c>
      <c r="C273" t="e">
        <f ca="1">IF(B273&gt;INDIRECT(#REF!),"",HOUR(Data!J269))</f>
        <v>#REF!</v>
      </c>
      <c r="D273" t="e">
        <f ca="1">IF(B273&gt;INDIRECT(#REF!),"",IF(C273&gt;0,ROUND(C273/2,0),12))</f>
        <v>#REF!</v>
      </c>
    </row>
    <row r="274" spans="2:4" x14ac:dyDescent="0.35">
      <c r="B274">
        <v>273</v>
      </c>
      <c r="C274" t="e">
        <f ca="1">IF(B274&gt;INDIRECT(#REF!),"",HOUR(Data!J270))</f>
        <v>#REF!</v>
      </c>
      <c r="D274" t="e">
        <f ca="1">IF(B274&gt;INDIRECT(#REF!),"",IF(C274&gt;0,ROUND(C274/2,0),12))</f>
        <v>#REF!</v>
      </c>
    </row>
    <row r="275" spans="2:4" x14ac:dyDescent="0.35">
      <c r="B275">
        <v>274</v>
      </c>
      <c r="C275" t="e">
        <f ca="1">IF(B275&gt;INDIRECT(#REF!),"",HOUR(Data!J271))</f>
        <v>#REF!</v>
      </c>
      <c r="D275" t="e">
        <f ca="1">IF(B275&gt;INDIRECT(#REF!),"",IF(C275&gt;0,ROUND(C275/2,0),12))</f>
        <v>#REF!</v>
      </c>
    </row>
    <row r="276" spans="2:4" x14ac:dyDescent="0.35">
      <c r="B276">
        <v>275</v>
      </c>
      <c r="C276" t="e">
        <f ca="1">IF(B276&gt;INDIRECT(#REF!),"",HOUR(Data!J272))</f>
        <v>#REF!</v>
      </c>
      <c r="D276" t="e">
        <f ca="1">IF(B276&gt;INDIRECT(#REF!),"",IF(C276&gt;0,ROUND(C276/2,0),12))</f>
        <v>#REF!</v>
      </c>
    </row>
    <row r="277" spans="2:4" x14ac:dyDescent="0.35">
      <c r="B277">
        <v>276</v>
      </c>
      <c r="C277" t="e">
        <f ca="1">IF(B277&gt;INDIRECT(#REF!),"",HOUR(Data!J273))</f>
        <v>#REF!</v>
      </c>
      <c r="D277" t="e">
        <f ca="1">IF(B277&gt;INDIRECT(#REF!),"",IF(C277&gt;0,ROUND(C277/2,0),12))</f>
        <v>#REF!</v>
      </c>
    </row>
    <row r="278" spans="2:4" x14ac:dyDescent="0.35">
      <c r="B278">
        <v>277</v>
      </c>
      <c r="C278" t="e">
        <f ca="1">IF(B278&gt;INDIRECT(#REF!),"",HOUR(Data!J274))</f>
        <v>#REF!</v>
      </c>
      <c r="D278" t="e">
        <f ca="1">IF(B278&gt;INDIRECT(#REF!),"",IF(C278&gt;0,ROUND(C278/2,0),12))</f>
        <v>#REF!</v>
      </c>
    </row>
    <row r="279" spans="2:4" x14ac:dyDescent="0.35">
      <c r="B279">
        <v>278</v>
      </c>
      <c r="C279" t="e">
        <f ca="1">IF(B279&gt;INDIRECT(#REF!),"",HOUR(Data!J275))</f>
        <v>#REF!</v>
      </c>
      <c r="D279" t="e">
        <f ca="1">IF(B279&gt;INDIRECT(#REF!),"",IF(C279&gt;0,ROUND(C279/2,0),12))</f>
        <v>#REF!</v>
      </c>
    </row>
    <row r="280" spans="2:4" x14ac:dyDescent="0.35">
      <c r="B280">
        <v>279</v>
      </c>
      <c r="C280" t="e">
        <f ca="1">IF(B280&gt;INDIRECT(#REF!),"",HOUR(Data!J276))</f>
        <v>#REF!</v>
      </c>
      <c r="D280" t="e">
        <f ca="1">IF(B280&gt;INDIRECT(#REF!),"",IF(C280&gt;0,ROUND(C280/2,0),12))</f>
        <v>#REF!</v>
      </c>
    </row>
    <row r="281" spans="2:4" x14ac:dyDescent="0.35">
      <c r="B281">
        <v>280</v>
      </c>
      <c r="C281" t="e">
        <f ca="1">IF(B281&gt;INDIRECT(#REF!),"",HOUR(Data!J277))</f>
        <v>#REF!</v>
      </c>
      <c r="D281" t="e">
        <f ca="1">IF(B281&gt;INDIRECT(#REF!),"",IF(C281&gt;0,ROUND(C281/2,0),12))</f>
        <v>#REF!</v>
      </c>
    </row>
    <row r="282" spans="2:4" x14ac:dyDescent="0.35">
      <c r="B282">
        <v>281</v>
      </c>
      <c r="C282" t="e">
        <f ca="1">IF(B282&gt;INDIRECT(#REF!),"",HOUR(Data!J278))</f>
        <v>#REF!</v>
      </c>
      <c r="D282" t="e">
        <f ca="1">IF(B282&gt;INDIRECT(#REF!),"",IF(C282&gt;0,ROUND(C282/2,0),12))</f>
        <v>#REF!</v>
      </c>
    </row>
    <row r="283" spans="2:4" x14ac:dyDescent="0.35">
      <c r="B283">
        <v>282</v>
      </c>
      <c r="C283" t="e">
        <f ca="1">IF(B283&gt;INDIRECT(#REF!),"",HOUR(Data!J279))</f>
        <v>#REF!</v>
      </c>
      <c r="D283" t="e">
        <f ca="1">IF(B283&gt;INDIRECT(#REF!),"",IF(C283&gt;0,ROUND(C283/2,0),12))</f>
        <v>#REF!</v>
      </c>
    </row>
    <row r="284" spans="2:4" x14ac:dyDescent="0.35">
      <c r="B284">
        <v>283</v>
      </c>
      <c r="C284" t="e">
        <f ca="1">IF(B284&gt;INDIRECT(#REF!),"",HOUR(Data!J280))</f>
        <v>#REF!</v>
      </c>
      <c r="D284" t="e">
        <f ca="1">IF(B284&gt;INDIRECT(#REF!),"",IF(C284&gt;0,ROUND(C284/2,0),12))</f>
        <v>#REF!</v>
      </c>
    </row>
    <row r="285" spans="2:4" x14ac:dyDescent="0.35">
      <c r="B285">
        <v>284</v>
      </c>
      <c r="C285" t="e">
        <f ca="1">IF(B285&gt;INDIRECT(#REF!),"",HOUR(Data!J281))</f>
        <v>#REF!</v>
      </c>
      <c r="D285" t="e">
        <f ca="1">IF(B285&gt;INDIRECT(#REF!),"",IF(C285&gt;0,ROUND(C285/2,0),12))</f>
        <v>#REF!</v>
      </c>
    </row>
    <row r="286" spans="2:4" x14ac:dyDescent="0.35">
      <c r="B286">
        <v>285</v>
      </c>
      <c r="C286" t="e">
        <f ca="1">IF(B286&gt;INDIRECT(#REF!),"",HOUR(Data!J282))</f>
        <v>#REF!</v>
      </c>
      <c r="D286" t="e">
        <f ca="1">IF(B286&gt;INDIRECT(#REF!),"",IF(C286&gt;0,ROUND(C286/2,0),12))</f>
        <v>#REF!</v>
      </c>
    </row>
    <row r="287" spans="2:4" x14ac:dyDescent="0.35">
      <c r="B287">
        <v>286</v>
      </c>
      <c r="C287" t="e">
        <f ca="1">IF(B287&gt;INDIRECT(#REF!),"",HOUR(Data!J283))</f>
        <v>#REF!</v>
      </c>
      <c r="D287" t="e">
        <f ca="1">IF(B287&gt;INDIRECT(#REF!),"",IF(C287&gt;0,ROUND(C287/2,0),12))</f>
        <v>#REF!</v>
      </c>
    </row>
    <row r="288" spans="2:4" x14ac:dyDescent="0.35">
      <c r="B288">
        <v>287</v>
      </c>
      <c r="C288" t="e">
        <f ca="1">IF(B288&gt;INDIRECT(#REF!),"",HOUR(Data!J284))</f>
        <v>#REF!</v>
      </c>
      <c r="D288" t="e">
        <f ca="1">IF(B288&gt;INDIRECT(#REF!),"",IF(C288&gt;0,ROUND(C288/2,0),12))</f>
        <v>#REF!</v>
      </c>
    </row>
    <row r="289" spans="2:4" x14ac:dyDescent="0.35">
      <c r="B289">
        <v>288</v>
      </c>
      <c r="C289" t="e">
        <f ca="1">IF(B289&gt;INDIRECT(#REF!),"",HOUR(Data!J285))</f>
        <v>#REF!</v>
      </c>
      <c r="D289" t="e">
        <f ca="1">IF(B289&gt;INDIRECT(#REF!),"",IF(C289&gt;0,ROUND(C289/2,0),12))</f>
        <v>#REF!</v>
      </c>
    </row>
    <row r="290" spans="2:4" x14ac:dyDescent="0.35">
      <c r="B290">
        <v>289</v>
      </c>
      <c r="C290" t="e">
        <f ca="1">IF(B290&gt;INDIRECT(#REF!),"",HOUR(Data!J286))</f>
        <v>#REF!</v>
      </c>
      <c r="D290" t="e">
        <f ca="1">IF(B290&gt;INDIRECT(#REF!),"",IF(C290&gt;0,ROUND(C290/2,0),12))</f>
        <v>#REF!</v>
      </c>
    </row>
    <row r="291" spans="2:4" x14ac:dyDescent="0.35">
      <c r="B291">
        <v>290</v>
      </c>
      <c r="C291" t="e">
        <f ca="1">IF(B291&gt;INDIRECT(#REF!),"",HOUR(Data!J287))</f>
        <v>#REF!</v>
      </c>
      <c r="D291" t="e">
        <f ca="1">IF(B291&gt;INDIRECT(#REF!),"",IF(C291&gt;0,ROUND(C291/2,0),12))</f>
        <v>#REF!</v>
      </c>
    </row>
    <row r="292" spans="2:4" x14ac:dyDescent="0.35">
      <c r="B292">
        <v>291</v>
      </c>
      <c r="C292" t="e">
        <f ca="1">IF(B292&gt;INDIRECT(#REF!),"",HOUR(Data!J288))</f>
        <v>#REF!</v>
      </c>
      <c r="D292" t="e">
        <f ca="1">IF(B292&gt;INDIRECT(#REF!),"",IF(C292&gt;0,ROUND(C292/2,0),12))</f>
        <v>#REF!</v>
      </c>
    </row>
    <row r="293" spans="2:4" x14ac:dyDescent="0.35">
      <c r="B293">
        <v>292</v>
      </c>
      <c r="C293" t="e">
        <f ca="1">IF(B293&gt;INDIRECT(#REF!),"",HOUR(Data!J289))</f>
        <v>#REF!</v>
      </c>
      <c r="D293" t="e">
        <f ca="1">IF(B293&gt;INDIRECT(#REF!),"",IF(C293&gt;0,ROUND(C293/2,0),12))</f>
        <v>#REF!</v>
      </c>
    </row>
    <row r="294" spans="2:4" x14ac:dyDescent="0.35">
      <c r="B294">
        <v>293</v>
      </c>
      <c r="C294" t="e">
        <f ca="1">IF(B294&gt;INDIRECT(#REF!),"",HOUR(Data!J290))</f>
        <v>#REF!</v>
      </c>
      <c r="D294" t="e">
        <f ca="1">IF(B294&gt;INDIRECT(#REF!),"",IF(C294&gt;0,ROUND(C294/2,0),12))</f>
        <v>#REF!</v>
      </c>
    </row>
    <row r="295" spans="2:4" x14ac:dyDescent="0.35">
      <c r="B295">
        <v>294</v>
      </c>
      <c r="C295" t="e">
        <f ca="1">IF(B295&gt;INDIRECT(#REF!),"",HOUR(Data!J291))</f>
        <v>#REF!</v>
      </c>
      <c r="D295" t="e">
        <f ca="1">IF(B295&gt;INDIRECT(#REF!),"",IF(C295&gt;0,ROUND(C295/2,0),12))</f>
        <v>#REF!</v>
      </c>
    </row>
    <row r="296" spans="2:4" x14ac:dyDescent="0.35">
      <c r="B296">
        <v>295</v>
      </c>
      <c r="C296" t="e">
        <f ca="1">IF(B296&gt;INDIRECT(#REF!),"",HOUR(Data!J292))</f>
        <v>#REF!</v>
      </c>
      <c r="D296" t="e">
        <f ca="1">IF(B296&gt;INDIRECT(#REF!),"",IF(C296&gt;0,ROUND(C296/2,0),12))</f>
        <v>#REF!</v>
      </c>
    </row>
    <row r="297" spans="2:4" x14ac:dyDescent="0.35">
      <c r="B297">
        <v>296</v>
      </c>
      <c r="C297" t="e">
        <f ca="1">IF(B297&gt;INDIRECT(#REF!),"",HOUR(Data!J293))</f>
        <v>#REF!</v>
      </c>
      <c r="D297" t="e">
        <f ca="1">IF(B297&gt;INDIRECT(#REF!),"",IF(C297&gt;0,ROUND(C297/2,0),12))</f>
        <v>#REF!</v>
      </c>
    </row>
    <row r="298" spans="2:4" x14ac:dyDescent="0.35">
      <c r="B298">
        <v>297</v>
      </c>
      <c r="C298" t="e">
        <f ca="1">IF(B298&gt;INDIRECT(#REF!),"",HOUR(Data!J294))</f>
        <v>#REF!</v>
      </c>
      <c r="D298" t="e">
        <f ca="1">IF(B298&gt;INDIRECT(#REF!),"",IF(C298&gt;0,ROUND(C298/2,0),12))</f>
        <v>#REF!</v>
      </c>
    </row>
    <row r="299" spans="2:4" x14ac:dyDescent="0.35">
      <c r="B299">
        <v>298</v>
      </c>
      <c r="C299" t="e">
        <f ca="1">IF(B299&gt;INDIRECT(#REF!),"",HOUR(Data!J295))</f>
        <v>#REF!</v>
      </c>
      <c r="D299" t="e">
        <f ca="1">IF(B299&gt;INDIRECT(#REF!),"",IF(C299&gt;0,ROUND(C299/2,0),12))</f>
        <v>#REF!</v>
      </c>
    </row>
    <row r="300" spans="2:4" x14ac:dyDescent="0.35">
      <c r="B300">
        <v>299</v>
      </c>
      <c r="C300" t="e">
        <f ca="1">IF(B300&gt;INDIRECT(#REF!),"",HOUR(Data!J296))</f>
        <v>#REF!</v>
      </c>
      <c r="D300" t="e">
        <f ca="1">IF(B300&gt;INDIRECT(#REF!),"",IF(C300&gt;0,ROUND(C300/2,0),12))</f>
        <v>#REF!</v>
      </c>
    </row>
    <row r="301" spans="2:4" x14ac:dyDescent="0.35">
      <c r="B301">
        <v>300</v>
      </c>
      <c r="C301" t="e">
        <f ca="1">IF(B301&gt;INDIRECT(#REF!),"",HOUR(Data!J297))</f>
        <v>#REF!</v>
      </c>
      <c r="D301" t="e">
        <f ca="1">IF(B301&gt;INDIRECT(#REF!),"",IF(C301&gt;0,ROUND(C301/2,0),12))</f>
        <v>#REF!</v>
      </c>
    </row>
    <row r="302" spans="2:4" x14ac:dyDescent="0.35">
      <c r="B302">
        <v>301</v>
      </c>
      <c r="C302" t="e">
        <f ca="1">IF(B302&gt;INDIRECT(#REF!),"",HOUR(Data!J298))</f>
        <v>#REF!</v>
      </c>
      <c r="D302" t="e">
        <f ca="1">IF(B302&gt;INDIRECT(#REF!),"",IF(C302&gt;0,ROUND(C302/2,0),12))</f>
        <v>#REF!</v>
      </c>
    </row>
    <row r="303" spans="2:4" x14ac:dyDescent="0.35">
      <c r="B303">
        <v>302</v>
      </c>
      <c r="C303" t="e">
        <f ca="1">IF(B303&gt;INDIRECT(#REF!),"",HOUR(Data!J299))</f>
        <v>#REF!</v>
      </c>
      <c r="D303" t="e">
        <f ca="1">IF(B303&gt;INDIRECT(#REF!),"",IF(C303&gt;0,ROUND(C303/2,0),12))</f>
        <v>#REF!</v>
      </c>
    </row>
    <row r="304" spans="2:4" x14ac:dyDescent="0.35">
      <c r="B304">
        <v>303</v>
      </c>
      <c r="C304" t="e">
        <f ca="1">IF(B304&gt;INDIRECT(#REF!),"",HOUR(Data!J300))</f>
        <v>#REF!</v>
      </c>
      <c r="D304" t="e">
        <f ca="1">IF(B304&gt;INDIRECT(#REF!),"",IF(C304&gt;0,ROUND(C304/2,0),12))</f>
        <v>#REF!</v>
      </c>
    </row>
    <row r="305" spans="2:4" x14ac:dyDescent="0.35">
      <c r="B305">
        <v>304</v>
      </c>
      <c r="C305" t="e">
        <f ca="1">IF(B305&gt;INDIRECT(#REF!),"",HOUR(Data!J301))</f>
        <v>#REF!</v>
      </c>
      <c r="D305" t="e">
        <f ca="1">IF(B305&gt;INDIRECT(#REF!),"",IF(C305&gt;0,ROUND(C305/2,0),12))</f>
        <v>#REF!</v>
      </c>
    </row>
    <row r="306" spans="2:4" x14ac:dyDescent="0.35">
      <c r="B306">
        <v>305</v>
      </c>
      <c r="C306" t="e">
        <f ca="1">IF(B306&gt;INDIRECT(#REF!),"",HOUR(Data!J302))</f>
        <v>#REF!</v>
      </c>
      <c r="D306" t="e">
        <f ca="1">IF(B306&gt;INDIRECT(#REF!),"",IF(C306&gt;0,ROUND(C306/2,0),12))</f>
        <v>#REF!</v>
      </c>
    </row>
    <row r="307" spans="2:4" x14ac:dyDescent="0.35">
      <c r="B307">
        <v>306</v>
      </c>
      <c r="C307" t="e">
        <f ca="1">IF(B307&gt;INDIRECT(#REF!),"",HOUR(Data!J303))</f>
        <v>#REF!</v>
      </c>
      <c r="D307" t="e">
        <f ca="1">IF(B307&gt;INDIRECT(#REF!),"",IF(C307&gt;0,ROUND(C307/2,0),12))</f>
        <v>#REF!</v>
      </c>
    </row>
    <row r="308" spans="2:4" x14ac:dyDescent="0.35">
      <c r="B308">
        <v>307</v>
      </c>
      <c r="C308" t="e">
        <f ca="1">IF(B308&gt;INDIRECT(#REF!),"",HOUR(Data!J304))</f>
        <v>#REF!</v>
      </c>
      <c r="D308" t="e">
        <f ca="1">IF(B308&gt;INDIRECT(#REF!),"",IF(C308&gt;0,ROUND(C308/2,0),12))</f>
        <v>#REF!</v>
      </c>
    </row>
    <row r="309" spans="2:4" x14ac:dyDescent="0.35">
      <c r="B309">
        <v>308</v>
      </c>
      <c r="C309" t="e">
        <f ca="1">IF(B309&gt;INDIRECT(#REF!),"",HOUR(Data!J305))</f>
        <v>#REF!</v>
      </c>
      <c r="D309" t="e">
        <f ca="1">IF(B309&gt;INDIRECT(#REF!),"",IF(C309&gt;0,ROUND(C309/2,0),12))</f>
        <v>#REF!</v>
      </c>
    </row>
    <row r="310" spans="2:4" x14ac:dyDescent="0.35">
      <c r="B310">
        <v>309</v>
      </c>
      <c r="C310" t="e">
        <f ca="1">IF(B310&gt;INDIRECT(#REF!),"",HOUR(Data!J306))</f>
        <v>#REF!</v>
      </c>
      <c r="D310" t="e">
        <f ca="1">IF(B310&gt;INDIRECT(#REF!),"",IF(C310&gt;0,ROUND(C310/2,0),12))</f>
        <v>#REF!</v>
      </c>
    </row>
    <row r="311" spans="2:4" x14ac:dyDescent="0.35">
      <c r="B311">
        <v>310</v>
      </c>
      <c r="C311" t="e">
        <f ca="1">IF(B311&gt;INDIRECT(#REF!),"",HOUR(Data!J307))</f>
        <v>#REF!</v>
      </c>
      <c r="D311" t="e">
        <f ca="1">IF(B311&gt;INDIRECT(#REF!),"",IF(C311&gt;0,ROUND(C311/2,0),12))</f>
        <v>#REF!</v>
      </c>
    </row>
    <row r="312" spans="2:4" x14ac:dyDescent="0.35">
      <c r="B312">
        <v>311</v>
      </c>
      <c r="C312" t="e">
        <f ca="1">IF(B312&gt;INDIRECT(#REF!),"",HOUR(Data!J308))</f>
        <v>#REF!</v>
      </c>
      <c r="D312" t="e">
        <f ca="1">IF(B312&gt;INDIRECT(#REF!),"",IF(C312&gt;0,ROUND(C312/2,0),12))</f>
        <v>#REF!</v>
      </c>
    </row>
    <row r="313" spans="2:4" x14ac:dyDescent="0.35">
      <c r="B313">
        <v>312</v>
      </c>
      <c r="C313" t="e">
        <f ca="1">IF(B313&gt;INDIRECT(#REF!),"",HOUR(Data!J309))</f>
        <v>#REF!</v>
      </c>
      <c r="D313" t="e">
        <f ca="1">IF(B313&gt;INDIRECT(#REF!),"",IF(C313&gt;0,ROUND(C313/2,0),12))</f>
        <v>#REF!</v>
      </c>
    </row>
    <row r="314" spans="2:4" x14ac:dyDescent="0.35">
      <c r="B314">
        <v>313</v>
      </c>
      <c r="C314" t="e">
        <f ca="1">IF(B314&gt;INDIRECT(#REF!),"",HOUR(Data!J310))</f>
        <v>#REF!</v>
      </c>
      <c r="D314" t="e">
        <f ca="1">IF(B314&gt;INDIRECT(#REF!),"",IF(C314&gt;0,ROUND(C314/2,0),12))</f>
        <v>#REF!</v>
      </c>
    </row>
    <row r="315" spans="2:4" x14ac:dyDescent="0.35">
      <c r="B315">
        <v>314</v>
      </c>
      <c r="C315" t="e">
        <f ca="1">IF(B315&gt;INDIRECT(#REF!),"",HOUR(Data!J311))</f>
        <v>#REF!</v>
      </c>
      <c r="D315" t="e">
        <f ca="1">IF(B315&gt;INDIRECT(#REF!),"",IF(C315&gt;0,ROUND(C315/2,0),12))</f>
        <v>#REF!</v>
      </c>
    </row>
    <row r="316" spans="2:4" x14ac:dyDescent="0.35">
      <c r="B316">
        <v>315</v>
      </c>
      <c r="C316" t="e">
        <f ca="1">IF(B316&gt;INDIRECT(#REF!),"",HOUR(Data!J312))</f>
        <v>#REF!</v>
      </c>
      <c r="D316" t="e">
        <f ca="1">IF(B316&gt;INDIRECT(#REF!),"",IF(C316&gt;0,ROUND(C316/2,0),12))</f>
        <v>#REF!</v>
      </c>
    </row>
    <row r="317" spans="2:4" x14ac:dyDescent="0.35">
      <c r="B317">
        <v>316</v>
      </c>
      <c r="C317" t="e">
        <f ca="1">IF(B317&gt;INDIRECT(#REF!),"",HOUR(Data!J313))</f>
        <v>#REF!</v>
      </c>
      <c r="D317" t="e">
        <f ca="1">IF(B317&gt;INDIRECT(#REF!),"",IF(C317&gt;0,ROUND(C317/2,0),12))</f>
        <v>#REF!</v>
      </c>
    </row>
    <row r="318" spans="2:4" x14ac:dyDescent="0.35">
      <c r="B318">
        <v>317</v>
      </c>
      <c r="C318" t="e">
        <f ca="1">IF(B318&gt;INDIRECT(#REF!),"",HOUR(Data!J314))</f>
        <v>#REF!</v>
      </c>
      <c r="D318" t="e">
        <f ca="1">IF(B318&gt;INDIRECT(#REF!),"",IF(C318&gt;0,ROUND(C318/2,0),12))</f>
        <v>#REF!</v>
      </c>
    </row>
    <row r="319" spans="2:4" x14ac:dyDescent="0.35">
      <c r="B319">
        <v>318</v>
      </c>
      <c r="C319" t="e">
        <f ca="1">IF(B319&gt;INDIRECT(#REF!),"",HOUR(Data!J315))</f>
        <v>#REF!</v>
      </c>
      <c r="D319" t="e">
        <f ca="1">IF(B319&gt;INDIRECT(#REF!),"",IF(C319&gt;0,ROUND(C319/2,0),12))</f>
        <v>#REF!</v>
      </c>
    </row>
    <row r="320" spans="2:4" x14ac:dyDescent="0.35">
      <c r="B320">
        <v>319</v>
      </c>
      <c r="C320" t="e">
        <f ca="1">IF(B320&gt;INDIRECT(#REF!),"",HOUR(Data!J316))</f>
        <v>#REF!</v>
      </c>
      <c r="D320" t="e">
        <f ca="1">IF(B320&gt;INDIRECT(#REF!),"",IF(C320&gt;0,ROUND(C320/2,0),12))</f>
        <v>#REF!</v>
      </c>
    </row>
    <row r="321" spans="2:4" x14ac:dyDescent="0.35">
      <c r="B321">
        <v>320</v>
      </c>
      <c r="C321" t="e">
        <f ca="1">IF(B321&gt;INDIRECT(#REF!),"",HOUR(Data!J317))</f>
        <v>#REF!</v>
      </c>
      <c r="D321" t="e">
        <f ca="1">IF(B321&gt;INDIRECT(#REF!),"",IF(C321&gt;0,ROUND(C321/2,0),12))</f>
        <v>#REF!</v>
      </c>
    </row>
    <row r="322" spans="2:4" x14ac:dyDescent="0.35">
      <c r="B322">
        <v>321</v>
      </c>
      <c r="C322" t="e">
        <f ca="1">IF(B322&gt;INDIRECT(#REF!),"",HOUR(Data!J318))</f>
        <v>#REF!</v>
      </c>
      <c r="D322" t="e">
        <f ca="1">IF(B322&gt;INDIRECT(#REF!),"",IF(C322&gt;0,ROUND(C322/2,0),12))</f>
        <v>#REF!</v>
      </c>
    </row>
    <row r="323" spans="2:4" x14ac:dyDescent="0.35">
      <c r="B323">
        <v>322</v>
      </c>
      <c r="C323" t="e">
        <f ca="1">IF(B323&gt;INDIRECT(#REF!),"",HOUR(Data!J319))</f>
        <v>#REF!</v>
      </c>
      <c r="D323" t="e">
        <f ca="1">IF(B323&gt;INDIRECT(#REF!),"",IF(C323&gt;0,ROUND(C323/2,0),12))</f>
        <v>#REF!</v>
      </c>
    </row>
    <row r="324" spans="2:4" x14ac:dyDescent="0.35">
      <c r="B324">
        <v>323</v>
      </c>
      <c r="C324" t="e">
        <f ca="1">IF(B324&gt;INDIRECT(#REF!),"",HOUR(Data!J320))</f>
        <v>#REF!</v>
      </c>
      <c r="D324" t="e">
        <f ca="1">IF(B324&gt;INDIRECT(#REF!),"",IF(C324&gt;0,ROUND(C324/2,0),12))</f>
        <v>#REF!</v>
      </c>
    </row>
    <row r="325" spans="2:4" x14ac:dyDescent="0.35">
      <c r="B325">
        <v>324</v>
      </c>
      <c r="C325" t="e">
        <f ca="1">IF(B325&gt;INDIRECT(#REF!),"",HOUR(Data!J321))</f>
        <v>#REF!</v>
      </c>
      <c r="D325" t="e">
        <f ca="1">IF(B325&gt;INDIRECT(#REF!),"",IF(C325&gt;0,ROUND(C325/2,0),12))</f>
        <v>#REF!</v>
      </c>
    </row>
    <row r="326" spans="2:4" x14ac:dyDescent="0.35">
      <c r="B326">
        <v>325</v>
      </c>
      <c r="C326" t="e">
        <f ca="1">IF(B326&gt;INDIRECT(#REF!),"",HOUR(Data!J322))</f>
        <v>#REF!</v>
      </c>
      <c r="D326" t="e">
        <f ca="1">IF(B326&gt;INDIRECT(#REF!),"",IF(C326&gt;0,ROUND(C326/2,0),12))</f>
        <v>#REF!</v>
      </c>
    </row>
    <row r="327" spans="2:4" x14ac:dyDescent="0.35">
      <c r="B327">
        <v>326</v>
      </c>
      <c r="C327" t="e">
        <f ca="1">IF(B327&gt;INDIRECT(#REF!),"",HOUR(Data!J323))</f>
        <v>#REF!</v>
      </c>
      <c r="D327" t="e">
        <f ca="1">IF(B327&gt;INDIRECT(#REF!),"",IF(C327&gt;0,ROUND(C327/2,0),12))</f>
        <v>#REF!</v>
      </c>
    </row>
    <row r="328" spans="2:4" x14ac:dyDescent="0.35">
      <c r="B328">
        <v>327</v>
      </c>
      <c r="C328" t="e">
        <f ca="1">IF(B328&gt;INDIRECT(#REF!),"",HOUR(Data!J324))</f>
        <v>#REF!</v>
      </c>
      <c r="D328" t="e">
        <f ca="1">IF(B328&gt;INDIRECT(#REF!),"",IF(C328&gt;0,ROUND(C328/2,0),12))</f>
        <v>#REF!</v>
      </c>
    </row>
    <row r="329" spans="2:4" x14ac:dyDescent="0.35">
      <c r="B329">
        <v>328</v>
      </c>
      <c r="C329" t="e">
        <f ca="1">IF(B329&gt;INDIRECT(#REF!),"",HOUR(Data!J325))</f>
        <v>#REF!</v>
      </c>
      <c r="D329" t="e">
        <f ca="1">IF(B329&gt;INDIRECT(#REF!),"",IF(C329&gt;0,ROUND(C329/2,0),12))</f>
        <v>#REF!</v>
      </c>
    </row>
    <row r="330" spans="2:4" x14ac:dyDescent="0.35">
      <c r="B330">
        <v>329</v>
      </c>
      <c r="C330" t="e">
        <f ca="1">IF(B330&gt;INDIRECT(#REF!),"",HOUR(Data!J326))</f>
        <v>#REF!</v>
      </c>
      <c r="D330" t="e">
        <f ca="1">IF(B330&gt;INDIRECT(#REF!),"",IF(C330&gt;0,ROUND(C330/2,0),12))</f>
        <v>#REF!</v>
      </c>
    </row>
    <row r="331" spans="2:4" x14ac:dyDescent="0.35">
      <c r="B331">
        <v>330</v>
      </c>
      <c r="C331" t="e">
        <f ca="1">IF(B331&gt;INDIRECT(#REF!),"",HOUR(Data!J327))</f>
        <v>#REF!</v>
      </c>
      <c r="D331" t="e">
        <f ca="1">IF(B331&gt;INDIRECT(#REF!),"",IF(C331&gt;0,ROUND(C331/2,0),12))</f>
        <v>#REF!</v>
      </c>
    </row>
    <row r="332" spans="2:4" x14ac:dyDescent="0.35">
      <c r="B332">
        <v>331</v>
      </c>
      <c r="C332" t="e">
        <f ca="1">IF(B332&gt;INDIRECT(#REF!),"",HOUR(Data!J328))</f>
        <v>#REF!</v>
      </c>
      <c r="D332" t="e">
        <f ca="1">IF(B332&gt;INDIRECT(#REF!),"",IF(C332&gt;0,ROUND(C332/2,0),12))</f>
        <v>#REF!</v>
      </c>
    </row>
    <row r="333" spans="2:4" x14ac:dyDescent="0.35">
      <c r="B333">
        <v>332</v>
      </c>
      <c r="C333" t="e">
        <f ca="1">IF(B333&gt;INDIRECT(#REF!),"",HOUR(Data!J329))</f>
        <v>#REF!</v>
      </c>
      <c r="D333" t="e">
        <f ca="1">IF(B333&gt;INDIRECT(#REF!),"",IF(C333&gt;0,ROUND(C333/2,0),12))</f>
        <v>#REF!</v>
      </c>
    </row>
    <row r="334" spans="2:4" x14ac:dyDescent="0.35">
      <c r="B334">
        <v>333</v>
      </c>
      <c r="C334" t="e">
        <f ca="1">IF(B334&gt;INDIRECT(#REF!),"",HOUR(Data!J330))</f>
        <v>#REF!</v>
      </c>
      <c r="D334" t="e">
        <f ca="1">IF(B334&gt;INDIRECT(#REF!),"",IF(C334&gt;0,ROUND(C334/2,0),12))</f>
        <v>#REF!</v>
      </c>
    </row>
    <row r="335" spans="2:4" x14ac:dyDescent="0.35">
      <c r="B335">
        <v>334</v>
      </c>
      <c r="C335" t="e">
        <f ca="1">IF(B335&gt;INDIRECT(#REF!),"",HOUR(Data!J331))</f>
        <v>#REF!</v>
      </c>
      <c r="D335" t="e">
        <f ca="1">IF(B335&gt;INDIRECT(#REF!),"",IF(C335&gt;0,ROUND(C335/2,0),12))</f>
        <v>#REF!</v>
      </c>
    </row>
    <row r="336" spans="2:4" x14ac:dyDescent="0.35">
      <c r="B336">
        <v>335</v>
      </c>
      <c r="C336" t="e">
        <f ca="1">IF(B336&gt;INDIRECT(#REF!),"",HOUR(Data!J332))</f>
        <v>#REF!</v>
      </c>
      <c r="D336" t="e">
        <f ca="1">IF(B336&gt;INDIRECT(#REF!),"",IF(C336&gt;0,ROUND(C336/2,0),12))</f>
        <v>#REF!</v>
      </c>
    </row>
    <row r="337" spans="2:4" x14ac:dyDescent="0.35">
      <c r="B337">
        <v>336</v>
      </c>
      <c r="C337" t="e">
        <f ca="1">IF(B337&gt;INDIRECT(#REF!),"",HOUR(Data!J333))</f>
        <v>#REF!</v>
      </c>
      <c r="D337" t="e">
        <f ca="1">IF(B337&gt;INDIRECT(#REF!),"",IF(C337&gt;0,ROUND(C337/2,0),12))</f>
        <v>#REF!</v>
      </c>
    </row>
    <row r="338" spans="2:4" x14ac:dyDescent="0.35">
      <c r="B338">
        <v>337</v>
      </c>
      <c r="C338" t="e">
        <f ca="1">IF(B338&gt;INDIRECT(#REF!),"",HOUR(Data!J334))</f>
        <v>#REF!</v>
      </c>
      <c r="D338" t="e">
        <f ca="1">IF(B338&gt;INDIRECT(#REF!),"",IF(C338&gt;0,ROUND(C338/2,0),12))</f>
        <v>#REF!</v>
      </c>
    </row>
    <row r="339" spans="2:4" x14ac:dyDescent="0.35">
      <c r="B339">
        <v>338</v>
      </c>
      <c r="C339" t="e">
        <f ca="1">IF(B339&gt;INDIRECT(#REF!),"",HOUR(Data!J335))</f>
        <v>#REF!</v>
      </c>
      <c r="D339" t="e">
        <f ca="1">IF(B339&gt;INDIRECT(#REF!),"",IF(C339&gt;0,ROUND(C339/2,0),12))</f>
        <v>#REF!</v>
      </c>
    </row>
    <row r="340" spans="2:4" x14ac:dyDescent="0.35">
      <c r="B340">
        <v>339</v>
      </c>
      <c r="C340" t="e">
        <f ca="1">IF(B340&gt;INDIRECT(#REF!),"",HOUR(Data!J336))</f>
        <v>#REF!</v>
      </c>
      <c r="D340" t="e">
        <f ca="1">IF(B340&gt;INDIRECT(#REF!),"",IF(C340&gt;0,ROUND(C340/2,0),12))</f>
        <v>#REF!</v>
      </c>
    </row>
    <row r="341" spans="2:4" x14ac:dyDescent="0.35">
      <c r="B341">
        <v>340</v>
      </c>
      <c r="C341" t="e">
        <f ca="1">IF(B341&gt;INDIRECT(#REF!),"",HOUR(Data!J337))</f>
        <v>#REF!</v>
      </c>
      <c r="D341" t="e">
        <f ca="1">IF(B341&gt;INDIRECT(#REF!),"",IF(C341&gt;0,ROUND(C341/2,0),12))</f>
        <v>#REF!</v>
      </c>
    </row>
    <row r="342" spans="2:4" x14ac:dyDescent="0.35">
      <c r="B342">
        <v>341</v>
      </c>
      <c r="C342" t="e">
        <f ca="1">IF(B342&gt;INDIRECT(#REF!),"",HOUR(Data!J338))</f>
        <v>#REF!</v>
      </c>
      <c r="D342" t="e">
        <f ca="1">IF(B342&gt;INDIRECT(#REF!),"",IF(C342&gt;0,ROUND(C342/2,0),12))</f>
        <v>#REF!</v>
      </c>
    </row>
    <row r="343" spans="2:4" x14ac:dyDescent="0.35">
      <c r="B343">
        <v>342</v>
      </c>
      <c r="C343" t="e">
        <f ca="1">IF(B343&gt;INDIRECT(#REF!),"",HOUR(Data!J339))</f>
        <v>#REF!</v>
      </c>
      <c r="D343" t="e">
        <f ca="1">IF(B343&gt;INDIRECT(#REF!),"",IF(C343&gt;0,ROUND(C343/2,0),12))</f>
        <v>#REF!</v>
      </c>
    </row>
    <row r="344" spans="2:4" x14ac:dyDescent="0.35">
      <c r="B344">
        <v>343</v>
      </c>
      <c r="C344" t="e">
        <f ca="1">IF(B344&gt;INDIRECT(#REF!),"",HOUR(Data!J340))</f>
        <v>#REF!</v>
      </c>
      <c r="D344" t="e">
        <f ca="1">IF(B344&gt;INDIRECT(#REF!),"",IF(C344&gt;0,ROUND(C344/2,0),12))</f>
        <v>#REF!</v>
      </c>
    </row>
    <row r="345" spans="2:4" x14ac:dyDescent="0.35">
      <c r="B345">
        <v>344</v>
      </c>
      <c r="C345" t="e">
        <f ca="1">IF(B345&gt;INDIRECT(#REF!),"",HOUR(Data!J341))</f>
        <v>#REF!</v>
      </c>
      <c r="D345" t="e">
        <f ca="1">IF(B345&gt;INDIRECT(#REF!),"",IF(C345&gt;0,ROUND(C345/2,0),12))</f>
        <v>#REF!</v>
      </c>
    </row>
    <row r="346" spans="2:4" x14ac:dyDescent="0.35">
      <c r="B346">
        <v>345</v>
      </c>
      <c r="C346" t="e">
        <f ca="1">IF(B346&gt;INDIRECT(#REF!),"",HOUR(Data!J342))</f>
        <v>#REF!</v>
      </c>
      <c r="D346" t="e">
        <f ca="1">IF(B346&gt;INDIRECT(#REF!),"",IF(C346&gt;0,ROUND(C346/2,0),12))</f>
        <v>#REF!</v>
      </c>
    </row>
    <row r="347" spans="2:4" x14ac:dyDescent="0.35">
      <c r="B347">
        <v>346</v>
      </c>
      <c r="C347" t="e">
        <f ca="1">IF(B347&gt;INDIRECT(#REF!),"",HOUR(Data!J343))</f>
        <v>#REF!</v>
      </c>
      <c r="D347" t="e">
        <f ca="1">IF(B347&gt;INDIRECT(#REF!),"",IF(C347&gt;0,ROUND(C347/2,0),12))</f>
        <v>#REF!</v>
      </c>
    </row>
    <row r="348" spans="2:4" x14ac:dyDescent="0.35">
      <c r="B348">
        <v>347</v>
      </c>
      <c r="C348" t="e">
        <f ca="1">IF(B348&gt;INDIRECT(#REF!),"",HOUR(Data!J344))</f>
        <v>#REF!</v>
      </c>
      <c r="D348" t="e">
        <f ca="1">IF(B348&gt;INDIRECT(#REF!),"",IF(C348&gt;0,ROUND(C348/2,0),12))</f>
        <v>#REF!</v>
      </c>
    </row>
    <row r="349" spans="2:4" x14ac:dyDescent="0.35">
      <c r="B349">
        <v>348</v>
      </c>
      <c r="C349" t="e">
        <f ca="1">IF(B349&gt;INDIRECT(#REF!),"",HOUR(Data!J345))</f>
        <v>#REF!</v>
      </c>
      <c r="D349" t="e">
        <f ca="1">IF(B349&gt;INDIRECT(#REF!),"",IF(C349&gt;0,ROUND(C349/2,0),12))</f>
        <v>#REF!</v>
      </c>
    </row>
    <row r="350" spans="2:4" x14ac:dyDescent="0.35">
      <c r="B350">
        <v>349</v>
      </c>
      <c r="C350" t="e">
        <f ca="1">IF(B350&gt;INDIRECT(#REF!),"",HOUR(Data!J346))</f>
        <v>#REF!</v>
      </c>
      <c r="D350" t="e">
        <f ca="1">IF(B350&gt;INDIRECT(#REF!),"",IF(C350&gt;0,ROUND(C350/2,0),12))</f>
        <v>#REF!</v>
      </c>
    </row>
    <row r="351" spans="2:4" x14ac:dyDescent="0.35">
      <c r="B351">
        <v>350</v>
      </c>
      <c r="C351" t="e">
        <f ca="1">IF(B351&gt;INDIRECT(#REF!),"",HOUR(Data!J347))</f>
        <v>#REF!</v>
      </c>
      <c r="D351" t="e">
        <f ca="1">IF(B351&gt;INDIRECT(#REF!),"",IF(C351&gt;0,ROUND(C351/2,0),12))</f>
        <v>#REF!</v>
      </c>
    </row>
    <row r="352" spans="2:4" x14ac:dyDescent="0.35">
      <c r="B352">
        <v>351</v>
      </c>
      <c r="C352" t="e">
        <f ca="1">IF(B352&gt;INDIRECT(#REF!),"",HOUR(Data!J348))</f>
        <v>#REF!</v>
      </c>
      <c r="D352" t="e">
        <f ca="1">IF(B352&gt;INDIRECT(#REF!),"",IF(C352&gt;0,ROUND(C352/2,0),12))</f>
        <v>#REF!</v>
      </c>
    </row>
    <row r="353" spans="2:4" x14ac:dyDescent="0.35">
      <c r="B353">
        <v>352</v>
      </c>
      <c r="C353" t="e">
        <f ca="1">IF(B353&gt;INDIRECT(#REF!),"",HOUR(Data!J349))</f>
        <v>#REF!</v>
      </c>
      <c r="D353" t="e">
        <f ca="1">IF(B353&gt;INDIRECT(#REF!),"",IF(C353&gt;0,ROUND(C353/2,0),12))</f>
        <v>#REF!</v>
      </c>
    </row>
    <row r="354" spans="2:4" x14ac:dyDescent="0.35">
      <c r="B354">
        <v>353</v>
      </c>
      <c r="C354" t="e">
        <f ca="1">IF(B354&gt;INDIRECT(#REF!),"",HOUR(Data!J350))</f>
        <v>#REF!</v>
      </c>
      <c r="D354" t="e">
        <f ca="1">IF(B354&gt;INDIRECT(#REF!),"",IF(C354&gt;0,ROUND(C354/2,0),12))</f>
        <v>#REF!</v>
      </c>
    </row>
    <row r="355" spans="2:4" x14ac:dyDescent="0.35">
      <c r="B355">
        <v>354</v>
      </c>
      <c r="C355" t="e">
        <f ca="1">IF(B355&gt;INDIRECT(#REF!),"",HOUR(Data!J351))</f>
        <v>#REF!</v>
      </c>
      <c r="D355" t="e">
        <f ca="1">IF(B355&gt;INDIRECT(#REF!),"",IF(C355&gt;0,ROUND(C355/2,0),12))</f>
        <v>#REF!</v>
      </c>
    </row>
    <row r="356" spans="2:4" x14ac:dyDescent="0.35">
      <c r="B356">
        <v>355</v>
      </c>
      <c r="C356" t="e">
        <f ca="1">IF(B356&gt;INDIRECT(#REF!),"",HOUR(Data!J352))</f>
        <v>#REF!</v>
      </c>
      <c r="D356" t="e">
        <f ca="1">IF(B356&gt;INDIRECT(#REF!),"",IF(C356&gt;0,ROUND(C356/2,0),12))</f>
        <v>#REF!</v>
      </c>
    </row>
    <row r="357" spans="2:4" x14ac:dyDescent="0.35">
      <c r="B357">
        <v>356</v>
      </c>
      <c r="C357" t="e">
        <f ca="1">IF(B357&gt;INDIRECT(#REF!),"",HOUR(Data!J353))</f>
        <v>#REF!</v>
      </c>
      <c r="D357" t="e">
        <f ca="1">IF(B357&gt;INDIRECT(#REF!),"",IF(C357&gt;0,ROUND(C357/2,0),12))</f>
        <v>#REF!</v>
      </c>
    </row>
    <row r="358" spans="2:4" x14ac:dyDescent="0.35">
      <c r="B358">
        <v>357</v>
      </c>
      <c r="C358" t="e">
        <f ca="1">IF(B358&gt;INDIRECT(#REF!),"",HOUR(Data!J354))</f>
        <v>#REF!</v>
      </c>
      <c r="D358" t="e">
        <f ca="1">IF(B358&gt;INDIRECT(#REF!),"",IF(C358&gt;0,ROUND(C358/2,0),12))</f>
        <v>#REF!</v>
      </c>
    </row>
    <row r="359" spans="2:4" x14ac:dyDescent="0.35">
      <c r="B359">
        <v>358</v>
      </c>
      <c r="C359" t="e">
        <f ca="1">IF(B359&gt;INDIRECT(#REF!),"",HOUR(Data!J355))</f>
        <v>#REF!</v>
      </c>
      <c r="D359" t="e">
        <f ca="1">IF(B359&gt;INDIRECT(#REF!),"",IF(C359&gt;0,ROUND(C359/2,0),12))</f>
        <v>#REF!</v>
      </c>
    </row>
    <row r="360" spans="2:4" x14ac:dyDescent="0.35">
      <c r="B360">
        <v>359</v>
      </c>
      <c r="C360" t="e">
        <f ca="1">IF(B360&gt;INDIRECT(#REF!),"",HOUR(Data!J356))</f>
        <v>#REF!</v>
      </c>
      <c r="D360" t="e">
        <f ca="1">IF(B360&gt;INDIRECT(#REF!),"",IF(C360&gt;0,ROUND(C360/2,0),12))</f>
        <v>#REF!</v>
      </c>
    </row>
    <row r="361" spans="2:4" x14ac:dyDescent="0.35">
      <c r="B361">
        <v>360</v>
      </c>
      <c r="C361" t="e">
        <f ca="1">IF(B361&gt;INDIRECT(#REF!),"",HOUR(Data!J357))</f>
        <v>#REF!</v>
      </c>
      <c r="D361" t="e">
        <f ca="1">IF(B361&gt;INDIRECT(#REF!),"",IF(C361&gt;0,ROUND(C361/2,0),12))</f>
        <v>#REF!</v>
      </c>
    </row>
    <row r="362" spans="2:4" x14ac:dyDescent="0.35">
      <c r="B362">
        <v>361</v>
      </c>
      <c r="C362" t="e">
        <f ca="1">IF(B362&gt;INDIRECT(#REF!),"",HOUR(Data!J358))</f>
        <v>#REF!</v>
      </c>
      <c r="D362" t="e">
        <f ca="1">IF(B362&gt;INDIRECT(#REF!),"",IF(C362&gt;0,ROUND(C362/2,0),12))</f>
        <v>#REF!</v>
      </c>
    </row>
    <row r="363" spans="2:4" x14ac:dyDescent="0.35">
      <c r="B363">
        <v>362</v>
      </c>
      <c r="C363" t="e">
        <f ca="1">IF(B363&gt;INDIRECT(#REF!),"",HOUR(Data!J359))</f>
        <v>#REF!</v>
      </c>
      <c r="D363" t="e">
        <f ca="1">IF(B363&gt;INDIRECT(#REF!),"",IF(C363&gt;0,ROUND(C363/2,0),12))</f>
        <v>#REF!</v>
      </c>
    </row>
    <row r="364" spans="2:4" x14ac:dyDescent="0.35">
      <c r="B364">
        <v>363</v>
      </c>
      <c r="C364" t="e">
        <f ca="1">IF(B364&gt;INDIRECT(#REF!),"",HOUR(Data!J360))</f>
        <v>#REF!</v>
      </c>
      <c r="D364" t="e">
        <f ca="1">IF(B364&gt;INDIRECT(#REF!),"",IF(C364&gt;0,ROUND(C364/2,0),12))</f>
        <v>#REF!</v>
      </c>
    </row>
    <row r="365" spans="2:4" x14ac:dyDescent="0.35">
      <c r="B365">
        <v>364</v>
      </c>
      <c r="C365" t="e">
        <f ca="1">IF(B365&gt;INDIRECT(#REF!),"",HOUR(Data!J361))</f>
        <v>#REF!</v>
      </c>
      <c r="D365" t="e">
        <f ca="1">IF(B365&gt;INDIRECT(#REF!),"",IF(C365&gt;0,ROUND(C365/2,0),12))</f>
        <v>#REF!</v>
      </c>
    </row>
    <row r="366" spans="2:4" x14ac:dyDescent="0.35">
      <c r="B366">
        <v>365</v>
      </c>
      <c r="C366" t="e">
        <f ca="1">IF(B366&gt;INDIRECT(#REF!),"",HOUR(Data!J362))</f>
        <v>#REF!</v>
      </c>
      <c r="D366" t="e">
        <f ca="1">IF(B366&gt;INDIRECT(#REF!),"",IF(C366&gt;0,ROUND(C366/2,0),12))</f>
        <v>#REF!</v>
      </c>
    </row>
    <row r="367" spans="2:4" x14ac:dyDescent="0.35">
      <c r="B367">
        <v>366</v>
      </c>
      <c r="C367" t="e">
        <f ca="1">IF(B367&gt;INDIRECT(#REF!),"",HOUR(Data!J363))</f>
        <v>#REF!</v>
      </c>
      <c r="D367" t="e">
        <f ca="1">IF(B367&gt;INDIRECT(#REF!),"",IF(C367&gt;0,ROUND(C367/2,0),12))</f>
        <v>#REF!</v>
      </c>
    </row>
    <row r="368" spans="2:4" x14ac:dyDescent="0.35">
      <c r="B368">
        <v>367</v>
      </c>
      <c r="C368" t="e">
        <f ca="1">IF(B368&gt;INDIRECT(#REF!),"",HOUR(Data!J364))</f>
        <v>#REF!</v>
      </c>
      <c r="D368" t="e">
        <f ca="1">IF(B368&gt;INDIRECT(#REF!),"",IF(C368&gt;0,ROUND(C368/2,0),12))</f>
        <v>#REF!</v>
      </c>
    </row>
    <row r="369" spans="2:4" x14ac:dyDescent="0.35">
      <c r="B369">
        <v>368</v>
      </c>
      <c r="C369" t="e">
        <f ca="1">IF(B369&gt;INDIRECT(#REF!),"",HOUR(Data!J365))</f>
        <v>#REF!</v>
      </c>
      <c r="D369" t="e">
        <f ca="1">IF(B369&gt;INDIRECT(#REF!),"",IF(C369&gt;0,ROUND(C369/2,0),12))</f>
        <v>#REF!</v>
      </c>
    </row>
    <row r="370" spans="2:4" x14ac:dyDescent="0.35">
      <c r="B370">
        <v>369</v>
      </c>
      <c r="C370" t="e">
        <f ca="1">IF(B370&gt;INDIRECT(#REF!),"",HOUR(Data!J366))</f>
        <v>#REF!</v>
      </c>
      <c r="D370" t="e">
        <f ca="1">IF(B370&gt;INDIRECT(#REF!),"",IF(C370&gt;0,ROUND(C370/2,0),12))</f>
        <v>#REF!</v>
      </c>
    </row>
    <row r="371" spans="2:4" x14ac:dyDescent="0.35">
      <c r="B371">
        <v>370</v>
      </c>
      <c r="C371" t="e">
        <f ca="1">IF(B371&gt;INDIRECT(#REF!),"",HOUR(Data!J367))</f>
        <v>#REF!</v>
      </c>
      <c r="D371" t="e">
        <f ca="1">IF(B371&gt;INDIRECT(#REF!),"",IF(C371&gt;0,ROUND(C371/2,0),12))</f>
        <v>#REF!</v>
      </c>
    </row>
    <row r="372" spans="2:4" x14ac:dyDescent="0.35">
      <c r="B372">
        <v>371</v>
      </c>
      <c r="C372" t="e">
        <f ca="1">IF(B372&gt;INDIRECT(#REF!),"",HOUR(Data!J368))</f>
        <v>#REF!</v>
      </c>
      <c r="D372" t="e">
        <f ca="1">IF(B372&gt;INDIRECT(#REF!),"",IF(C372&gt;0,ROUND(C372/2,0),12))</f>
        <v>#REF!</v>
      </c>
    </row>
    <row r="373" spans="2:4" x14ac:dyDescent="0.35">
      <c r="B373">
        <v>372</v>
      </c>
      <c r="C373" t="e">
        <f ca="1">IF(B373&gt;INDIRECT(#REF!),"",HOUR(Data!J369))</f>
        <v>#REF!</v>
      </c>
      <c r="D373" t="e">
        <f ca="1">IF(B373&gt;INDIRECT(#REF!),"",IF(C373&gt;0,ROUND(C373/2,0),12))</f>
        <v>#REF!</v>
      </c>
    </row>
    <row r="374" spans="2:4" x14ac:dyDescent="0.35">
      <c r="B374">
        <v>373</v>
      </c>
      <c r="C374" t="e">
        <f ca="1">IF(B374&gt;INDIRECT(#REF!),"",HOUR(Data!J370))</f>
        <v>#REF!</v>
      </c>
      <c r="D374" t="e">
        <f ca="1">IF(B374&gt;INDIRECT(#REF!),"",IF(C374&gt;0,ROUND(C374/2,0),12))</f>
        <v>#REF!</v>
      </c>
    </row>
    <row r="375" spans="2:4" x14ac:dyDescent="0.35">
      <c r="B375">
        <v>374</v>
      </c>
      <c r="C375" t="e">
        <f ca="1">IF(B375&gt;INDIRECT(#REF!),"",HOUR(Data!J371))</f>
        <v>#REF!</v>
      </c>
      <c r="D375" t="e">
        <f ca="1">IF(B375&gt;INDIRECT(#REF!),"",IF(C375&gt;0,ROUND(C375/2,0),12))</f>
        <v>#REF!</v>
      </c>
    </row>
    <row r="376" spans="2:4" x14ac:dyDescent="0.35">
      <c r="B376">
        <v>375</v>
      </c>
      <c r="C376" t="e">
        <f ca="1">IF(B376&gt;INDIRECT(#REF!),"",HOUR(Data!J372))</f>
        <v>#REF!</v>
      </c>
      <c r="D376" t="e">
        <f ca="1">IF(B376&gt;INDIRECT(#REF!),"",IF(C376&gt;0,ROUND(C376/2,0),12))</f>
        <v>#REF!</v>
      </c>
    </row>
    <row r="377" spans="2:4" x14ac:dyDescent="0.35">
      <c r="B377">
        <v>376</v>
      </c>
      <c r="C377" t="e">
        <f ca="1">IF(B377&gt;INDIRECT(#REF!),"",HOUR(Data!J373))</f>
        <v>#REF!</v>
      </c>
      <c r="D377" t="e">
        <f ca="1">IF(B377&gt;INDIRECT(#REF!),"",IF(C377&gt;0,ROUND(C377/2,0),12))</f>
        <v>#REF!</v>
      </c>
    </row>
    <row r="378" spans="2:4" x14ac:dyDescent="0.35">
      <c r="B378">
        <v>377</v>
      </c>
      <c r="C378" t="e">
        <f ca="1">IF(B378&gt;INDIRECT(#REF!),"",HOUR(Data!J374))</f>
        <v>#REF!</v>
      </c>
      <c r="D378" t="e">
        <f ca="1">IF(B378&gt;INDIRECT(#REF!),"",IF(C378&gt;0,ROUND(C378/2,0),12))</f>
        <v>#REF!</v>
      </c>
    </row>
    <row r="379" spans="2:4" x14ac:dyDescent="0.35">
      <c r="B379">
        <v>378</v>
      </c>
      <c r="C379" t="e">
        <f ca="1">IF(B379&gt;INDIRECT(#REF!),"",HOUR(Data!J375))</f>
        <v>#REF!</v>
      </c>
      <c r="D379" t="e">
        <f ca="1">IF(B379&gt;INDIRECT(#REF!),"",IF(C379&gt;0,ROUND(C379/2,0),12))</f>
        <v>#REF!</v>
      </c>
    </row>
    <row r="380" spans="2:4" x14ac:dyDescent="0.35">
      <c r="B380">
        <v>379</v>
      </c>
      <c r="C380" t="e">
        <f ca="1">IF(B380&gt;INDIRECT(#REF!),"",HOUR(Data!J376))</f>
        <v>#REF!</v>
      </c>
      <c r="D380" t="e">
        <f ca="1">IF(B380&gt;INDIRECT(#REF!),"",IF(C380&gt;0,ROUND(C380/2,0),12))</f>
        <v>#REF!</v>
      </c>
    </row>
    <row r="381" spans="2:4" x14ac:dyDescent="0.35">
      <c r="B381">
        <v>380</v>
      </c>
      <c r="C381" t="e">
        <f ca="1">IF(B381&gt;INDIRECT(#REF!),"",HOUR(Data!J377))</f>
        <v>#REF!</v>
      </c>
      <c r="D381" t="e">
        <f ca="1">IF(B381&gt;INDIRECT(#REF!),"",IF(C381&gt;0,ROUND(C381/2,0),12))</f>
        <v>#REF!</v>
      </c>
    </row>
    <row r="382" spans="2:4" x14ac:dyDescent="0.35">
      <c r="B382">
        <v>381</v>
      </c>
      <c r="C382" t="e">
        <f ca="1">IF(B382&gt;INDIRECT(#REF!),"",HOUR(Data!J378))</f>
        <v>#REF!</v>
      </c>
      <c r="D382" t="e">
        <f ca="1">IF(B382&gt;INDIRECT(#REF!),"",IF(C382&gt;0,ROUND(C382/2,0),12))</f>
        <v>#REF!</v>
      </c>
    </row>
    <row r="383" spans="2:4" x14ac:dyDescent="0.35">
      <c r="B383">
        <v>382</v>
      </c>
      <c r="C383" t="e">
        <f ca="1">IF(B383&gt;INDIRECT(#REF!),"",HOUR(Data!J379))</f>
        <v>#REF!</v>
      </c>
      <c r="D383" t="e">
        <f ca="1">IF(B383&gt;INDIRECT(#REF!),"",IF(C383&gt;0,ROUND(C383/2,0),12))</f>
        <v>#REF!</v>
      </c>
    </row>
    <row r="384" spans="2:4" x14ac:dyDescent="0.35">
      <c r="B384">
        <v>383</v>
      </c>
      <c r="C384" t="e">
        <f ca="1">IF(B384&gt;INDIRECT(#REF!),"",HOUR(Data!J380))</f>
        <v>#REF!</v>
      </c>
      <c r="D384" t="e">
        <f ca="1">IF(B384&gt;INDIRECT(#REF!),"",IF(C384&gt;0,ROUND(C384/2,0),12))</f>
        <v>#REF!</v>
      </c>
    </row>
    <row r="385" spans="2:4" x14ac:dyDescent="0.35">
      <c r="B385">
        <v>384</v>
      </c>
      <c r="C385" t="e">
        <f ca="1">IF(B385&gt;INDIRECT(#REF!),"",HOUR(Data!J381))</f>
        <v>#REF!</v>
      </c>
      <c r="D385" t="e">
        <f ca="1">IF(B385&gt;INDIRECT(#REF!),"",IF(C385&gt;0,ROUND(C385/2,0),12))</f>
        <v>#REF!</v>
      </c>
    </row>
    <row r="386" spans="2:4" x14ac:dyDescent="0.35">
      <c r="B386">
        <v>385</v>
      </c>
      <c r="C386" t="e">
        <f ca="1">IF(B386&gt;INDIRECT(#REF!),"",HOUR(Data!J382))</f>
        <v>#REF!</v>
      </c>
      <c r="D386" t="e">
        <f ca="1">IF(B386&gt;INDIRECT(#REF!),"",IF(C386&gt;0,ROUND(C386/2,0),12))</f>
        <v>#REF!</v>
      </c>
    </row>
    <row r="387" spans="2:4" x14ac:dyDescent="0.35">
      <c r="B387">
        <v>386</v>
      </c>
      <c r="C387" t="e">
        <f ca="1">IF(B387&gt;INDIRECT(#REF!),"",HOUR(Data!J383))</f>
        <v>#REF!</v>
      </c>
      <c r="D387" t="e">
        <f ca="1">IF(B387&gt;INDIRECT(#REF!),"",IF(C387&gt;0,ROUND(C387/2,0),12))</f>
        <v>#REF!</v>
      </c>
    </row>
    <row r="388" spans="2:4" x14ac:dyDescent="0.35">
      <c r="B388">
        <v>387</v>
      </c>
      <c r="C388" t="e">
        <f ca="1">IF(B388&gt;INDIRECT(#REF!),"",HOUR(Data!J384))</f>
        <v>#REF!</v>
      </c>
      <c r="D388" t="e">
        <f ca="1">IF(B388&gt;INDIRECT(#REF!),"",IF(C388&gt;0,ROUND(C388/2,0),12))</f>
        <v>#REF!</v>
      </c>
    </row>
    <row r="389" spans="2:4" x14ac:dyDescent="0.35">
      <c r="B389">
        <v>388</v>
      </c>
      <c r="C389" t="e">
        <f ca="1">IF(B389&gt;INDIRECT(#REF!),"",HOUR(Data!J385))</f>
        <v>#REF!</v>
      </c>
      <c r="D389" t="e">
        <f ca="1">IF(B389&gt;INDIRECT(#REF!),"",IF(C389&gt;0,ROUND(C389/2,0),12))</f>
        <v>#REF!</v>
      </c>
    </row>
    <row r="390" spans="2:4" x14ac:dyDescent="0.35">
      <c r="B390">
        <v>389</v>
      </c>
      <c r="C390" t="e">
        <f ca="1">IF(B390&gt;INDIRECT(#REF!),"",HOUR(Data!J386))</f>
        <v>#REF!</v>
      </c>
      <c r="D390" t="e">
        <f ca="1">IF(B390&gt;INDIRECT(#REF!),"",IF(C390&gt;0,ROUND(C390/2,0),12))</f>
        <v>#REF!</v>
      </c>
    </row>
    <row r="391" spans="2:4" x14ac:dyDescent="0.35">
      <c r="B391">
        <v>390</v>
      </c>
      <c r="C391" t="e">
        <f ca="1">IF(B391&gt;INDIRECT(#REF!),"",HOUR(Data!J387))</f>
        <v>#REF!</v>
      </c>
      <c r="D391" t="e">
        <f ca="1">IF(B391&gt;INDIRECT(#REF!),"",IF(C391&gt;0,ROUND(C391/2,0),12))</f>
        <v>#REF!</v>
      </c>
    </row>
    <row r="392" spans="2:4" x14ac:dyDescent="0.35">
      <c r="B392">
        <v>391</v>
      </c>
      <c r="C392" t="e">
        <f ca="1">IF(B392&gt;INDIRECT(#REF!),"",HOUR(Data!J388))</f>
        <v>#REF!</v>
      </c>
      <c r="D392" t="e">
        <f ca="1">IF(B392&gt;INDIRECT(#REF!),"",IF(C392&gt;0,ROUND(C392/2,0),12))</f>
        <v>#REF!</v>
      </c>
    </row>
    <row r="393" spans="2:4" x14ac:dyDescent="0.35">
      <c r="B393">
        <v>392</v>
      </c>
      <c r="C393" t="e">
        <f ca="1">IF(B393&gt;INDIRECT(#REF!),"",HOUR(Data!J389))</f>
        <v>#REF!</v>
      </c>
      <c r="D393" t="e">
        <f ca="1">IF(B393&gt;INDIRECT(#REF!),"",IF(C393&gt;0,ROUND(C393/2,0),12))</f>
        <v>#REF!</v>
      </c>
    </row>
    <row r="394" spans="2:4" x14ac:dyDescent="0.35">
      <c r="B394">
        <v>393</v>
      </c>
      <c r="C394" t="e">
        <f ca="1">IF(B394&gt;INDIRECT(#REF!),"",HOUR(Data!J390))</f>
        <v>#REF!</v>
      </c>
      <c r="D394" t="e">
        <f ca="1">IF(B394&gt;INDIRECT(#REF!),"",IF(C394&gt;0,ROUND(C394/2,0),12))</f>
        <v>#REF!</v>
      </c>
    </row>
    <row r="395" spans="2:4" x14ac:dyDescent="0.35">
      <c r="B395">
        <v>394</v>
      </c>
      <c r="C395" t="e">
        <f ca="1">IF(B395&gt;INDIRECT(#REF!),"",HOUR(Data!J391))</f>
        <v>#REF!</v>
      </c>
      <c r="D395" t="e">
        <f ca="1">IF(B395&gt;INDIRECT(#REF!),"",IF(C395&gt;0,ROUND(C395/2,0),12))</f>
        <v>#REF!</v>
      </c>
    </row>
    <row r="396" spans="2:4" x14ac:dyDescent="0.35">
      <c r="B396">
        <v>395</v>
      </c>
      <c r="C396" t="e">
        <f ca="1">IF(B396&gt;INDIRECT(#REF!),"",HOUR(Data!J392))</f>
        <v>#REF!</v>
      </c>
      <c r="D396" t="e">
        <f ca="1">IF(B396&gt;INDIRECT(#REF!),"",IF(C396&gt;0,ROUND(C396/2,0),12))</f>
        <v>#REF!</v>
      </c>
    </row>
    <row r="397" spans="2:4" x14ac:dyDescent="0.35">
      <c r="B397">
        <v>396</v>
      </c>
      <c r="C397" t="e">
        <f ca="1">IF(B397&gt;INDIRECT(#REF!),"",HOUR(Data!J393))</f>
        <v>#REF!</v>
      </c>
      <c r="D397" t="e">
        <f ca="1">IF(B397&gt;INDIRECT(#REF!),"",IF(C397&gt;0,ROUND(C397/2,0),12))</f>
        <v>#REF!</v>
      </c>
    </row>
    <row r="398" spans="2:4" x14ac:dyDescent="0.35">
      <c r="B398">
        <v>397</v>
      </c>
      <c r="C398" t="e">
        <f ca="1">IF(B398&gt;INDIRECT(#REF!),"",HOUR(Data!J394))</f>
        <v>#REF!</v>
      </c>
      <c r="D398" t="e">
        <f ca="1">IF(B398&gt;INDIRECT(#REF!),"",IF(C398&gt;0,ROUND(C398/2,0),12))</f>
        <v>#REF!</v>
      </c>
    </row>
    <row r="399" spans="2:4" x14ac:dyDescent="0.35">
      <c r="B399">
        <v>398</v>
      </c>
      <c r="C399" t="e">
        <f ca="1">IF(B399&gt;INDIRECT(#REF!),"",HOUR(Data!J395))</f>
        <v>#REF!</v>
      </c>
      <c r="D399" t="e">
        <f ca="1">IF(B399&gt;INDIRECT(#REF!),"",IF(C399&gt;0,ROUND(C399/2,0),12))</f>
        <v>#REF!</v>
      </c>
    </row>
    <row r="400" spans="2:4" x14ac:dyDescent="0.35">
      <c r="B400">
        <v>399</v>
      </c>
      <c r="C400" t="e">
        <f ca="1">IF(B400&gt;INDIRECT(#REF!),"",HOUR(Data!J396))</f>
        <v>#REF!</v>
      </c>
      <c r="D400" t="e">
        <f ca="1">IF(B400&gt;INDIRECT(#REF!),"",IF(C400&gt;0,ROUND(C400/2,0),12))</f>
        <v>#REF!</v>
      </c>
    </row>
    <row r="401" spans="2:4" x14ac:dyDescent="0.35">
      <c r="B401">
        <v>400</v>
      </c>
      <c r="C401" t="e">
        <f ca="1">IF(B401&gt;INDIRECT(#REF!),"",HOUR(Data!J397))</f>
        <v>#REF!</v>
      </c>
      <c r="D401" t="e">
        <f ca="1">IF(B401&gt;INDIRECT(#REF!),"",IF(C401&gt;0,ROUND(C401/2,0),12))</f>
        <v>#REF!</v>
      </c>
    </row>
    <row r="402" spans="2:4" x14ac:dyDescent="0.35">
      <c r="B402">
        <v>401</v>
      </c>
      <c r="C402" t="e">
        <f ca="1">IF(B402&gt;INDIRECT(#REF!),"",HOUR(Data!J398))</f>
        <v>#REF!</v>
      </c>
      <c r="D402" t="e">
        <f ca="1">IF(B402&gt;INDIRECT(#REF!),"",IF(C402&gt;0,ROUND(C402/2,0),12))</f>
        <v>#REF!</v>
      </c>
    </row>
    <row r="403" spans="2:4" x14ac:dyDescent="0.35">
      <c r="B403">
        <v>402</v>
      </c>
      <c r="C403" t="e">
        <f ca="1">IF(B403&gt;INDIRECT(#REF!),"",HOUR(Data!J399))</f>
        <v>#REF!</v>
      </c>
      <c r="D403" t="e">
        <f ca="1">IF(B403&gt;INDIRECT(#REF!),"",IF(C403&gt;0,ROUND(C403/2,0),12))</f>
        <v>#REF!</v>
      </c>
    </row>
    <row r="404" spans="2:4" x14ac:dyDescent="0.35">
      <c r="B404">
        <v>403</v>
      </c>
      <c r="C404" t="e">
        <f ca="1">IF(B404&gt;INDIRECT(#REF!),"",HOUR(Data!J400))</f>
        <v>#REF!</v>
      </c>
      <c r="D404" t="e">
        <f ca="1">IF(B404&gt;INDIRECT(#REF!),"",IF(C404&gt;0,ROUND(C404/2,0),12))</f>
        <v>#REF!</v>
      </c>
    </row>
    <row r="405" spans="2:4" x14ac:dyDescent="0.35">
      <c r="B405">
        <v>404</v>
      </c>
      <c r="C405" t="e">
        <f ca="1">IF(B405&gt;INDIRECT(#REF!),"",HOUR(Data!J401))</f>
        <v>#REF!</v>
      </c>
      <c r="D405" t="e">
        <f ca="1">IF(B405&gt;INDIRECT(#REF!),"",IF(C405&gt;0,ROUND(C405/2,0),12))</f>
        <v>#REF!</v>
      </c>
    </row>
    <row r="406" spans="2:4" x14ac:dyDescent="0.35">
      <c r="B406">
        <v>405</v>
      </c>
      <c r="C406" t="e">
        <f ca="1">IF(B406&gt;INDIRECT(#REF!),"",HOUR(Data!J402))</f>
        <v>#REF!</v>
      </c>
      <c r="D406" t="e">
        <f ca="1">IF(B406&gt;INDIRECT(#REF!),"",IF(C406&gt;0,ROUND(C406/2,0),12))</f>
        <v>#REF!</v>
      </c>
    </row>
    <row r="407" spans="2:4" x14ac:dyDescent="0.35">
      <c r="B407">
        <v>406</v>
      </c>
      <c r="C407" t="e">
        <f ca="1">IF(B407&gt;INDIRECT(#REF!),"",HOUR(Data!J403))</f>
        <v>#REF!</v>
      </c>
      <c r="D407" t="e">
        <f ca="1">IF(B407&gt;INDIRECT(#REF!),"",IF(C407&gt;0,ROUND(C407/2,0),12))</f>
        <v>#REF!</v>
      </c>
    </row>
    <row r="408" spans="2:4" x14ac:dyDescent="0.35">
      <c r="B408">
        <v>407</v>
      </c>
      <c r="C408" t="e">
        <f ca="1">IF(B408&gt;INDIRECT(#REF!),"",HOUR(Data!J404))</f>
        <v>#REF!</v>
      </c>
      <c r="D408" t="e">
        <f ca="1">IF(B408&gt;INDIRECT(#REF!),"",IF(C408&gt;0,ROUND(C408/2,0),12))</f>
        <v>#REF!</v>
      </c>
    </row>
    <row r="409" spans="2:4" x14ac:dyDescent="0.35">
      <c r="B409">
        <v>408</v>
      </c>
      <c r="C409" t="e">
        <f ca="1">IF(B409&gt;INDIRECT(#REF!),"",HOUR(Data!J405))</f>
        <v>#REF!</v>
      </c>
      <c r="D409" t="e">
        <f ca="1">IF(B409&gt;INDIRECT(#REF!),"",IF(C409&gt;0,ROUND(C409/2,0),12))</f>
        <v>#REF!</v>
      </c>
    </row>
    <row r="410" spans="2:4" x14ac:dyDescent="0.35">
      <c r="B410">
        <v>409</v>
      </c>
      <c r="C410" t="e">
        <f ca="1">IF(B410&gt;INDIRECT(#REF!),"",HOUR(Data!J406))</f>
        <v>#REF!</v>
      </c>
      <c r="D410" t="e">
        <f ca="1">IF(B410&gt;INDIRECT(#REF!),"",IF(C410&gt;0,ROUND(C410/2,0),12))</f>
        <v>#REF!</v>
      </c>
    </row>
    <row r="411" spans="2:4" x14ac:dyDescent="0.35">
      <c r="B411">
        <v>410</v>
      </c>
      <c r="C411" t="e">
        <f ca="1">IF(B411&gt;INDIRECT(#REF!),"",HOUR(Data!J407))</f>
        <v>#REF!</v>
      </c>
      <c r="D411" t="e">
        <f ca="1">IF(B411&gt;INDIRECT(#REF!),"",IF(C411&gt;0,ROUND(C411/2,0),12))</f>
        <v>#REF!</v>
      </c>
    </row>
    <row r="412" spans="2:4" x14ac:dyDescent="0.35">
      <c r="B412">
        <v>411</v>
      </c>
      <c r="C412" t="e">
        <f ca="1">IF(B412&gt;INDIRECT(#REF!),"",HOUR(Data!J408))</f>
        <v>#REF!</v>
      </c>
      <c r="D412" t="e">
        <f ca="1">IF(B412&gt;INDIRECT(#REF!),"",IF(C412&gt;0,ROUND(C412/2,0),12))</f>
        <v>#REF!</v>
      </c>
    </row>
    <row r="413" spans="2:4" x14ac:dyDescent="0.35">
      <c r="B413">
        <v>412</v>
      </c>
      <c r="C413" t="e">
        <f ca="1">IF(B413&gt;INDIRECT(#REF!),"",HOUR(Data!J409))</f>
        <v>#REF!</v>
      </c>
      <c r="D413" t="e">
        <f ca="1">IF(B413&gt;INDIRECT(#REF!),"",IF(C413&gt;0,ROUND(C413/2,0),12))</f>
        <v>#REF!</v>
      </c>
    </row>
    <row r="414" spans="2:4" x14ac:dyDescent="0.35">
      <c r="B414">
        <v>413</v>
      </c>
      <c r="C414" t="e">
        <f ca="1">IF(B414&gt;INDIRECT(#REF!),"",HOUR(Data!J410))</f>
        <v>#REF!</v>
      </c>
      <c r="D414" t="e">
        <f ca="1">IF(B414&gt;INDIRECT(#REF!),"",IF(C414&gt;0,ROUND(C414/2,0),12))</f>
        <v>#REF!</v>
      </c>
    </row>
    <row r="415" spans="2:4" x14ac:dyDescent="0.35">
      <c r="B415">
        <v>414</v>
      </c>
      <c r="C415" t="e">
        <f ca="1">IF(B415&gt;INDIRECT(#REF!),"",HOUR(Data!J411))</f>
        <v>#REF!</v>
      </c>
      <c r="D415" t="e">
        <f ca="1">IF(B415&gt;INDIRECT(#REF!),"",IF(C415&gt;0,ROUND(C415/2,0),12))</f>
        <v>#REF!</v>
      </c>
    </row>
    <row r="416" spans="2:4" x14ac:dyDescent="0.35">
      <c r="B416">
        <v>415</v>
      </c>
      <c r="C416" t="e">
        <f ca="1">IF(B416&gt;INDIRECT(#REF!),"",HOUR(Data!J412))</f>
        <v>#REF!</v>
      </c>
      <c r="D416" t="e">
        <f ca="1">IF(B416&gt;INDIRECT(#REF!),"",IF(C416&gt;0,ROUND(C416/2,0),12))</f>
        <v>#REF!</v>
      </c>
    </row>
    <row r="417" spans="2:4" x14ac:dyDescent="0.35">
      <c r="B417">
        <v>416</v>
      </c>
      <c r="C417" t="e">
        <f ca="1">IF(B417&gt;INDIRECT(#REF!),"",HOUR(Data!J413))</f>
        <v>#REF!</v>
      </c>
      <c r="D417" t="e">
        <f ca="1">IF(B417&gt;INDIRECT(#REF!),"",IF(C417&gt;0,ROUND(C417/2,0),12))</f>
        <v>#REF!</v>
      </c>
    </row>
    <row r="418" spans="2:4" x14ac:dyDescent="0.35">
      <c r="B418">
        <v>417</v>
      </c>
      <c r="C418" t="e">
        <f ca="1">IF(B418&gt;INDIRECT(#REF!),"",HOUR(Data!J414))</f>
        <v>#REF!</v>
      </c>
      <c r="D418" t="e">
        <f ca="1">IF(B418&gt;INDIRECT(#REF!),"",IF(C418&gt;0,ROUND(C418/2,0),12))</f>
        <v>#REF!</v>
      </c>
    </row>
    <row r="419" spans="2:4" x14ac:dyDescent="0.35">
      <c r="B419">
        <v>418</v>
      </c>
      <c r="C419" t="e">
        <f ca="1">IF(B419&gt;INDIRECT(#REF!),"",HOUR(Data!J415))</f>
        <v>#REF!</v>
      </c>
      <c r="D419" t="e">
        <f ca="1">IF(B419&gt;INDIRECT(#REF!),"",IF(C419&gt;0,ROUND(C419/2,0),12))</f>
        <v>#REF!</v>
      </c>
    </row>
    <row r="420" spans="2:4" x14ac:dyDescent="0.35">
      <c r="B420">
        <v>419</v>
      </c>
      <c r="C420" t="e">
        <f ca="1">IF(B420&gt;INDIRECT(#REF!),"",HOUR(Data!J416))</f>
        <v>#REF!</v>
      </c>
      <c r="D420" t="e">
        <f ca="1">IF(B420&gt;INDIRECT(#REF!),"",IF(C420&gt;0,ROUND(C420/2,0),12))</f>
        <v>#REF!</v>
      </c>
    </row>
    <row r="421" spans="2:4" x14ac:dyDescent="0.35">
      <c r="B421">
        <v>420</v>
      </c>
      <c r="C421" t="e">
        <f ca="1">IF(B421&gt;INDIRECT(#REF!),"",HOUR(Data!J417))</f>
        <v>#REF!</v>
      </c>
      <c r="D421" t="e">
        <f ca="1">IF(B421&gt;INDIRECT(#REF!),"",IF(C421&gt;0,ROUND(C421/2,0),12))</f>
        <v>#REF!</v>
      </c>
    </row>
    <row r="422" spans="2:4" x14ac:dyDescent="0.35">
      <c r="B422">
        <v>421</v>
      </c>
      <c r="C422" t="e">
        <f ca="1">IF(B422&gt;INDIRECT(#REF!),"",HOUR(Data!J418))</f>
        <v>#REF!</v>
      </c>
      <c r="D422" t="e">
        <f ca="1">IF(B422&gt;INDIRECT(#REF!),"",IF(C422&gt;0,ROUND(C422/2,0),12))</f>
        <v>#REF!</v>
      </c>
    </row>
    <row r="423" spans="2:4" x14ac:dyDescent="0.35">
      <c r="B423">
        <v>422</v>
      </c>
      <c r="C423" t="e">
        <f ca="1">IF(B423&gt;INDIRECT(#REF!),"",HOUR(Data!J419))</f>
        <v>#REF!</v>
      </c>
      <c r="D423" t="e">
        <f ca="1">IF(B423&gt;INDIRECT(#REF!),"",IF(C423&gt;0,ROUND(C423/2,0),12))</f>
        <v>#REF!</v>
      </c>
    </row>
    <row r="424" spans="2:4" x14ac:dyDescent="0.35">
      <c r="B424">
        <v>423</v>
      </c>
      <c r="C424" t="e">
        <f ca="1">IF(B424&gt;INDIRECT(#REF!),"",HOUR(Data!J420))</f>
        <v>#REF!</v>
      </c>
      <c r="D424" t="e">
        <f ca="1">IF(B424&gt;INDIRECT(#REF!),"",IF(C424&gt;0,ROUND(C424/2,0),12))</f>
        <v>#REF!</v>
      </c>
    </row>
    <row r="425" spans="2:4" x14ac:dyDescent="0.35">
      <c r="B425">
        <v>424</v>
      </c>
      <c r="C425" t="e">
        <f ca="1">IF(B425&gt;INDIRECT(#REF!),"",HOUR(Data!J421))</f>
        <v>#REF!</v>
      </c>
      <c r="D425" t="e">
        <f ca="1">IF(B425&gt;INDIRECT(#REF!),"",IF(C425&gt;0,ROUND(C425/2,0),12))</f>
        <v>#REF!</v>
      </c>
    </row>
    <row r="426" spans="2:4" x14ac:dyDescent="0.35">
      <c r="B426">
        <v>425</v>
      </c>
      <c r="C426" t="e">
        <f ca="1">IF(B426&gt;INDIRECT(#REF!),"",HOUR(Data!J422))</f>
        <v>#REF!</v>
      </c>
      <c r="D426" t="e">
        <f ca="1">IF(B426&gt;INDIRECT(#REF!),"",IF(C426&gt;0,ROUND(C426/2,0),12))</f>
        <v>#REF!</v>
      </c>
    </row>
    <row r="427" spans="2:4" x14ac:dyDescent="0.35">
      <c r="B427">
        <v>426</v>
      </c>
      <c r="C427" t="e">
        <f ca="1">IF(B427&gt;INDIRECT(#REF!),"",HOUR(Data!J423))</f>
        <v>#REF!</v>
      </c>
      <c r="D427" t="e">
        <f ca="1">IF(B427&gt;INDIRECT(#REF!),"",IF(C427&gt;0,ROUND(C427/2,0),12))</f>
        <v>#REF!</v>
      </c>
    </row>
    <row r="428" spans="2:4" x14ac:dyDescent="0.35">
      <c r="B428">
        <v>427</v>
      </c>
      <c r="C428" t="e">
        <f ca="1">IF(B428&gt;INDIRECT(#REF!),"",HOUR(Data!J424))</f>
        <v>#REF!</v>
      </c>
      <c r="D428" t="e">
        <f ca="1">IF(B428&gt;INDIRECT(#REF!),"",IF(C428&gt;0,ROUND(C428/2,0),12))</f>
        <v>#REF!</v>
      </c>
    </row>
    <row r="429" spans="2:4" x14ac:dyDescent="0.35">
      <c r="B429">
        <v>428</v>
      </c>
      <c r="C429" t="e">
        <f ca="1">IF(B429&gt;INDIRECT(#REF!),"",HOUR(Data!J425))</f>
        <v>#REF!</v>
      </c>
      <c r="D429" t="e">
        <f ca="1">IF(B429&gt;INDIRECT(#REF!),"",IF(C429&gt;0,ROUND(C429/2,0),12))</f>
        <v>#REF!</v>
      </c>
    </row>
    <row r="430" spans="2:4" x14ac:dyDescent="0.35">
      <c r="B430">
        <v>429</v>
      </c>
      <c r="C430" t="e">
        <f ca="1">IF(B430&gt;INDIRECT(#REF!),"",HOUR(Data!J426))</f>
        <v>#REF!</v>
      </c>
      <c r="D430" t="e">
        <f ca="1">IF(B430&gt;INDIRECT(#REF!),"",IF(C430&gt;0,ROUND(C430/2,0),12))</f>
        <v>#REF!</v>
      </c>
    </row>
    <row r="431" spans="2:4" x14ac:dyDescent="0.35">
      <c r="B431">
        <v>430</v>
      </c>
      <c r="C431" t="e">
        <f ca="1">IF(B431&gt;INDIRECT(#REF!),"",HOUR(Data!J427))</f>
        <v>#REF!</v>
      </c>
      <c r="D431" t="e">
        <f ca="1">IF(B431&gt;INDIRECT(#REF!),"",IF(C431&gt;0,ROUND(C431/2,0),12))</f>
        <v>#REF!</v>
      </c>
    </row>
    <row r="432" spans="2:4" x14ac:dyDescent="0.35">
      <c r="B432">
        <v>431</v>
      </c>
      <c r="C432" t="e">
        <f ca="1">IF(B432&gt;INDIRECT(#REF!),"",HOUR(Data!J428))</f>
        <v>#REF!</v>
      </c>
      <c r="D432" t="e">
        <f ca="1">IF(B432&gt;INDIRECT(#REF!),"",IF(C432&gt;0,ROUND(C432/2,0),12))</f>
        <v>#REF!</v>
      </c>
    </row>
    <row r="433" spans="2:4" x14ac:dyDescent="0.35">
      <c r="B433">
        <v>432</v>
      </c>
      <c r="C433" t="e">
        <f ca="1">IF(B433&gt;INDIRECT(#REF!),"",HOUR(Data!J429))</f>
        <v>#REF!</v>
      </c>
      <c r="D433" t="e">
        <f ca="1">IF(B433&gt;INDIRECT(#REF!),"",IF(C433&gt;0,ROUND(C433/2,0),12))</f>
        <v>#REF!</v>
      </c>
    </row>
    <row r="434" spans="2:4" x14ac:dyDescent="0.35">
      <c r="B434">
        <v>433</v>
      </c>
      <c r="C434" t="e">
        <f ca="1">IF(B434&gt;INDIRECT(#REF!),"",HOUR(Data!J430))</f>
        <v>#REF!</v>
      </c>
      <c r="D434" t="e">
        <f ca="1">IF(B434&gt;INDIRECT(#REF!),"",IF(C434&gt;0,ROUND(C434/2,0),12))</f>
        <v>#REF!</v>
      </c>
    </row>
    <row r="435" spans="2:4" x14ac:dyDescent="0.35">
      <c r="B435">
        <v>434</v>
      </c>
      <c r="C435" t="e">
        <f ca="1">IF(B435&gt;INDIRECT(#REF!),"",HOUR(Data!J431))</f>
        <v>#REF!</v>
      </c>
      <c r="D435" t="e">
        <f ca="1">IF(B435&gt;INDIRECT(#REF!),"",IF(C435&gt;0,ROUND(C435/2,0),12))</f>
        <v>#REF!</v>
      </c>
    </row>
    <row r="436" spans="2:4" x14ac:dyDescent="0.35">
      <c r="B436">
        <v>435</v>
      </c>
      <c r="C436" t="e">
        <f ca="1">IF(B436&gt;INDIRECT(#REF!),"",HOUR(Data!J432))</f>
        <v>#REF!</v>
      </c>
      <c r="D436" t="e">
        <f ca="1">IF(B436&gt;INDIRECT(#REF!),"",IF(C436&gt;0,ROUND(C436/2,0),12))</f>
        <v>#REF!</v>
      </c>
    </row>
    <row r="437" spans="2:4" x14ac:dyDescent="0.35">
      <c r="B437">
        <v>436</v>
      </c>
      <c r="C437" t="e">
        <f ca="1">IF(B437&gt;INDIRECT(#REF!),"",HOUR(Data!J433))</f>
        <v>#REF!</v>
      </c>
      <c r="D437" t="e">
        <f ca="1">IF(B437&gt;INDIRECT(#REF!),"",IF(C437&gt;0,ROUND(C437/2,0),12))</f>
        <v>#REF!</v>
      </c>
    </row>
    <row r="438" spans="2:4" x14ac:dyDescent="0.35">
      <c r="B438">
        <v>437</v>
      </c>
      <c r="C438" t="e">
        <f ca="1">IF(B438&gt;INDIRECT(#REF!),"",HOUR(Data!J434))</f>
        <v>#REF!</v>
      </c>
      <c r="D438" t="e">
        <f ca="1">IF(B438&gt;INDIRECT(#REF!),"",IF(C438&gt;0,ROUND(C438/2,0),12))</f>
        <v>#REF!</v>
      </c>
    </row>
    <row r="439" spans="2:4" x14ac:dyDescent="0.35">
      <c r="B439">
        <v>438</v>
      </c>
      <c r="C439" t="e">
        <f ca="1">IF(B439&gt;INDIRECT(#REF!),"",HOUR(Data!J435))</f>
        <v>#REF!</v>
      </c>
      <c r="D439" t="e">
        <f ca="1">IF(B439&gt;INDIRECT(#REF!),"",IF(C439&gt;0,ROUND(C439/2,0),12))</f>
        <v>#REF!</v>
      </c>
    </row>
    <row r="440" spans="2:4" x14ac:dyDescent="0.35">
      <c r="B440">
        <v>439</v>
      </c>
      <c r="C440" t="e">
        <f ca="1">IF(B440&gt;INDIRECT(#REF!),"",HOUR(Data!J436))</f>
        <v>#REF!</v>
      </c>
      <c r="D440" t="e">
        <f ca="1">IF(B440&gt;INDIRECT(#REF!),"",IF(C440&gt;0,ROUND(C440/2,0),12))</f>
        <v>#REF!</v>
      </c>
    </row>
    <row r="441" spans="2:4" x14ac:dyDescent="0.35">
      <c r="B441">
        <v>440</v>
      </c>
      <c r="C441" t="e">
        <f ca="1">IF(B441&gt;INDIRECT(#REF!),"",HOUR(Data!J437))</f>
        <v>#REF!</v>
      </c>
      <c r="D441" t="e">
        <f ca="1">IF(B441&gt;INDIRECT(#REF!),"",IF(C441&gt;0,ROUND(C441/2,0),12))</f>
        <v>#REF!</v>
      </c>
    </row>
    <row r="442" spans="2:4" x14ac:dyDescent="0.35">
      <c r="B442">
        <v>441</v>
      </c>
      <c r="C442" t="e">
        <f ca="1">IF(B442&gt;INDIRECT(#REF!),"",HOUR(Data!J438))</f>
        <v>#REF!</v>
      </c>
      <c r="D442" t="e">
        <f ca="1">IF(B442&gt;INDIRECT(#REF!),"",IF(C442&gt;0,ROUND(C442/2,0),12))</f>
        <v>#REF!</v>
      </c>
    </row>
    <row r="443" spans="2:4" x14ac:dyDescent="0.35">
      <c r="B443">
        <v>442</v>
      </c>
      <c r="C443" t="e">
        <f ca="1">IF(B443&gt;INDIRECT(#REF!),"",HOUR(Data!J439))</f>
        <v>#REF!</v>
      </c>
      <c r="D443" t="e">
        <f ca="1">IF(B443&gt;INDIRECT(#REF!),"",IF(C443&gt;0,ROUND(C443/2,0),12))</f>
        <v>#REF!</v>
      </c>
    </row>
    <row r="444" spans="2:4" x14ac:dyDescent="0.35">
      <c r="B444">
        <v>443</v>
      </c>
      <c r="C444" t="e">
        <f ca="1">IF(B444&gt;INDIRECT(#REF!),"",HOUR(Data!J440))</f>
        <v>#REF!</v>
      </c>
      <c r="D444" t="e">
        <f ca="1">IF(B444&gt;INDIRECT(#REF!),"",IF(C444&gt;0,ROUND(C444/2,0),12))</f>
        <v>#REF!</v>
      </c>
    </row>
    <row r="445" spans="2:4" x14ac:dyDescent="0.35">
      <c r="B445">
        <v>444</v>
      </c>
      <c r="C445" t="e">
        <f ca="1">IF(B445&gt;INDIRECT(#REF!),"",HOUR(Data!J441))</f>
        <v>#REF!</v>
      </c>
      <c r="D445" t="e">
        <f ca="1">IF(B445&gt;INDIRECT(#REF!),"",IF(C445&gt;0,ROUND(C445/2,0),12))</f>
        <v>#REF!</v>
      </c>
    </row>
    <row r="446" spans="2:4" x14ac:dyDescent="0.35">
      <c r="B446">
        <v>445</v>
      </c>
      <c r="C446" t="e">
        <f ca="1">IF(B446&gt;INDIRECT(#REF!),"",HOUR(Data!J442))</f>
        <v>#REF!</v>
      </c>
      <c r="D446" t="e">
        <f ca="1">IF(B446&gt;INDIRECT(#REF!),"",IF(C446&gt;0,ROUND(C446/2,0),12))</f>
        <v>#REF!</v>
      </c>
    </row>
    <row r="447" spans="2:4" x14ac:dyDescent="0.35">
      <c r="B447">
        <v>446</v>
      </c>
      <c r="C447" t="e">
        <f ca="1">IF(B447&gt;INDIRECT(#REF!),"",HOUR(Data!J443))</f>
        <v>#REF!</v>
      </c>
      <c r="D447" t="e">
        <f ca="1">IF(B447&gt;INDIRECT(#REF!),"",IF(C447&gt;0,ROUND(C447/2,0),12))</f>
        <v>#REF!</v>
      </c>
    </row>
    <row r="448" spans="2:4" x14ac:dyDescent="0.35">
      <c r="B448">
        <v>447</v>
      </c>
      <c r="C448" t="e">
        <f ca="1">IF(B448&gt;INDIRECT(#REF!),"",HOUR(Data!J444))</f>
        <v>#REF!</v>
      </c>
      <c r="D448" t="e">
        <f ca="1">IF(B448&gt;INDIRECT(#REF!),"",IF(C448&gt;0,ROUND(C448/2,0),12))</f>
        <v>#REF!</v>
      </c>
    </row>
    <row r="449" spans="2:4" x14ac:dyDescent="0.35">
      <c r="B449">
        <v>448</v>
      </c>
      <c r="C449" t="e">
        <f ca="1">IF(B449&gt;INDIRECT(#REF!),"",HOUR(Data!J445))</f>
        <v>#REF!</v>
      </c>
      <c r="D449" t="e">
        <f ca="1">IF(B449&gt;INDIRECT(#REF!),"",IF(C449&gt;0,ROUND(C449/2,0),12))</f>
        <v>#REF!</v>
      </c>
    </row>
    <row r="450" spans="2:4" x14ac:dyDescent="0.35">
      <c r="B450">
        <v>449</v>
      </c>
      <c r="C450" t="e">
        <f ca="1">IF(B450&gt;INDIRECT(#REF!),"",HOUR(Data!J446))</f>
        <v>#REF!</v>
      </c>
      <c r="D450" t="e">
        <f ca="1">IF(B450&gt;INDIRECT(#REF!),"",IF(C450&gt;0,ROUND(C450/2,0),12))</f>
        <v>#REF!</v>
      </c>
    </row>
    <row r="451" spans="2:4" x14ac:dyDescent="0.35">
      <c r="B451">
        <v>450</v>
      </c>
      <c r="C451" t="e">
        <f ca="1">IF(B451&gt;INDIRECT(#REF!),"",HOUR(Data!J447))</f>
        <v>#REF!</v>
      </c>
      <c r="D451" t="e">
        <f ca="1">IF(B451&gt;INDIRECT(#REF!),"",IF(C451&gt;0,ROUND(C451/2,0),12))</f>
        <v>#REF!</v>
      </c>
    </row>
    <row r="452" spans="2:4" x14ac:dyDescent="0.35">
      <c r="B452">
        <v>451</v>
      </c>
      <c r="C452" t="e">
        <f ca="1">IF(B452&gt;INDIRECT(#REF!),"",HOUR(Data!J448))</f>
        <v>#REF!</v>
      </c>
      <c r="D452" t="e">
        <f ca="1">IF(B452&gt;INDIRECT(#REF!),"",IF(C452&gt;0,ROUND(C452/2,0),12))</f>
        <v>#REF!</v>
      </c>
    </row>
    <row r="453" spans="2:4" x14ac:dyDescent="0.35">
      <c r="B453">
        <v>452</v>
      </c>
      <c r="C453" t="e">
        <f ca="1">IF(B453&gt;INDIRECT(#REF!),"",HOUR(Data!J449))</f>
        <v>#REF!</v>
      </c>
      <c r="D453" t="e">
        <f ca="1">IF(B453&gt;INDIRECT(#REF!),"",IF(C453&gt;0,ROUND(C453/2,0),12))</f>
        <v>#REF!</v>
      </c>
    </row>
    <row r="454" spans="2:4" x14ac:dyDescent="0.35">
      <c r="B454">
        <v>453</v>
      </c>
      <c r="C454" t="e">
        <f ca="1">IF(B454&gt;INDIRECT(#REF!),"",HOUR(Data!J450))</f>
        <v>#REF!</v>
      </c>
      <c r="D454" t="e">
        <f ca="1">IF(B454&gt;INDIRECT(#REF!),"",IF(C454&gt;0,ROUND(C454/2,0),12))</f>
        <v>#REF!</v>
      </c>
    </row>
    <row r="455" spans="2:4" x14ac:dyDescent="0.35">
      <c r="B455">
        <v>454</v>
      </c>
      <c r="C455" t="e">
        <f ca="1">IF(B455&gt;INDIRECT(#REF!),"",HOUR(Data!J451))</f>
        <v>#REF!</v>
      </c>
      <c r="D455" t="e">
        <f ca="1">IF(B455&gt;INDIRECT(#REF!),"",IF(C455&gt;0,ROUND(C455/2,0),12))</f>
        <v>#REF!</v>
      </c>
    </row>
    <row r="456" spans="2:4" x14ac:dyDescent="0.35">
      <c r="B456">
        <v>455</v>
      </c>
      <c r="C456" t="e">
        <f ca="1">IF(B456&gt;INDIRECT(#REF!),"",HOUR(Data!J452))</f>
        <v>#REF!</v>
      </c>
      <c r="D456" t="e">
        <f ca="1">IF(B456&gt;INDIRECT(#REF!),"",IF(C456&gt;0,ROUND(C456/2,0),12))</f>
        <v>#REF!</v>
      </c>
    </row>
    <row r="457" spans="2:4" x14ac:dyDescent="0.35">
      <c r="B457">
        <v>456</v>
      </c>
      <c r="C457" t="e">
        <f ca="1">IF(B457&gt;INDIRECT(#REF!),"",HOUR(Data!J453))</f>
        <v>#REF!</v>
      </c>
      <c r="D457" t="e">
        <f ca="1">IF(B457&gt;INDIRECT(#REF!),"",IF(C457&gt;0,ROUND(C457/2,0),12))</f>
        <v>#REF!</v>
      </c>
    </row>
    <row r="458" spans="2:4" x14ac:dyDescent="0.35">
      <c r="B458">
        <v>457</v>
      </c>
      <c r="C458" t="e">
        <f ca="1">IF(B458&gt;INDIRECT(#REF!),"",HOUR(Data!J454))</f>
        <v>#REF!</v>
      </c>
      <c r="D458" t="e">
        <f ca="1">IF(B458&gt;INDIRECT(#REF!),"",IF(C458&gt;0,ROUND(C458/2,0),12))</f>
        <v>#REF!</v>
      </c>
    </row>
    <row r="459" spans="2:4" x14ac:dyDescent="0.35">
      <c r="B459">
        <v>458</v>
      </c>
      <c r="C459" t="e">
        <f ca="1">IF(B459&gt;INDIRECT(#REF!),"",HOUR(Data!J455))</f>
        <v>#REF!</v>
      </c>
      <c r="D459" t="e">
        <f ca="1">IF(B459&gt;INDIRECT(#REF!),"",IF(C459&gt;0,ROUND(C459/2,0),12))</f>
        <v>#REF!</v>
      </c>
    </row>
    <row r="460" spans="2:4" x14ac:dyDescent="0.35">
      <c r="B460">
        <v>459</v>
      </c>
      <c r="C460" t="e">
        <f ca="1">IF(B460&gt;INDIRECT(#REF!),"",HOUR(Data!J456))</f>
        <v>#REF!</v>
      </c>
      <c r="D460" t="e">
        <f ca="1">IF(B460&gt;INDIRECT(#REF!),"",IF(C460&gt;0,ROUND(C460/2,0),12))</f>
        <v>#REF!</v>
      </c>
    </row>
    <row r="461" spans="2:4" x14ac:dyDescent="0.35">
      <c r="B461">
        <v>460</v>
      </c>
      <c r="C461" t="e">
        <f ca="1">IF(B461&gt;INDIRECT(#REF!),"",HOUR(Data!J457))</f>
        <v>#REF!</v>
      </c>
      <c r="D461" t="e">
        <f ca="1">IF(B461&gt;INDIRECT(#REF!),"",IF(C461&gt;0,ROUND(C461/2,0),12))</f>
        <v>#REF!</v>
      </c>
    </row>
    <row r="462" spans="2:4" x14ac:dyDescent="0.35">
      <c r="B462">
        <v>461</v>
      </c>
      <c r="C462" t="e">
        <f ca="1">IF(B462&gt;INDIRECT(#REF!),"",HOUR(Data!J458))</f>
        <v>#REF!</v>
      </c>
      <c r="D462" t="e">
        <f ca="1">IF(B462&gt;INDIRECT(#REF!),"",IF(C462&gt;0,ROUND(C462/2,0),12))</f>
        <v>#REF!</v>
      </c>
    </row>
    <row r="463" spans="2:4" x14ac:dyDescent="0.35">
      <c r="B463">
        <v>462</v>
      </c>
      <c r="C463" t="e">
        <f ca="1">IF(B463&gt;INDIRECT(#REF!),"",HOUR(Data!J459))</f>
        <v>#REF!</v>
      </c>
      <c r="D463" t="e">
        <f ca="1">IF(B463&gt;INDIRECT(#REF!),"",IF(C463&gt;0,ROUND(C463/2,0),12))</f>
        <v>#REF!</v>
      </c>
    </row>
    <row r="464" spans="2:4" x14ac:dyDescent="0.35">
      <c r="B464">
        <v>463</v>
      </c>
      <c r="C464" t="e">
        <f ca="1">IF(B464&gt;INDIRECT(#REF!),"",HOUR(Data!J460))</f>
        <v>#REF!</v>
      </c>
      <c r="D464" t="e">
        <f ca="1">IF(B464&gt;INDIRECT(#REF!),"",IF(C464&gt;0,ROUND(C464/2,0),12))</f>
        <v>#REF!</v>
      </c>
    </row>
    <row r="465" spans="2:4" x14ac:dyDescent="0.35">
      <c r="B465">
        <v>464</v>
      </c>
      <c r="C465" t="e">
        <f ca="1">IF(B465&gt;INDIRECT(#REF!),"",HOUR(Data!J461))</f>
        <v>#REF!</v>
      </c>
      <c r="D465" t="e">
        <f ca="1">IF(B465&gt;INDIRECT(#REF!),"",IF(C465&gt;0,ROUND(C465/2,0),12))</f>
        <v>#REF!</v>
      </c>
    </row>
    <row r="466" spans="2:4" x14ac:dyDescent="0.35">
      <c r="B466">
        <v>465</v>
      </c>
      <c r="C466" t="e">
        <f ca="1">IF(B466&gt;INDIRECT(#REF!),"",HOUR(Data!J462))</f>
        <v>#REF!</v>
      </c>
      <c r="D466" t="e">
        <f ca="1">IF(B466&gt;INDIRECT(#REF!),"",IF(C466&gt;0,ROUND(C466/2,0),12))</f>
        <v>#REF!</v>
      </c>
    </row>
    <row r="467" spans="2:4" x14ac:dyDescent="0.35">
      <c r="B467">
        <v>466</v>
      </c>
      <c r="C467" t="e">
        <f ca="1">IF(B467&gt;INDIRECT(#REF!),"",HOUR(Data!J463))</f>
        <v>#REF!</v>
      </c>
      <c r="D467" t="e">
        <f ca="1">IF(B467&gt;INDIRECT(#REF!),"",IF(C467&gt;0,ROUND(C467/2,0),12))</f>
        <v>#REF!</v>
      </c>
    </row>
    <row r="468" spans="2:4" x14ac:dyDescent="0.35">
      <c r="B468">
        <v>467</v>
      </c>
      <c r="C468" t="e">
        <f ca="1">IF(B468&gt;INDIRECT(#REF!),"",HOUR(Data!J464))</f>
        <v>#REF!</v>
      </c>
      <c r="D468" t="e">
        <f ca="1">IF(B468&gt;INDIRECT(#REF!),"",IF(C468&gt;0,ROUND(C468/2,0),12))</f>
        <v>#REF!</v>
      </c>
    </row>
    <row r="469" spans="2:4" x14ac:dyDescent="0.35">
      <c r="B469">
        <v>468</v>
      </c>
      <c r="C469" t="e">
        <f ca="1">IF(B469&gt;INDIRECT(#REF!),"",HOUR(Data!J465))</f>
        <v>#REF!</v>
      </c>
      <c r="D469" t="e">
        <f ca="1">IF(B469&gt;INDIRECT(#REF!),"",IF(C469&gt;0,ROUND(C469/2,0),12))</f>
        <v>#REF!</v>
      </c>
    </row>
    <row r="470" spans="2:4" x14ac:dyDescent="0.35">
      <c r="B470">
        <v>469</v>
      </c>
      <c r="C470" t="e">
        <f ca="1">IF(B470&gt;INDIRECT(#REF!),"",HOUR(Data!J466))</f>
        <v>#REF!</v>
      </c>
      <c r="D470" t="e">
        <f ca="1">IF(B470&gt;INDIRECT(#REF!),"",IF(C470&gt;0,ROUND(C470/2,0),12))</f>
        <v>#REF!</v>
      </c>
    </row>
    <row r="471" spans="2:4" x14ac:dyDescent="0.35">
      <c r="B471">
        <v>470</v>
      </c>
      <c r="C471" t="e">
        <f ca="1">IF(B471&gt;INDIRECT(#REF!),"",HOUR(Data!J467))</f>
        <v>#REF!</v>
      </c>
      <c r="D471" t="e">
        <f ca="1">IF(B471&gt;INDIRECT(#REF!),"",IF(C471&gt;0,ROUND(C471/2,0),12))</f>
        <v>#REF!</v>
      </c>
    </row>
    <row r="472" spans="2:4" x14ac:dyDescent="0.35">
      <c r="B472">
        <v>471</v>
      </c>
      <c r="C472" t="e">
        <f ca="1">IF(B472&gt;INDIRECT(#REF!),"",HOUR(Data!J468))</f>
        <v>#REF!</v>
      </c>
      <c r="D472" t="e">
        <f ca="1">IF(B472&gt;INDIRECT(#REF!),"",IF(C472&gt;0,ROUND(C472/2,0),12))</f>
        <v>#REF!</v>
      </c>
    </row>
    <row r="473" spans="2:4" x14ac:dyDescent="0.35">
      <c r="B473">
        <v>472</v>
      </c>
      <c r="C473" t="e">
        <f ca="1">IF(B473&gt;INDIRECT(#REF!),"",HOUR(Data!J469))</f>
        <v>#REF!</v>
      </c>
      <c r="D473" t="e">
        <f ca="1">IF(B473&gt;INDIRECT(#REF!),"",IF(C473&gt;0,ROUND(C473/2,0),12))</f>
        <v>#REF!</v>
      </c>
    </row>
    <row r="474" spans="2:4" x14ac:dyDescent="0.35">
      <c r="B474">
        <v>473</v>
      </c>
      <c r="C474" t="e">
        <f ca="1">IF(B474&gt;INDIRECT(#REF!),"",HOUR(Data!J470))</f>
        <v>#REF!</v>
      </c>
      <c r="D474" t="e">
        <f ca="1">IF(B474&gt;INDIRECT(#REF!),"",IF(C474&gt;0,ROUND(C474/2,0),12))</f>
        <v>#REF!</v>
      </c>
    </row>
    <row r="475" spans="2:4" x14ac:dyDescent="0.35">
      <c r="B475">
        <v>474</v>
      </c>
      <c r="C475" t="e">
        <f ca="1">IF(B475&gt;INDIRECT(#REF!),"",HOUR(Data!J471))</f>
        <v>#REF!</v>
      </c>
      <c r="D475" t="e">
        <f ca="1">IF(B475&gt;INDIRECT(#REF!),"",IF(C475&gt;0,ROUND(C475/2,0),12))</f>
        <v>#REF!</v>
      </c>
    </row>
    <row r="476" spans="2:4" x14ac:dyDescent="0.35">
      <c r="B476">
        <v>475</v>
      </c>
      <c r="C476" t="e">
        <f ca="1">IF(B476&gt;INDIRECT(#REF!),"",HOUR(Data!J472))</f>
        <v>#REF!</v>
      </c>
      <c r="D476" t="e">
        <f ca="1">IF(B476&gt;INDIRECT(#REF!),"",IF(C476&gt;0,ROUND(C476/2,0),12))</f>
        <v>#REF!</v>
      </c>
    </row>
    <row r="477" spans="2:4" x14ac:dyDescent="0.35">
      <c r="B477">
        <v>476</v>
      </c>
      <c r="C477" t="e">
        <f ca="1">IF(B477&gt;INDIRECT(#REF!),"",HOUR(Data!J473))</f>
        <v>#REF!</v>
      </c>
      <c r="D477" t="e">
        <f ca="1">IF(B477&gt;INDIRECT(#REF!),"",IF(C477&gt;0,ROUND(C477/2,0),12))</f>
        <v>#REF!</v>
      </c>
    </row>
    <row r="478" spans="2:4" x14ac:dyDescent="0.35">
      <c r="B478">
        <v>477</v>
      </c>
      <c r="C478" t="e">
        <f ca="1">IF(B478&gt;INDIRECT(#REF!),"",HOUR(Data!J474))</f>
        <v>#REF!</v>
      </c>
      <c r="D478" t="e">
        <f ca="1">IF(B478&gt;INDIRECT(#REF!),"",IF(C478&gt;0,ROUND(C478/2,0),12))</f>
        <v>#REF!</v>
      </c>
    </row>
    <row r="479" spans="2:4" x14ac:dyDescent="0.35">
      <c r="B479">
        <v>478</v>
      </c>
      <c r="C479" t="e">
        <f ca="1">IF(B479&gt;INDIRECT(#REF!),"",HOUR(Data!J475))</f>
        <v>#REF!</v>
      </c>
      <c r="D479" t="e">
        <f ca="1">IF(B479&gt;INDIRECT(#REF!),"",IF(C479&gt;0,ROUND(C479/2,0),12))</f>
        <v>#REF!</v>
      </c>
    </row>
    <row r="480" spans="2:4" x14ac:dyDescent="0.35">
      <c r="B480">
        <v>479</v>
      </c>
      <c r="C480" t="e">
        <f ca="1">IF(B480&gt;INDIRECT(#REF!),"",HOUR(Data!J476))</f>
        <v>#REF!</v>
      </c>
      <c r="D480" t="e">
        <f ca="1">IF(B480&gt;INDIRECT(#REF!),"",IF(C480&gt;0,ROUND(C480/2,0),12))</f>
        <v>#REF!</v>
      </c>
    </row>
    <row r="481" spans="2:4" x14ac:dyDescent="0.35">
      <c r="B481">
        <v>480</v>
      </c>
      <c r="C481" t="e">
        <f ca="1">IF(B481&gt;INDIRECT(#REF!),"",HOUR(Data!J477))</f>
        <v>#REF!</v>
      </c>
      <c r="D481" t="e">
        <f ca="1">IF(B481&gt;INDIRECT(#REF!),"",IF(C481&gt;0,ROUND(C481/2,0),12))</f>
        <v>#REF!</v>
      </c>
    </row>
    <row r="482" spans="2:4" x14ac:dyDescent="0.35">
      <c r="B482">
        <v>481</v>
      </c>
      <c r="C482" t="e">
        <f ca="1">IF(B482&gt;INDIRECT(#REF!),"",HOUR(Data!J478))</f>
        <v>#REF!</v>
      </c>
      <c r="D482" t="e">
        <f ca="1">IF(B482&gt;INDIRECT(#REF!),"",IF(C482&gt;0,ROUND(C482/2,0),12))</f>
        <v>#REF!</v>
      </c>
    </row>
    <row r="483" spans="2:4" x14ac:dyDescent="0.35">
      <c r="B483">
        <v>482</v>
      </c>
      <c r="C483" t="e">
        <f ca="1">IF(B483&gt;INDIRECT(#REF!),"",HOUR(Data!J479))</f>
        <v>#REF!</v>
      </c>
      <c r="D483" t="e">
        <f ca="1">IF(B483&gt;INDIRECT(#REF!),"",IF(C483&gt;0,ROUND(C483/2,0),12))</f>
        <v>#REF!</v>
      </c>
    </row>
    <row r="484" spans="2:4" x14ac:dyDescent="0.35">
      <c r="B484">
        <v>483</v>
      </c>
      <c r="C484" t="e">
        <f ca="1">IF(B484&gt;INDIRECT(#REF!),"",HOUR(Data!J480))</f>
        <v>#REF!</v>
      </c>
      <c r="D484" t="e">
        <f ca="1">IF(B484&gt;INDIRECT(#REF!),"",IF(C484&gt;0,ROUND(C484/2,0),12))</f>
        <v>#REF!</v>
      </c>
    </row>
    <row r="485" spans="2:4" x14ac:dyDescent="0.35">
      <c r="B485">
        <v>484</v>
      </c>
      <c r="C485" t="e">
        <f ca="1">IF(B485&gt;INDIRECT(#REF!),"",HOUR(Data!J481))</f>
        <v>#REF!</v>
      </c>
      <c r="D485" t="e">
        <f ca="1">IF(B485&gt;INDIRECT(#REF!),"",IF(C485&gt;0,ROUND(C485/2,0),12))</f>
        <v>#REF!</v>
      </c>
    </row>
    <row r="486" spans="2:4" x14ac:dyDescent="0.35">
      <c r="B486">
        <v>485</v>
      </c>
      <c r="C486" t="e">
        <f ca="1">IF(B486&gt;INDIRECT(#REF!),"",HOUR(Data!J482))</f>
        <v>#REF!</v>
      </c>
      <c r="D486" t="e">
        <f ca="1">IF(B486&gt;INDIRECT(#REF!),"",IF(C486&gt;0,ROUND(C486/2,0),12))</f>
        <v>#REF!</v>
      </c>
    </row>
    <row r="487" spans="2:4" x14ac:dyDescent="0.35">
      <c r="B487">
        <v>486</v>
      </c>
      <c r="C487" t="e">
        <f ca="1">IF(B487&gt;INDIRECT(#REF!),"",HOUR(Data!J483))</f>
        <v>#REF!</v>
      </c>
      <c r="D487" t="e">
        <f ca="1">IF(B487&gt;INDIRECT(#REF!),"",IF(C487&gt;0,ROUND(C487/2,0),12))</f>
        <v>#REF!</v>
      </c>
    </row>
    <row r="488" spans="2:4" x14ac:dyDescent="0.35">
      <c r="B488">
        <v>487</v>
      </c>
      <c r="C488" t="e">
        <f ca="1">IF(B488&gt;INDIRECT(#REF!),"",HOUR(Data!J484))</f>
        <v>#REF!</v>
      </c>
      <c r="D488" t="e">
        <f ca="1">IF(B488&gt;INDIRECT(#REF!),"",IF(C488&gt;0,ROUND(C488/2,0),12))</f>
        <v>#REF!</v>
      </c>
    </row>
    <row r="489" spans="2:4" x14ac:dyDescent="0.35">
      <c r="B489">
        <v>488</v>
      </c>
      <c r="C489" t="e">
        <f ca="1">IF(B489&gt;INDIRECT(#REF!),"",HOUR(Data!J485))</f>
        <v>#REF!</v>
      </c>
      <c r="D489" t="e">
        <f ca="1">IF(B489&gt;INDIRECT(#REF!),"",IF(C489&gt;0,ROUND(C489/2,0),12))</f>
        <v>#REF!</v>
      </c>
    </row>
    <row r="490" spans="2:4" x14ac:dyDescent="0.35">
      <c r="B490">
        <v>489</v>
      </c>
      <c r="C490" t="e">
        <f ca="1">IF(B490&gt;INDIRECT(#REF!),"",HOUR(Data!J486))</f>
        <v>#REF!</v>
      </c>
      <c r="D490" t="e">
        <f ca="1">IF(B490&gt;INDIRECT(#REF!),"",IF(C490&gt;0,ROUND(C490/2,0),12))</f>
        <v>#REF!</v>
      </c>
    </row>
    <row r="491" spans="2:4" x14ac:dyDescent="0.35">
      <c r="B491">
        <v>490</v>
      </c>
      <c r="C491" t="e">
        <f ca="1">IF(B491&gt;INDIRECT(#REF!),"",HOUR(Data!J487))</f>
        <v>#REF!</v>
      </c>
      <c r="D491" t="e">
        <f ca="1">IF(B491&gt;INDIRECT(#REF!),"",IF(C491&gt;0,ROUND(C491/2,0),12))</f>
        <v>#REF!</v>
      </c>
    </row>
    <row r="492" spans="2:4" x14ac:dyDescent="0.35">
      <c r="B492">
        <v>491</v>
      </c>
      <c r="C492" t="e">
        <f ca="1">IF(B492&gt;INDIRECT(#REF!),"",HOUR(Data!J488))</f>
        <v>#REF!</v>
      </c>
      <c r="D492" t="e">
        <f ca="1">IF(B492&gt;INDIRECT(#REF!),"",IF(C492&gt;0,ROUND(C492/2,0),12))</f>
        <v>#REF!</v>
      </c>
    </row>
    <row r="493" spans="2:4" x14ac:dyDescent="0.35">
      <c r="B493">
        <v>492</v>
      </c>
      <c r="C493" t="e">
        <f ca="1">IF(B493&gt;INDIRECT(#REF!),"",HOUR(Data!J489))</f>
        <v>#REF!</v>
      </c>
      <c r="D493" t="e">
        <f ca="1">IF(B493&gt;INDIRECT(#REF!),"",IF(C493&gt;0,ROUND(C493/2,0),12))</f>
        <v>#REF!</v>
      </c>
    </row>
    <row r="494" spans="2:4" x14ac:dyDescent="0.35">
      <c r="B494">
        <v>493</v>
      </c>
      <c r="C494" t="e">
        <f ca="1">IF(B494&gt;INDIRECT(#REF!),"",HOUR(Data!J490))</f>
        <v>#REF!</v>
      </c>
      <c r="D494" t="e">
        <f ca="1">IF(B494&gt;INDIRECT(#REF!),"",IF(C494&gt;0,ROUND(C494/2,0),12))</f>
        <v>#REF!</v>
      </c>
    </row>
    <row r="495" spans="2:4" x14ac:dyDescent="0.35">
      <c r="B495">
        <v>494</v>
      </c>
      <c r="C495" t="e">
        <f ca="1">IF(B495&gt;INDIRECT(#REF!),"",HOUR(Data!J491))</f>
        <v>#REF!</v>
      </c>
      <c r="D495" t="e">
        <f ca="1">IF(B495&gt;INDIRECT(#REF!),"",IF(C495&gt;0,ROUND(C495/2,0),12))</f>
        <v>#REF!</v>
      </c>
    </row>
    <row r="496" spans="2:4" x14ac:dyDescent="0.35">
      <c r="B496">
        <v>495</v>
      </c>
      <c r="C496" t="e">
        <f ca="1">IF(B496&gt;INDIRECT(#REF!),"",HOUR(Data!J492))</f>
        <v>#REF!</v>
      </c>
      <c r="D496" t="e">
        <f ca="1">IF(B496&gt;INDIRECT(#REF!),"",IF(C496&gt;0,ROUND(C496/2,0),12))</f>
        <v>#REF!</v>
      </c>
    </row>
    <row r="497" spans="2:4" x14ac:dyDescent="0.35">
      <c r="B497">
        <v>496</v>
      </c>
      <c r="C497" t="e">
        <f ca="1">IF(B497&gt;INDIRECT(#REF!),"",HOUR(Data!J493))</f>
        <v>#REF!</v>
      </c>
      <c r="D497" t="e">
        <f ca="1">IF(B497&gt;INDIRECT(#REF!),"",IF(C497&gt;0,ROUND(C497/2,0),12))</f>
        <v>#REF!</v>
      </c>
    </row>
    <row r="498" spans="2:4" x14ac:dyDescent="0.35">
      <c r="B498">
        <v>497</v>
      </c>
      <c r="C498" t="e">
        <f ca="1">IF(B498&gt;INDIRECT(#REF!),"",HOUR(Data!J494))</f>
        <v>#REF!</v>
      </c>
      <c r="D498" t="e">
        <f ca="1">IF(B498&gt;INDIRECT(#REF!),"",IF(C498&gt;0,ROUND(C498/2,0),12))</f>
        <v>#REF!</v>
      </c>
    </row>
    <row r="499" spans="2:4" x14ac:dyDescent="0.35">
      <c r="B499">
        <v>498</v>
      </c>
      <c r="C499" t="e">
        <f ca="1">IF(B499&gt;INDIRECT(#REF!),"",HOUR(Data!J495))</f>
        <v>#REF!</v>
      </c>
      <c r="D499" t="e">
        <f ca="1">IF(B499&gt;INDIRECT(#REF!),"",IF(C499&gt;0,ROUND(C499/2,0),12))</f>
        <v>#REF!</v>
      </c>
    </row>
    <row r="500" spans="2:4" x14ac:dyDescent="0.35">
      <c r="B500">
        <v>499</v>
      </c>
      <c r="C500" t="e">
        <f ca="1">IF(B500&gt;INDIRECT(#REF!),"",HOUR(Data!J496))</f>
        <v>#REF!</v>
      </c>
      <c r="D500" t="e">
        <f ca="1">IF(B500&gt;INDIRECT(#REF!),"",IF(C500&gt;0,ROUND(C500/2,0),12))</f>
        <v>#REF!</v>
      </c>
    </row>
    <row r="501" spans="2:4" x14ac:dyDescent="0.35">
      <c r="B501">
        <v>500</v>
      </c>
      <c r="C501" t="e">
        <f ca="1">IF(B501&gt;INDIRECT(#REF!),"",HOUR(Data!J497))</f>
        <v>#REF!</v>
      </c>
      <c r="D501" t="e">
        <f ca="1">IF(B501&gt;INDIRECT(#REF!),"",IF(C501&gt;0,ROUND(C501/2,0),12))</f>
        <v>#REF!</v>
      </c>
    </row>
    <row r="502" spans="2:4" x14ac:dyDescent="0.35">
      <c r="B502">
        <v>501</v>
      </c>
      <c r="C502" t="e">
        <f ca="1">IF(B502&gt;INDIRECT(#REF!),"",HOUR(Data!J498))</f>
        <v>#REF!</v>
      </c>
      <c r="D502" t="e">
        <f ca="1">IF(B502&gt;INDIRECT(#REF!),"",IF(C502&gt;0,ROUND(C502/2,0),12))</f>
        <v>#REF!</v>
      </c>
    </row>
    <row r="503" spans="2:4" x14ac:dyDescent="0.35">
      <c r="B503">
        <v>502</v>
      </c>
      <c r="C503" t="e">
        <f ca="1">IF(B503&gt;INDIRECT(#REF!),"",HOUR(Data!J499))</f>
        <v>#REF!</v>
      </c>
      <c r="D503" t="e">
        <f ca="1">IF(B503&gt;INDIRECT(#REF!),"",IF(C503&gt;0,ROUND(C503/2,0),12))</f>
        <v>#REF!</v>
      </c>
    </row>
    <row r="504" spans="2:4" x14ac:dyDescent="0.35">
      <c r="B504">
        <v>503</v>
      </c>
      <c r="C504" t="e">
        <f ca="1">IF(B504&gt;INDIRECT(#REF!),"",HOUR(Data!J500))</f>
        <v>#REF!</v>
      </c>
      <c r="D504" t="e">
        <f ca="1">IF(B504&gt;INDIRECT(#REF!),"",IF(C504&gt;0,ROUND(C504/2,0),12))</f>
        <v>#REF!</v>
      </c>
    </row>
    <row r="505" spans="2:4" x14ac:dyDescent="0.35">
      <c r="B505">
        <v>504</v>
      </c>
      <c r="C505" t="e">
        <f ca="1">IF(B505&gt;INDIRECT(#REF!),"",HOUR(Data!J501))</f>
        <v>#REF!</v>
      </c>
      <c r="D505" t="e">
        <f ca="1">IF(B505&gt;INDIRECT(#REF!),"",IF(C505&gt;0,ROUND(C505/2,0),12))</f>
        <v>#REF!</v>
      </c>
    </row>
    <row r="506" spans="2:4" x14ac:dyDescent="0.35">
      <c r="B506">
        <v>505</v>
      </c>
      <c r="C506" t="e">
        <f ca="1">IF(B506&gt;INDIRECT(#REF!),"",HOUR(Data!J502))</f>
        <v>#REF!</v>
      </c>
      <c r="D506" t="e">
        <f ca="1">IF(B506&gt;INDIRECT(#REF!),"",IF(C506&gt;0,ROUND(C506/2,0),12))</f>
        <v>#REF!</v>
      </c>
    </row>
    <row r="507" spans="2:4" x14ac:dyDescent="0.35">
      <c r="B507">
        <v>506</v>
      </c>
      <c r="C507" t="e">
        <f ca="1">IF(B507&gt;INDIRECT(#REF!),"",HOUR(Data!J503))</f>
        <v>#REF!</v>
      </c>
      <c r="D507" t="e">
        <f ca="1">IF(B507&gt;INDIRECT(#REF!),"",IF(C507&gt;0,ROUND(C507/2,0),12))</f>
        <v>#REF!</v>
      </c>
    </row>
    <row r="508" spans="2:4" x14ac:dyDescent="0.35">
      <c r="B508">
        <v>507</v>
      </c>
      <c r="C508" t="e">
        <f ca="1">IF(B508&gt;INDIRECT(#REF!),"",HOUR(Data!J504))</f>
        <v>#REF!</v>
      </c>
      <c r="D508" t="e">
        <f ca="1">IF(B508&gt;INDIRECT(#REF!),"",IF(C508&gt;0,ROUND(C508/2,0),12))</f>
        <v>#REF!</v>
      </c>
    </row>
    <row r="509" spans="2:4" x14ac:dyDescent="0.35">
      <c r="B509">
        <v>508</v>
      </c>
      <c r="C509" t="e">
        <f ca="1">IF(B509&gt;INDIRECT(#REF!),"",HOUR(Data!J505))</f>
        <v>#REF!</v>
      </c>
      <c r="D509" t="e">
        <f ca="1">IF(B509&gt;INDIRECT(#REF!),"",IF(C509&gt;0,ROUND(C509/2,0),12))</f>
        <v>#REF!</v>
      </c>
    </row>
    <row r="510" spans="2:4" x14ac:dyDescent="0.35">
      <c r="B510">
        <v>509</v>
      </c>
      <c r="C510" t="e">
        <f ca="1">IF(B510&gt;INDIRECT(#REF!),"",HOUR(Data!J506))</f>
        <v>#REF!</v>
      </c>
      <c r="D510" t="e">
        <f ca="1">IF(B510&gt;INDIRECT(#REF!),"",IF(C510&gt;0,ROUND(C510/2,0),12))</f>
        <v>#REF!</v>
      </c>
    </row>
    <row r="511" spans="2:4" x14ac:dyDescent="0.35">
      <c r="B511">
        <v>510</v>
      </c>
      <c r="C511" t="e">
        <f ca="1">IF(B511&gt;INDIRECT(#REF!),"",HOUR(Data!J507))</f>
        <v>#REF!</v>
      </c>
      <c r="D511" t="e">
        <f ca="1">IF(B511&gt;INDIRECT(#REF!),"",IF(C511&gt;0,ROUND(C511/2,0),12))</f>
        <v>#REF!</v>
      </c>
    </row>
    <row r="512" spans="2:4" x14ac:dyDescent="0.35">
      <c r="B512">
        <v>511</v>
      </c>
      <c r="C512" t="e">
        <f ca="1">IF(B512&gt;INDIRECT(#REF!),"",HOUR(Data!J508))</f>
        <v>#REF!</v>
      </c>
      <c r="D512" t="e">
        <f ca="1">IF(B512&gt;INDIRECT(#REF!),"",IF(C512&gt;0,ROUND(C512/2,0),12))</f>
        <v>#REF!</v>
      </c>
    </row>
    <row r="513" spans="2:4" x14ac:dyDescent="0.35">
      <c r="B513">
        <v>512</v>
      </c>
      <c r="C513" t="e">
        <f ca="1">IF(B513&gt;INDIRECT(#REF!),"",HOUR(Data!J509))</f>
        <v>#REF!</v>
      </c>
      <c r="D513" t="e">
        <f ca="1">IF(B513&gt;INDIRECT(#REF!),"",IF(C513&gt;0,ROUND(C513/2,0),12))</f>
        <v>#REF!</v>
      </c>
    </row>
    <row r="514" spans="2:4" x14ac:dyDescent="0.35">
      <c r="B514">
        <v>513</v>
      </c>
      <c r="C514" t="e">
        <f ca="1">IF(B514&gt;INDIRECT(#REF!),"",HOUR(Data!J510))</f>
        <v>#REF!</v>
      </c>
      <c r="D514" t="e">
        <f ca="1">IF(B514&gt;INDIRECT(#REF!),"",IF(C514&gt;0,ROUND(C514/2,0),12))</f>
        <v>#REF!</v>
      </c>
    </row>
    <row r="515" spans="2:4" x14ac:dyDescent="0.35">
      <c r="B515">
        <v>514</v>
      </c>
      <c r="C515" t="e">
        <f ca="1">IF(B515&gt;INDIRECT(#REF!),"",HOUR(Data!J511))</f>
        <v>#REF!</v>
      </c>
      <c r="D515" t="e">
        <f ca="1">IF(B515&gt;INDIRECT(#REF!),"",IF(C515&gt;0,ROUND(C515/2,0),12))</f>
        <v>#REF!</v>
      </c>
    </row>
    <row r="516" spans="2:4" x14ac:dyDescent="0.35">
      <c r="B516">
        <v>515</v>
      </c>
      <c r="C516" t="e">
        <f ca="1">IF(B516&gt;INDIRECT(#REF!),"",HOUR(Data!J512))</f>
        <v>#REF!</v>
      </c>
      <c r="D516" t="e">
        <f ca="1">IF(B516&gt;INDIRECT(#REF!),"",IF(C516&gt;0,ROUND(C516/2,0),12))</f>
        <v>#REF!</v>
      </c>
    </row>
    <row r="517" spans="2:4" x14ac:dyDescent="0.35">
      <c r="B517">
        <v>516</v>
      </c>
      <c r="C517" t="e">
        <f ca="1">IF(B517&gt;INDIRECT(#REF!),"",HOUR(Data!J513))</f>
        <v>#REF!</v>
      </c>
      <c r="D517" t="e">
        <f ca="1">IF(B517&gt;INDIRECT(#REF!),"",IF(C517&gt;0,ROUND(C517/2,0),12))</f>
        <v>#REF!</v>
      </c>
    </row>
    <row r="518" spans="2:4" x14ac:dyDescent="0.35">
      <c r="B518">
        <v>517</v>
      </c>
      <c r="C518" t="e">
        <f ca="1">IF(B518&gt;INDIRECT(#REF!),"",HOUR(Data!J514))</f>
        <v>#REF!</v>
      </c>
      <c r="D518" t="e">
        <f ca="1">IF(B518&gt;INDIRECT(#REF!),"",IF(C518&gt;0,ROUND(C518/2,0),12))</f>
        <v>#REF!</v>
      </c>
    </row>
    <row r="519" spans="2:4" x14ac:dyDescent="0.35">
      <c r="B519">
        <v>518</v>
      </c>
      <c r="C519" t="e">
        <f ca="1">IF(B519&gt;INDIRECT(#REF!),"",HOUR(Data!J515))</f>
        <v>#REF!</v>
      </c>
      <c r="D519" t="e">
        <f ca="1">IF(B519&gt;INDIRECT(#REF!),"",IF(C519&gt;0,ROUND(C519/2,0),12))</f>
        <v>#REF!</v>
      </c>
    </row>
    <row r="520" spans="2:4" x14ac:dyDescent="0.35">
      <c r="B520">
        <v>519</v>
      </c>
      <c r="C520" t="e">
        <f ca="1">IF(B520&gt;INDIRECT(#REF!),"",HOUR(Data!J516))</f>
        <v>#REF!</v>
      </c>
      <c r="D520" t="e">
        <f ca="1">IF(B520&gt;INDIRECT(#REF!),"",IF(C520&gt;0,ROUND(C520/2,0),12))</f>
        <v>#REF!</v>
      </c>
    </row>
    <row r="521" spans="2:4" x14ac:dyDescent="0.35">
      <c r="B521">
        <v>520</v>
      </c>
      <c r="C521" t="e">
        <f ca="1">IF(B521&gt;INDIRECT(#REF!),"",HOUR(Data!J517))</f>
        <v>#REF!</v>
      </c>
      <c r="D521" t="e">
        <f ca="1">IF(B521&gt;INDIRECT(#REF!),"",IF(C521&gt;0,ROUND(C521/2,0),12))</f>
        <v>#REF!</v>
      </c>
    </row>
    <row r="522" spans="2:4" x14ac:dyDescent="0.35">
      <c r="B522">
        <v>521</v>
      </c>
      <c r="C522" t="e">
        <f ca="1">IF(B522&gt;INDIRECT(#REF!),"",HOUR(Data!J518))</f>
        <v>#REF!</v>
      </c>
      <c r="D522" t="e">
        <f ca="1">IF(B522&gt;INDIRECT(#REF!),"",IF(C522&gt;0,ROUND(C522/2,0),12))</f>
        <v>#REF!</v>
      </c>
    </row>
    <row r="523" spans="2:4" x14ac:dyDescent="0.35">
      <c r="B523">
        <v>522</v>
      </c>
      <c r="C523" t="e">
        <f ca="1">IF(B523&gt;INDIRECT(#REF!),"",HOUR(Data!J519))</f>
        <v>#REF!</v>
      </c>
      <c r="D523" t="e">
        <f ca="1">IF(B523&gt;INDIRECT(#REF!),"",IF(C523&gt;0,ROUND(C523/2,0),12))</f>
        <v>#REF!</v>
      </c>
    </row>
    <row r="524" spans="2:4" x14ac:dyDescent="0.35">
      <c r="B524">
        <v>523</v>
      </c>
      <c r="C524" t="e">
        <f ca="1">IF(B524&gt;INDIRECT(#REF!),"",HOUR(Data!J520))</f>
        <v>#REF!</v>
      </c>
      <c r="D524" t="e">
        <f ca="1">IF(B524&gt;INDIRECT(#REF!),"",IF(C524&gt;0,ROUND(C524/2,0),12))</f>
        <v>#REF!</v>
      </c>
    </row>
    <row r="525" spans="2:4" x14ac:dyDescent="0.35">
      <c r="B525">
        <v>524</v>
      </c>
      <c r="C525" t="e">
        <f ca="1">IF(B525&gt;INDIRECT(#REF!),"",HOUR(Data!J521))</f>
        <v>#REF!</v>
      </c>
      <c r="D525" t="e">
        <f ca="1">IF(B525&gt;INDIRECT(#REF!),"",IF(C525&gt;0,ROUND(C525/2,0),12))</f>
        <v>#REF!</v>
      </c>
    </row>
    <row r="526" spans="2:4" x14ac:dyDescent="0.35">
      <c r="B526">
        <v>525</v>
      </c>
      <c r="C526" t="e">
        <f ca="1">IF(B526&gt;INDIRECT(#REF!),"",HOUR(Data!J522))</f>
        <v>#REF!</v>
      </c>
      <c r="D526" t="e">
        <f ca="1">IF(B526&gt;INDIRECT(#REF!),"",IF(C526&gt;0,ROUND(C526/2,0),12))</f>
        <v>#REF!</v>
      </c>
    </row>
    <row r="527" spans="2:4" x14ac:dyDescent="0.35">
      <c r="B527">
        <v>526</v>
      </c>
      <c r="C527" t="e">
        <f ca="1">IF(B527&gt;INDIRECT(#REF!),"",HOUR(Data!J523))</f>
        <v>#REF!</v>
      </c>
      <c r="D527" t="e">
        <f ca="1">IF(B527&gt;INDIRECT(#REF!),"",IF(C527&gt;0,ROUND(C527/2,0),12))</f>
        <v>#REF!</v>
      </c>
    </row>
    <row r="528" spans="2:4" x14ac:dyDescent="0.35">
      <c r="B528">
        <v>527</v>
      </c>
      <c r="C528" t="e">
        <f ca="1">IF(B528&gt;INDIRECT(#REF!),"",HOUR(Data!J524))</f>
        <v>#REF!</v>
      </c>
      <c r="D528" t="e">
        <f ca="1">IF(B528&gt;INDIRECT(#REF!),"",IF(C528&gt;0,ROUND(C528/2,0),12))</f>
        <v>#REF!</v>
      </c>
    </row>
    <row r="529" spans="2:4" x14ac:dyDescent="0.35">
      <c r="B529">
        <v>528</v>
      </c>
      <c r="C529" t="e">
        <f ca="1">IF(B529&gt;INDIRECT(#REF!),"",HOUR(Data!J525))</f>
        <v>#REF!</v>
      </c>
      <c r="D529" t="e">
        <f ca="1">IF(B529&gt;INDIRECT(#REF!),"",IF(C529&gt;0,ROUND(C529/2,0),12))</f>
        <v>#REF!</v>
      </c>
    </row>
    <row r="530" spans="2:4" x14ac:dyDescent="0.35">
      <c r="B530">
        <v>529</v>
      </c>
      <c r="C530" t="e">
        <f ca="1">IF(B530&gt;INDIRECT(#REF!),"",HOUR(Data!J526))</f>
        <v>#REF!</v>
      </c>
      <c r="D530" t="e">
        <f ca="1">IF(B530&gt;INDIRECT(#REF!),"",IF(C530&gt;0,ROUND(C530/2,0),12))</f>
        <v>#REF!</v>
      </c>
    </row>
    <row r="531" spans="2:4" x14ac:dyDescent="0.35">
      <c r="B531">
        <v>530</v>
      </c>
      <c r="C531" t="e">
        <f ca="1">IF(B531&gt;INDIRECT(#REF!),"",HOUR(Data!J527))</f>
        <v>#REF!</v>
      </c>
      <c r="D531" t="e">
        <f ca="1">IF(B531&gt;INDIRECT(#REF!),"",IF(C531&gt;0,ROUND(C531/2,0),12))</f>
        <v>#REF!</v>
      </c>
    </row>
    <row r="532" spans="2:4" x14ac:dyDescent="0.35">
      <c r="B532">
        <v>531</v>
      </c>
      <c r="C532" t="e">
        <f ca="1">IF(B532&gt;INDIRECT(#REF!),"",HOUR(Data!J528))</f>
        <v>#REF!</v>
      </c>
      <c r="D532" t="e">
        <f ca="1">IF(B532&gt;INDIRECT(#REF!),"",IF(C532&gt;0,ROUND(C532/2,0),12))</f>
        <v>#REF!</v>
      </c>
    </row>
    <row r="533" spans="2:4" x14ac:dyDescent="0.35">
      <c r="B533">
        <v>532</v>
      </c>
      <c r="C533" t="e">
        <f ca="1">IF(B533&gt;INDIRECT(#REF!),"",HOUR(Data!J529))</f>
        <v>#REF!</v>
      </c>
      <c r="D533" t="e">
        <f ca="1">IF(B533&gt;INDIRECT(#REF!),"",IF(C533&gt;0,ROUND(C533/2,0),12))</f>
        <v>#REF!</v>
      </c>
    </row>
    <row r="534" spans="2:4" x14ac:dyDescent="0.35">
      <c r="B534">
        <v>533</v>
      </c>
      <c r="C534" t="e">
        <f ca="1">IF(B534&gt;INDIRECT(#REF!),"",HOUR(Data!J530))</f>
        <v>#REF!</v>
      </c>
      <c r="D534" t="e">
        <f ca="1">IF(B534&gt;INDIRECT(#REF!),"",IF(C534&gt;0,ROUND(C534/2,0),12))</f>
        <v>#REF!</v>
      </c>
    </row>
    <row r="535" spans="2:4" x14ac:dyDescent="0.35">
      <c r="B535">
        <v>534</v>
      </c>
      <c r="C535" t="e">
        <f ca="1">IF(B535&gt;INDIRECT(#REF!),"",HOUR(Data!J531))</f>
        <v>#REF!</v>
      </c>
      <c r="D535" t="e">
        <f ca="1">IF(B535&gt;INDIRECT(#REF!),"",IF(C535&gt;0,ROUND(C535/2,0),12))</f>
        <v>#REF!</v>
      </c>
    </row>
    <row r="536" spans="2:4" x14ac:dyDescent="0.35">
      <c r="B536">
        <v>535</v>
      </c>
      <c r="C536" t="e">
        <f ca="1">IF(B536&gt;INDIRECT(#REF!),"",HOUR(Data!J532))</f>
        <v>#REF!</v>
      </c>
      <c r="D536" t="e">
        <f ca="1">IF(B536&gt;INDIRECT(#REF!),"",IF(C536&gt;0,ROUND(C536/2,0),12))</f>
        <v>#REF!</v>
      </c>
    </row>
    <row r="537" spans="2:4" x14ac:dyDescent="0.35">
      <c r="B537">
        <v>536</v>
      </c>
      <c r="C537" t="e">
        <f ca="1">IF(B537&gt;INDIRECT(#REF!),"",HOUR(Data!J533))</f>
        <v>#REF!</v>
      </c>
      <c r="D537" t="e">
        <f ca="1">IF(B537&gt;INDIRECT(#REF!),"",IF(C537&gt;0,ROUND(C537/2,0),12))</f>
        <v>#REF!</v>
      </c>
    </row>
    <row r="538" spans="2:4" x14ac:dyDescent="0.35">
      <c r="B538">
        <v>537</v>
      </c>
      <c r="C538" t="e">
        <f ca="1">IF(B538&gt;INDIRECT(#REF!),"",HOUR(Data!J534))</f>
        <v>#REF!</v>
      </c>
      <c r="D538" t="e">
        <f ca="1">IF(B538&gt;INDIRECT(#REF!),"",IF(C538&gt;0,ROUND(C538/2,0),12))</f>
        <v>#REF!</v>
      </c>
    </row>
    <row r="539" spans="2:4" x14ac:dyDescent="0.35">
      <c r="B539">
        <v>538</v>
      </c>
      <c r="C539" t="e">
        <f ca="1">IF(B539&gt;INDIRECT(#REF!),"",HOUR(Data!J535))</f>
        <v>#REF!</v>
      </c>
      <c r="D539" t="e">
        <f ca="1">IF(B539&gt;INDIRECT(#REF!),"",IF(C539&gt;0,ROUND(C539/2,0),12))</f>
        <v>#REF!</v>
      </c>
    </row>
    <row r="540" spans="2:4" x14ac:dyDescent="0.35">
      <c r="B540">
        <v>539</v>
      </c>
      <c r="C540" t="e">
        <f ca="1">IF(B540&gt;INDIRECT(#REF!),"",HOUR(Data!J536))</f>
        <v>#REF!</v>
      </c>
      <c r="D540" t="e">
        <f ca="1">IF(B540&gt;INDIRECT(#REF!),"",IF(C540&gt;0,ROUND(C540/2,0),12))</f>
        <v>#REF!</v>
      </c>
    </row>
    <row r="541" spans="2:4" x14ac:dyDescent="0.35">
      <c r="B541">
        <v>540</v>
      </c>
      <c r="C541" t="e">
        <f ca="1">IF(B541&gt;INDIRECT(#REF!),"",HOUR(Data!J537))</f>
        <v>#REF!</v>
      </c>
      <c r="D541" t="e">
        <f ca="1">IF(B541&gt;INDIRECT(#REF!),"",IF(C541&gt;0,ROUND(C541/2,0),12))</f>
        <v>#REF!</v>
      </c>
    </row>
    <row r="542" spans="2:4" x14ac:dyDescent="0.35">
      <c r="B542">
        <v>541</v>
      </c>
      <c r="C542" t="e">
        <f ca="1">IF(B542&gt;INDIRECT(#REF!),"",HOUR(Data!J538))</f>
        <v>#REF!</v>
      </c>
      <c r="D542" t="e">
        <f ca="1">IF(B542&gt;INDIRECT(#REF!),"",IF(C542&gt;0,ROUND(C542/2,0),12))</f>
        <v>#REF!</v>
      </c>
    </row>
    <row r="543" spans="2:4" x14ac:dyDescent="0.35">
      <c r="B543">
        <v>542</v>
      </c>
      <c r="C543" t="e">
        <f ca="1">IF(B543&gt;INDIRECT(#REF!),"",HOUR(Data!J539))</f>
        <v>#REF!</v>
      </c>
      <c r="D543" t="e">
        <f ca="1">IF(B543&gt;INDIRECT(#REF!),"",IF(C543&gt;0,ROUND(C543/2,0),12))</f>
        <v>#REF!</v>
      </c>
    </row>
    <row r="544" spans="2:4" x14ac:dyDescent="0.35">
      <c r="B544">
        <v>543</v>
      </c>
      <c r="C544" t="e">
        <f ca="1">IF(B544&gt;INDIRECT(#REF!),"",HOUR(Data!J540))</f>
        <v>#REF!</v>
      </c>
      <c r="D544" t="e">
        <f ca="1">IF(B544&gt;INDIRECT(#REF!),"",IF(C544&gt;0,ROUND(C544/2,0),12))</f>
        <v>#REF!</v>
      </c>
    </row>
    <row r="545" spans="2:4" x14ac:dyDescent="0.35">
      <c r="B545">
        <v>544</v>
      </c>
      <c r="C545" t="e">
        <f ca="1">IF(B545&gt;INDIRECT(#REF!),"",HOUR(Data!J541))</f>
        <v>#REF!</v>
      </c>
      <c r="D545" t="e">
        <f ca="1">IF(B545&gt;INDIRECT(#REF!),"",IF(C545&gt;0,ROUND(C545/2,0),12))</f>
        <v>#REF!</v>
      </c>
    </row>
    <row r="546" spans="2:4" x14ac:dyDescent="0.35">
      <c r="B546">
        <v>545</v>
      </c>
      <c r="C546" t="e">
        <f ca="1">IF(B546&gt;INDIRECT(#REF!),"",HOUR(Data!J542))</f>
        <v>#REF!</v>
      </c>
      <c r="D546" t="e">
        <f ca="1">IF(B546&gt;INDIRECT(#REF!),"",IF(C546&gt;0,ROUND(C546/2,0),12))</f>
        <v>#REF!</v>
      </c>
    </row>
    <row r="547" spans="2:4" x14ac:dyDescent="0.35">
      <c r="B547">
        <v>546</v>
      </c>
      <c r="C547" t="e">
        <f ca="1">IF(B547&gt;INDIRECT(#REF!),"",HOUR(Data!J543))</f>
        <v>#REF!</v>
      </c>
      <c r="D547" t="e">
        <f ca="1">IF(B547&gt;INDIRECT(#REF!),"",IF(C547&gt;0,ROUND(C547/2,0),12))</f>
        <v>#REF!</v>
      </c>
    </row>
    <row r="548" spans="2:4" x14ac:dyDescent="0.35">
      <c r="B548">
        <v>547</v>
      </c>
      <c r="C548" t="e">
        <f ca="1">IF(B548&gt;INDIRECT(#REF!),"",HOUR(Data!J544))</f>
        <v>#REF!</v>
      </c>
      <c r="D548" t="e">
        <f ca="1">IF(B548&gt;INDIRECT(#REF!),"",IF(C548&gt;0,ROUND(C548/2,0),12))</f>
        <v>#REF!</v>
      </c>
    </row>
    <row r="549" spans="2:4" x14ac:dyDescent="0.35">
      <c r="B549">
        <v>548</v>
      </c>
      <c r="C549" t="e">
        <f ca="1">IF(B549&gt;INDIRECT(#REF!),"",HOUR(Data!J545))</f>
        <v>#REF!</v>
      </c>
      <c r="D549" t="e">
        <f ca="1">IF(B549&gt;INDIRECT(#REF!),"",IF(C549&gt;0,ROUND(C549/2,0),12))</f>
        <v>#REF!</v>
      </c>
    </row>
    <row r="550" spans="2:4" x14ac:dyDescent="0.35">
      <c r="B550">
        <v>549</v>
      </c>
      <c r="C550" t="e">
        <f ca="1">IF(B550&gt;INDIRECT(#REF!),"",HOUR(Data!J546))</f>
        <v>#REF!</v>
      </c>
      <c r="D550" t="e">
        <f ca="1">IF(B550&gt;INDIRECT(#REF!),"",IF(C550&gt;0,ROUND(C550/2,0),12))</f>
        <v>#REF!</v>
      </c>
    </row>
    <row r="551" spans="2:4" x14ac:dyDescent="0.35">
      <c r="B551">
        <v>550</v>
      </c>
      <c r="C551" t="e">
        <f ca="1">IF(B551&gt;INDIRECT(#REF!),"",HOUR(Data!J547))</f>
        <v>#REF!</v>
      </c>
      <c r="D551" t="e">
        <f ca="1">IF(B551&gt;INDIRECT(#REF!),"",IF(C551&gt;0,ROUND(C551/2,0),12))</f>
        <v>#REF!</v>
      </c>
    </row>
    <row r="552" spans="2:4" x14ac:dyDescent="0.35">
      <c r="B552">
        <v>551</v>
      </c>
      <c r="C552" t="e">
        <f ca="1">IF(B552&gt;INDIRECT(#REF!),"",HOUR(Data!J548))</f>
        <v>#REF!</v>
      </c>
      <c r="D552" t="e">
        <f ca="1">IF(B552&gt;INDIRECT(#REF!),"",IF(C552&gt;0,ROUND(C552/2,0),12))</f>
        <v>#REF!</v>
      </c>
    </row>
    <row r="553" spans="2:4" x14ac:dyDescent="0.35">
      <c r="B553">
        <v>552</v>
      </c>
      <c r="C553" t="e">
        <f ca="1">IF(B553&gt;INDIRECT(#REF!),"",HOUR(Data!J549))</f>
        <v>#REF!</v>
      </c>
      <c r="D553" t="e">
        <f ca="1">IF(B553&gt;INDIRECT(#REF!),"",IF(C553&gt;0,ROUND(C553/2,0),12))</f>
        <v>#REF!</v>
      </c>
    </row>
    <row r="554" spans="2:4" x14ac:dyDescent="0.35">
      <c r="B554">
        <v>553</v>
      </c>
      <c r="C554" t="e">
        <f ca="1">IF(B554&gt;INDIRECT(#REF!),"",HOUR(Data!J550))</f>
        <v>#REF!</v>
      </c>
      <c r="D554" t="e">
        <f ca="1">IF(B554&gt;INDIRECT(#REF!),"",IF(C554&gt;0,ROUND(C554/2,0),12))</f>
        <v>#REF!</v>
      </c>
    </row>
    <row r="555" spans="2:4" x14ac:dyDescent="0.35">
      <c r="B555">
        <v>554</v>
      </c>
      <c r="C555" t="e">
        <f ca="1">IF(B555&gt;INDIRECT(#REF!),"",HOUR(Data!J551))</f>
        <v>#REF!</v>
      </c>
      <c r="D555" t="e">
        <f ca="1">IF(B555&gt;INDIRECT(#REF!),"",IF(C555&gt;0,ROUND(C555/2,0),12))</f>
        <v>#REF!</v>
      </c>
    </row>
    <row r="556" spans="2:4" x14ac:dyDescent="0.35">
      <c r="B556">
        <v>555</v>
      </c>
      <c r="C556" t="e">
        <f ca="1">IF(B556&gt;INDIRECT(#REF!),"",HOUR(Data!J552))</f>
        <v>#REF!</v>
      </c>
      <c r="D556" t="e">
        <f ca="1">IF(B556&gt;INDIRECT(#REF!),"",IF(C556&gt;0,ROUND(C556/2,0),12))</f>
        <v>#REF!</v>
      </c>
    </row>
    <row r="557" spans="2:4" x14ac:dyDescent="0.35">
      <c r="B557">
        <v>556</v>
      </c>
      <c r="C557" t="e">
        <f ca="1">IF(B557&gt;INDIRECT(#REF!),"",HOUR(Data!J553))</f>
        <v>#REF!</v>
      </c>
      <c r="D557" t="e">
        <f ca="1">IF(B557&gt;INDIRECT(#REF!),"",IF(C557&gt;0,ROUND(C557/2,0),12))</f>
        <v>#REF!</v>
      </c>
    </row>
    <row r="558" spans="2:4" x14ac:dyDescent="0.35">
      <c r="B558">
        <v>557</v>
      </c>
      <c r="C558" t="e">
        <f ca="1">IF(B558&gt;INDIRECT(#REF!),"",HOUR(Data!J554))</f>
        <v>#REF!</v>
      </c>
      <c r="D558" t="e">
        <f ca="1">IF(B558&gt;INDIRECT(#REF!),"",IF(C558&gt;0,ROUND(C558/2,0),12))</f>
        <v>#REF!</v>
      </c>
    </row>
    <row r="559" spans="2:4" x14ac:dyDescent="0.35">
      <c r="B559">
        <v>558</v>
      </c>
      <c r="C559" t="e">
        <f ca="1">IF(B559&gt;INDIRECT(#REF!),"",HOUR(Data!J555))</f>
        <v>#REF!</v>
      </c>
      <c r="D559" t="e">
        <f ca="1">IF(B559&gt;INDIRECT(#REF!),"",IF(C559&gt;0,ROUND(C559/2,0),12))</f>
        <v>#REF!</v>
      </c>
    </row>
    <row r="560" spans="2:4" x14ac:dyDescent="0.35">
      <c r="B560">
        <v>559</v>
      </c>
      <c r="C560" t="e">
        <f ca="1">IF(B560&gt;INDIRECT(#REF!),"",HOUR(Data!J556))</f>
        <v>#REF!</v>
      </c>
      <c r="D560" t="e">
        <f ca="1">IF(B560&gt;INDIRECT(#REF!),"",IF(C560&gt;0,ROUND(C560/2,0),12))</f>
        <v>#REF!</v>
      </c>
    </row>
    <row r="561" spans="2:4" x14ac:dyDescent="0.35">
      <c r="B561">
        <v>560</v>
      </c>
      <c r="C561" t="e">
        <f ca="1">IF(B561&gt;INDIRECT(#REF!),"",HOUR(Data!J557))</f>
        <v>#REF!</v>
      </c>
      <c r="D561" t="e">
        <f ca="1">IF(B561&gt;INDIRECT(#REF!),"",IF(C561&gt;0,ROUND(C561/2,0),12))</f>
        <v>#REF!</v>
      </c>
    </row>
    <row r="562" spans="2:4" x14ac:dyDescent="0.35">
      <c r="B562">
        <v>561</v>
      </c>
      <c r="C562" t="e">
        <f ca="1">IF(B562&gt;INDIRECT(#REF!),"",HOUR(Data!J558))</f>
        <v>#REF!</v>
      </c>
      <c r="D562" t="e">
        <f ca="1">IF(B562&gt;INDIRECT(#REF!),"",IF(C562&gt;0,ROUND(C562/2,0),12))</f>
        <v>#REF!</v>
      </c>
    </row>
    <row r="563" spans="2:4" x14ac:dyDescent="0.35">
      <c r="B563">
        <v>562</v>
      </c>
      <c r="C563" t="e">
        <f ca="1">IF(B563&gt;INDIRECT(#REF!),"",HOUR(Data!J559))</f>
        <v>#REF!</v>
      </c>
      <c r="D563" t="e">
        <f ca="1">IF(B563&gt;INDIRECT(#REF!),"",IF(C563&gt;0,ROUND(C563/2,0),12))</f>
        <v>#REF!</v>
      </c>
    </row>
    <row r="564" spans="2:4" x14ac:dyDescent="0.35">
      <c r="B564">
        <v>563</v>
      </c>
      <c r="C564" t="e">
        <f ca="1">IF(B564&gt;INDIRECT(#REF!),"",HOUR(Data!J560))</f>
        <v>#REF!</v>
      </c>
      <c r="D564" t="e">
        <f ca="1">IF(B564&gt;INDIRECT(#REF!),"",IF(C564&gt;0,ROUND(C564/2,0),12))</f>
        <v>#REF!</v>
      </c>
    </row>
    <row r="565" spans="2:4" x14ac:dyDescent="0.35">
      <c r="B565">
        <v>564</v>
      </c>
      <c r="C565" t="e">
        <f ca="1">IF(B565&gt;INDIRECT(#REF!),"",HOUR(Data!J561))</f>
        <v>#REF!</v>
      </c>
      <c r="D565" t="e">
        <f ca="1">IF(B565&gt;INDIRECT(#REF!),"",IF(C565&gt;0,ROUND(C565/2,0),12))</f>
        <v>#REF!</v>
      </c>
    </row>
    <row r="566" spans="2:4" x14ac:dyDescent="0.35">
      <c r="B566">
        <v>565</v>
      </c>
      <c r="C566" t="e">
        <f ca="1">IF(B566&gt;INDIRECT(#REF!),"",HOUR(Data!J562))</f>
        <v>#REF!</v>
      </c>
      <c r="D566" t="e">
        <f ca="1">IF(B566&gt;INDIRECT(#REF!),"",IF(C566&gt;0,ROUND(C566/2,0),12))</f>
        <v>#REF!</v>
      </c>
    </row>
    <row r="567" spans="2:4" x14ac:dyDescent="0.35">
      <c r="B567">
        <v>566</v>
      </c>
      <c r="C567" t="e">
        <f ca="1">IF(B567&gt;INDIRECT(#REF!),"",HOUR(Data!J563))</f>
        <v>#REF!</v>
      </c>
      <c r="D567" t="e">
        <f ca="1">IF(B567&gt;INDIRECT(#REF!),"",IF(C567&gt;0,ROUND(C567/2,0),12))</f>
        <v>#REF!</v>
      </c>
    </row>
    <row r="568" spans="2:4" x14ac:dyDescent="0.35">
      <c r="B568">
        <v>567</v>
      </c>
      <c r="C568" t="e">
        <f ca="1">IF(B568&gt;INDIRECT(#REF!),"",HOUR(Data!J564))</f>
        <v>#REF!</v>
      </c>
      <c r="D568" t="e">
        <f ca="1">IF(B568&gt;INDIRECT(#REF!),"",IF(C568&gt;0,ROUND(C568/2,0),12))</f>
        <v>#REF!</v>
      </c>
    </row>
    <row r="569" spans="2:4" x14ac:dyDescent="0.35">
      <c r="B569">
        <v>568</v>
      </c>
      <c r="C569" t="e">
        <f ca="1">IF(B569&gt;INDIRECT(#REF!),"",HOUR(Data!J565))</f>
        <v>#REF!</v>
      </c>
      <c r="D569" t="e">
        <f ca="1">IF(B569&gt;INDIRECT(#REF!),"",IF(C569&gt;0,ROUND(C569/2,0),12))</f>
        <v>#REF!</v>
      </c>
    </row>
    <row r="570" spans="2:4" x14ac:dyDescent="0.35">
      <c r="B570">
        <v>569</v>
      </c>
      <c r="C570" t="e">
        <f ca="1">IF(B570&gt;INDIRECT(#REF!),"",HOUR(Data!J566))</f>
        <v>#REF!</v>
      </c>
      <c r="D570" t="e">
        <f ca="1">IF(B570&gt;INDIRECT(#REF!),"",IF(C570&gt;0,ROUND(C570/2,0),12))</f>
        <v>#REF!</v>
      </c>
    </row>
    <row r="571" spans="2:4" x14ac:dyDescent="0.35">
      <c r="B571">
        <v>570</v>
      </c>
      <c r="C571" t="e">
        <f ca="1">IF(B571&gt;INDIRECT(#REF!),"",HOUR(Data!J567))</f>
        <v>#REF!</v>
      </c>
      <c r="D571" t="e">
        <f ca="1">IF(B571&gt;INDIRECT(#REF!),"",IF(C571&gt;0,ROUND(C571/2,0),12))</f>
        <v>#REF!</v>
      </c>
    </row>
    <row r="572" spans="2:4" x14ac:dyDescent="0.35">
      <c r="B572">
        <v>571</v>
      </c>
      <c r="C572" t="e">
        <f ca="1">IF(B572&gt;INDIRECT(#REF!),"",HOUR(Data!J568))</f>
        <v>#REF!</v>
      </c>
      <c r="D572" t="e">
        <f ca="1">IF(B572&gt;INDIRECT(#REF!),"",IF(C572&gt;0,ROUND(C572/2,0),12))</f>
        <v>#REF!</v>
      </c>
    </row>
    <row r="573" spans="2:4" x14ac:dyDescent="0.35">
      <c r="B573">
        <v>572</v>
      </c>
      <c r="C573" t="e">
        <f ca="1">IF(B573&gt;INDIRECT(#REF!),"",HOUR(Data!J569))</f>
        <v>#REF!</v>
      </c>
      <c r="D573" t="e">
        <f ca="1">IF(B573&gt;INDIRECT(#REF!),"",IF(C573&gt;0,ROUND(C573/2,0),12))</f>
        <v>#REF!</v>
      </c>
    </row>
    <row r="574" spans="2:4" x14ac:dyDescent="0.35">
      <c r="B574">
        <v>573</v>
      </c>
      <c r="C574" t="e">
        <f ca="1">IF(B574&gt;INDIRECT(#REF!),"",HOUR(Data!J570))</f>
        <v>#REF!</v>
      </c>
      <c r="D574" t="e">
        <f ca="1">IF(B574&gt;INDIRECT(#REF!),"",IF(C574&gt;0,ROUND(C574/2,0),12))</f>
        <v>#REF!</v>
      </c>
    </row>
    <row r="575" spans="2:4" x14ac:dyDescent="0.35">
      <c r="B575">
        <v>574</v>
      </c>
      <c r="C575" t="e">
        <f ca="1">IF(B575&gt;INDIRECT(#REF!),"",HOUR(Data!J571))</f>
        <v>#REF!</v>
      </c>
      <c r="D575" t="e">
        <f ca="1">IF(B575&gt;INDIRECT(#REF!),"",IF(C575&gt;0,ROUND(C575/2,0),12))</f>
        <v>#REF!</v>
      </c>
    </row>
    <row r="576" spans="2:4" x14ac:dyDescent="0.35">
      <c r="B576">
        <v>575</v>
      </c>
      <c r="C576" t="e">
        <f ca="1">IF(B576&gt;INDIRECT(#REF!),"",HOUR(Data!J572))</f>
        <v>#REF!</v>
      </c>
      <c r="D576" t="e">
        <f ca="1">IF(B576&gt;INDIRECT(#REF!),"",IF(C576&gt;0,ROUND(C576/2,0),12))</f>
        <v>#REF!</v>
      </c>
    </row>
    <row r="577" spans="2:4" x14ac:dyDescent="0.35">
      <c r="B577">
        <v>576</v>
      </c>
      <c r="C577" t="e">
        <f ca="1">IF(B577&gt;INDIRECT(#REF!),"",HOUR(Data!J573))</f>
        <v>#REF!</v>
      </c>
      <c r="D577" t="e">
        <f ca="1">IF(B577&gt;INDIRECT(#REF!),"",IF(C577&gt;0,ROUND(C577/2,0),12))</f>
        <v>#REF!</v>
      </c>
    </row>
    <row r="578" spans="2:4" x14ac:dyDescent="0.35">
      <c r="B578">
        <v>577</v>
      </c>
      <c r="C578" t="e">
        <f ca="1">IF(B578&gt;INDIRECT(#REF!),"",HOUR(Data!J574))</f>
        <v>#REF!</v>
      </c>
      <c r="D578" t="e">
        <f ca="1">IF(B578&gt;INDIRECT(#REF!),"",IF(C578&gt;0,ROUND(C578/2,0),12))</f>
        <v>#REF!</v>
      </c>
    </row>
    <row r="579" spans="2:4" x14ac:dyDescent="0.35">
      <c r="B579">
        <v>578</v>
      </c>
      <c r="C579" t="e">
        <f ca="1">IF(B579&gt;INDIRECT(#REF!),"",HOUR(Data!J575))</f>
        <v>#REF!</v>
      </c>
      <c r="D579" t="e">
        <f ca="1">IF(B579&gt;INDIRECT(#REF!),"",IF(C579&gt;0,ROUND(C579/2,0),12))</f>
        <v>#REF!</v>
      </c>
    </row>
    <row r="580" spans="2:4" x14ac:dyDescent="0.35">
      <c r="B580">
        <v>579</v>
      </c>
      <c r="C580" t="e">
        <f ca="1">IF(B580&gt;INDIRECT(#REF!),"",HOUR(Data!J576))</f>
        <v>#REF!</v>
      </c>
      <c r="D580" t="e">
        <f ca="1">IF(B580&gt;INDIRECT(#REF!),"",IF(C580&gt;0,ROUND(C580/2,0),12))</f>
        <v>#REF!</v>
      </c>
    </row>
    <row r="581" spans="2:4" x14ac:dyDescent="0.35">
      <c r="B581">
        <v>580</v>
      </c>
      <c r="C581" t="e">
        <f ca="1">IF(B581&gt;INDIRECT(#REF!),"",HOUR(Data!J577))</f>
        <v>#REF!</v>
      </c>
      <c r="D581" t="e">
        <f ca="1">IF(B581&gt;INDIRECT(#REF!),"",IF(C581&gt;0,ROUND(C581/2,0),12))</f>
        <v>#REF!</v>
      </c>
    </row>
    <row r="582" spans="2:4" x14ac:dyDescent="0.35">
      <c r="B582">
        <v>581</v>
      </c>
      <c r="C582" t="e">
        <f ca="1">IF(B582&gt;INDIRECT(#REF!),"",HOUR(Data!J578))</f>
        <v>#REF!</v>
      </c>
      <c r="D582" t="e">
        <f ca="1">IF(B582&gt;INDIRECT(#REF!),"",IF(C582&gt;0,ROUND(C582/2,0),12))</f>
        <v>#REF!</v>
      </c>
    </row>
    <row r="583" spans="2:4" x14ac:dyDescent="0.35">
      <c r="B583">
        <v>582</v>
      </c>
      <c r="C583" t="e">
        <f ca="1">IF(B583&gt;INDIRECT(#REF!),"",HOUR(Data!J579))</f>
        <v>#REF!</v>
      </c>
      <c r="D583" t="e">
        <f ca="1">IF(B583&gt;INDIRECT(#REF!),"",IF(C583&gt;0,ROUND(C583/2,0),12))</f>
        <v>#REF!</v>
      </c>
    </row>
    <row r="584" spans="2:4" x14ac:dyDescent="0.35">
      <c r="B584">
        <v>583</v>
      </c>
      <c r="C584" t="e">
        <f ca="1">IF(B584&gt;INDIRECT(#REF!),"",HOUR(Data!J580))</f>
        <v>#REF!</v>
      </c>
      <c r="D584" t="e">
        <f ca="1">IF(B584&gt;INDIRECT(#REF!),"",IF(C584&gt;0,ROUND(C584/2,0),12))</f>
        <v>#REF!</v>
      </c>
    </row>
    <row r="585" spans="2:4" x14ac:dyDescent="0.35">
      <c r="B585">
        <v>584</v>
      </c>
      <c r="C585" t="e">
        <f ca="1">IF(B585&gt;INDIRECT(#REF!),"",HOUR(Data!J581))</f>
        <v>#REF!</v>
      </c>
      <c r="D585" t="e">
        <f ca="1">IF(B585&gt;INDIRECT(#REF!),"",IF(C585&gt;0,ROUND(C585/2,0),12))</f>
        <v>#REF!</v>
      </c>
    </row>
    <row r="586" spans="2:4" x14ac:dyDescent="0.35">
      <c r="B586">
        <v>585</v>
      </c>
      <c r="C586" t="e">
        <f ca="1">IF(B586&gt;INDIRECT(#REF!),"",HOUR(Data!J582))</f>
        <v>#REF!</v>
      </c>
      <c r="D586" t="e">
        <f ca="1">IF(B586&gt;INDIRECT(#REF!),"",IF(C586&gt;0,ROUND(C586/2,0),12))</f>
        <v>#REF!</v>
      </c>
    </row>
    <row r="587" spans="2:4" x14ac:dyDescent="0.35">
      <c r="B587">
        <v>586</v>
      </c>
      <c r="C587" t="e">
        <f ca="1">IF(B587&gt;INDIRECT(#REF!),"",HOUR(Data!J583))</f>
        <v>#REF!</v>
      </c>
      <c r="D587" t="e">
        <f ca="1">IF(B587&gt;INDIRECT(#REF!),"",IF(C587&gt;0,ROUND(C587/2,0),12))</f>
        <v>#REF!</v>
      </c>
    </row>
    <row r="588" spans="2:4" x14ac:dyDescent="0.35">
      <c r="B588">
        <v>587</v>
      </c>
      <c r="C588" t="e">
        <f ca="1">IF(B588&gt;INDIRECT(#REF!),"",HOUR(Data!J584))</f>
        <v>#REF!</v>
      </c>
      <c r="D588" t="e">
        <f ca="1">IF(B588&gt;INDIRECT(#REF!),"",IF(C588&gt;0,ROUND(C588/2,0),12))</f>
        <v>#REF!</v>
      </c>
    </row>
    <row r="589" spans="2:4" x14ac:dyDescent="0.35">
      <c r="B589">
        <v>588</v>
      </c>
      <c r="C589" t="e">
        <f ca="1">IF(B589&gt;INDIRECT(#REF!),"",HOUR(Data!J585))</f>
        <v>#REF!</v>
      </c>
      <c r="D589" t="e">
        <f ca="1">IF(B589&gt;INDIRECT(#REF!),"",IF(C589&gt;0,ROUND(C589/2,0),12))</f>
        <v>#REF!</v>
      </c>
    </row>
    <row r="590" spans="2:4" x14ac:dyDescent="0.35">
      <c r="B590">
        <v>589</v>
      </c>
      <c r="C590" t="e">
        <f ca="1">IF(B590&gt;INDIRECT(#REF!),"",HOUR(Data!J586))</f>
        <v>#REF!</v>
      </c>
      <c r="D590" t="e">
        <f ca="1">IF(B590&gt;INDIRECT(#REF!),"",IF(C590&gt;0,ROUND(C590/2,0),12))</f>
        <v>#REF!</v>
      </c>
    </row>
    <row r="591" spans="2:4" x14ac:dyDescent="0.35">
      <c r="B591">
        <v>590</v>
      </c>
      <c r="C591" t="e">
        <f ca="1">IF(B591&gt;INDIRECT(#REF!),"",HOUR(Data!J587))</f>
        <v>#REF!</v>
      </c>
      <c r="D591" t="e">
        <f ca="1">IF(B591&gt;INDIRECT(#REF!),"",IF(C591&gt;0,ROUND(C591/2,0),12))</f>
        <v>#REF!</v>
      </c>
    </row>
    <row r="592" spans="2:4" x14ac:dyDescent="0.35">
      <c r="B592">
        <v>591</v>
      </c>
      <c r="C592" t="e">
        <f ca="1">IF(B592&gt;INDIRECT(#REF!),"",HOUR(Data!J588))</f>
        <v>#REF!</v>
      </c>
      <c r="D592" t="e">
        <f ca="1">IF(B592&gt;INDIRECT(#REF!),"",IF(C592&gt;0,ROUND(C592/2,0),12))</f>
        <v>#REF!</v>
      </c>
    </row>
    <row r="593" spans="2:4" x14ac:dyDescent="0.35">
      <c r="B593">
        <v>592</v>
      </c>
      <c r="C593" t="e">
        <f ca="1">IF(B593&gt;INDIRECT(#REF!),"",HOUR(Data!J589))</f>
        <v>#REF!</v>
      </c>
      <c r="D593" t="e">
        <f ca="1">IF(B593&gt;INDIRECT(#REF!),"",IF(C593&gt;0,ROUND(C593/2,0),12))</f>
        <v>#REF!</v>
      </c>
    </row>
    <row r="594" spans="2:4" x14ac:dyDescent="0.35">
      <c r="B594">
        <v>593</v>
      </c>
      <c r="C594" t="e">
        <f ca="1">IF(B594&gt;INDIRECT(#REF!),"",HOUR(Data!J590))</f>
        <v>#REF!</v>
      </c>
      <c r="D594" t="e">
        <f ca="1">IF(B594&gt;INDIRECT(#REF!),"",IF(C594&gt;0,ROUND(C594/2,0),12))</f>
        <v>#REF!</v>
      </c>
    </row>
    <row r="595" spans="2:4" x14ac:dyDescent="0.35">
      <c r="B595">
        <v>594</v>
      </c>
      <c r="C595" t="e">
        <f ca="1">IF(B595&gt;INDIRECT(#REF!),"",HOUR(Data!J591))</f>
        <v>#REF!</v>
      </c>
      <c r="D595" t="e">
        <f ca="1">IF(B595&gt;INDIRECT(#REF!),"",IF(C595&gt;0,ROUND(C595/2,0),12))</f>
        <v>#REF!</v>
      </c>
    </row>
    <row r="596" spans="2:4" x14ac:dyDescent="0.35">
      <c r="B596">
        <v>595</v>
      </c>
      <c r="C596" t="e">
        <f ca="1">IF(B596&gt;INDIRECT(#REF!),"",HOUR(Data!J592))</f>
        <v>#REF!</v>
      </c>
      <c r="D596" t="e">
        <f ca="1">IF(B596&gt;INDIRECT(#REF!),"",IF(C596&gt;0,ROUND(C596/2,0),12))</f>
        <v>#REF!</v>
      </c>
    </row>
    <row r="597" spans="2:4" x14ac:dyDescent="0.35">
      <c r="B597">
        <v>596</v>
      </c>
      <c r="C597" t="e">
        <f ca="1">IF(B597&gt;INDIRECT(#REF!),"",HOUR(Data!J593))</f>
        <v>#REF!</v>
      </c>
      <c r="D597" t="e">
        <f ca="1">IF(B597&gt;INDIRECT(#REF!),"",IF(C597&gt;0,ROUND(C597/2,0),12))</f>
        <v>#REF!</v>
      </c>
    </row>
    <row r="598" spans="2:4" x14ac:dyDescent="0.35">
      <c r="B598">
        <v>597</v>
      </c>
      <c r="C598" t="e">
        <f ca="1">IF(B598&gt;INDIRECT(#REF!),"",HOUR(Data!J594))</f>
        <v>#REF!</v>
      </c>
      <c r="D598" t="e">
        <f ca="1">IF(B598&gt;INDIRECT(#REF!),"",IF(C598&gt;0,ROUND(C598/2,0),12))</f>
        <v>#REF!</v>
      </c>
    </row>
    <row r="599" spans="2:4" x14ac:dyDescent="0.35">
      <c r="B599">
        <v>598</v>
      </c>
      <c r="C599" t="e">
        <f ca="1">IF(B599&gt;INDIRECT(#REF!),"",HOUR(Data!J595))</f>
        <v>#REF!</v>
      </c>
      <c r="D599" t="e">
        <f ca="1">IF(B599&gt;INDIRECT(#REF!),"",IF(C599&gt;0,ROUND(C599/2,0),12))</f>
        <v>#REF!</v>
      </c>
    </row>
    <row r="600" spans="2:4" x14ac:dyDescent="0.35">
      <c r="B600">
        <v>599</v>
      </c>
      <c r="C600" t="e">
        <f ca="1">IF(B600&gt;INDIRECT(#REF!),"",HOUR(Data!J596))</f>
        <v>#REF!</v>
      </c>
      <c r="D600" t="e">
        <f ca="1">IF(B600&gt;INDIRECT(#REF!),"",IF(C600&gt;0,ROUND(C600/2,0),12))</f>
        <v>#REF!</v>
      </c>
    </row>
    <row r="601" spans="2:4" x14ac:dyDescent="0.35">
      <c r="B601">
        <v>600</v>
      </c>
      <c r="C601" t="e">
        <f ca="1">IF(B601&gt;INDIRECT(#REF!),"",HOUR(Data!J597))</f>
        <v>#REF!</v>
      </c>
      <c r="D601" t="e">
        <f ca="1">IF(B601&gt;INDIRECT(#REF!),"",IF(C601&gt;0,ROUND(C601/2,0),12))</f>
        <v>#REF!</v>
      </c>
    </row>
    <row r="602" spans="2:4" x14ac:dyDescent="0.35">
      <c r="B602">
        <v>601</v>
      </c>
      <c r="C602" t="e">
        <f ca="1">IF(B602&gt;INDIRECT(#REF!),"",HOUR(Data!J598))</f>
        <v>#REF!</v>
      </c>
      <c r="D602" t="e">
        <f ca="1">IF(B602&gt;INDIRECT(#REF!),"",IF(C602&gt;0,ROUND(C602/2,0),12))</f>
        <v>#REF!</v>
      </c>
    </row>
    <row r="603" spans="2:4" x14ac:dyDescent="0.35">
      <c r="B603">
        <v>602</v>
      </c>
      <c r="C603" t="e">
        <f ca="1">IF(B603&gt;INDIRECT(#REF!),"",HOUR(Data!J599))</f>
        <v>#REF!</v>
      </c>
      <c r="D603" t="e">
        <f ca="1">IF(B603&gt;INDIRECT(#REF!),"",IF(C603&gt;0,ROUND(C603/2,0),12))</f>
        <v>#REF!</v>
      </c>
    </row>
    <row r="604" spans="2:4" x14ac:dyDescent="0.35">
      <c r="B604">
        <v>603</v>
      </c>
      <c r="C604" t="e">
        <f ca="1">IF(B604&gt;INDIRECT(#REF!),"",HOUR(Data!J600))</f>
        <v>#REF!</v>
      </c>
      <c r="D604" t="e">
        <f ca="1">IF(B604&gt;INDIRECT(#REF!),"",IF(C604&gt;0,ROUND(C604/2,0),12))</f>
        <v>#REF!</v>
      </c>
    </row>
    <row r="605" spans="2:4" x14ac:dyDescent="0.35">
      <c r="B605">
        <v>604</v>
      </c>
      <c r="C605" t="e">
        <f ca="1">IF(B605&gt;INDIRECT(#REF!),"",HOUR(Data!J601))</f>
        <v>#REF!</v>
      </c>
      <c r="D605" t="e">
        <f ca="1">IF(B605&gt;INDIRECT(#REF!),"",IF(C605&gt;0,ROUND(C605/2,0),12))</f>
        <v>#REF!</v>
      </c>
    </row>
    <row r="606" spans="2:4" x14ac:dyDescent="0.35">
      <c r="B606">
        <v>605</v>
      </c>
      <c r="C606" t="e">
        <f ca="1">IF(B606&gt;INDIRECT(#REF!),"",HOUR(Data!J602))</f>
        <v>#REF!</v>
      </c>
      <c r="D606" t="e">
        <f ca="1">IF(B606&gt;INDIRECT(#REF!),"",IF(C606&gt;0,ROUND(C606/2,0),12))</f>
        <v>#REF!</v>
      </c>
    </row>
    <row r="607" spans="2:4" x14ac:dyDescent="0.35">
      <c r="B607">
        <v>606</v>
      </c>
      <c r="C607" t="e">
        <f ca="1">IF(B607&gt;INDIRECT(#REF!),"",HOUR(Data!J603))</f>
        <v>#REF!</v>
      </c>
      <c r="D607" t="e">
        <f ca="1">IF(B607&gt;INDIRECT(#REF!),"",IF(C607&gt;0,ROUND(C607/2,0),12))</f>
        <v>#REF!</v>
      </c>
    </row>
    <row r="608" spans="2:4" x14ac:dyDescent="0.35">
      <c r="B608">
        <v>607</v>
      </c>
      <c r="C608" t="e">
        <f ca="1">IF(B608&gt;INDIRECT(#REF!),"",HOUR(Data!J604))</f>
        <v>#REF!</v>
      </c>
      <c r="D608" t="e">
        <f ca="1">IF(B608&gt;INDIRECT(#REF!),"",IF(C608&gt;0,ROUND(C608/2,0),12))</f>
        <v>#REF!</v>
      </c>
    </row>
    <row r="609" spans="2:4" x14ac:dyDescent="0.35">
      <c r="B609">
        <v>608</v>
      </c>
      <c r="C609" t="e">
        <f ca="1">IF(B609&gt;INDIRECT(#REF!),"",HOUR(Data!J605))</f>
        <v>#REF!</v>
      </c>
      <c r="D609" t="e">
        <f ca="1">IF(B609&gt;INDIRECT(#REF!),"",IF(C609&gt;0,ROUND(C609/2,0),12))</f>
        <v>#REF!</v>
      </c>
    </row>
    <row r="610" spans="2:4" x14ac:dyDescent="0.35">
      <c r="B610">
        <v>609</v>
      </c>
      <c r="C610" t="e">
        <f ca="1">IF(B610&gt;INDIRECT(#REF!),"",HOUR(Data!J606))</f>
        <v>#REF!</v>
      </c>
      <c r="D610" t="e">
        <f ca="1">IF(B610&gt;INDIRECT(#REF!),"",IF(C610&gt;0,ROUND(C610/2,0),12))</f>
        <v>#REF!</v>
      </c>
    </row>
    <row r="611" spans="2:4" x14ac:dyDescent="0.35">
      <c r="B611">
        <v>610</v>
      </c>
      <c r="C611" t="e">
        <f ca="1">IF(B611&gt;INDIRECT(#REF!),"",HOUR(Data!J607))</f>
        <v>#REF!</v>
      </c>
      <c r="D611" t="e">
        <f ca="1">IF(B611&gt;INDIRECT(#REF!),"",IF(C611&gt;0,ROUND(C611/2,0),12))</f>
        <v>#REF!</v>
      </c>
    </row>
    <row r="612" spans="2:4" x14ac:dyDescent="0.35">
      <c r="B612">
        <v>611</v>
      </c>
      <c r="C612" t="e">
        <f ca="1">IF(B612&gt;INDIRECT(#REF!),"",HOUR(Data!J608))</f>
        <v>#REF!</v>
      </c>
      <c r="D612" t="e">
        <f ca="1">IF(B612&gt;INDIRECT(#REF!),"",IF(C612&gt;0,ROUND(C612/2,0),12))</f>
        <v>#REF!</v>
      </c>
    </row>
    <row r="613" spans="2:4" x14ac:dyDescent="0.35">
      <c r="B613">
        <v>612</v>
      </c>
      <c r="C613" t="e">
        <f ca="1">IF(B613&gt;INDIRECT(#REF!),"",HOUR(Data!J609))</f>
        <v>#REF!</v>
      </c>
      <c r="D613" t="e">
        <f ca="1">IF(B613&gt;INDIRECT(#REF!),"",IF(C613&gt;0,ROUND(C613/2,0),12))</f>
        <v>#REF!</v>
      </c>
    </row>
    <row r="614" spans="2:4" x14ac:dyDescent="0.35">
      <c r="B614">
        <v>613</v>
      </c>
      <c r="C614" t="e">
        <f ca="1">IF(B614&gt;INDIRECT(#REF!),"",HOUR(Data!J610))</f>
        <v>#REF!</v>
      </c>
      <c r="D614" t="e">
        <f ca="1">IF(B614&gt;INDIRECT(#REF!),"",IF(C614&gt;0,ROUND(C614/2,0),12))</f>
        <v>#REF!</v>
      </c>
    </row>
    <row r="615" spans="2:4" x14ac:dyDescent="0.35">
      <c r="B615">
        <v>614</v>
      </c>
      <c r="C615" t="e">
        <f ca="1">IF(B615&gt;INDIRECT(#REF!),"",HOUR(Data!J611))</f>
        <v>#REF!</v>
      </c>
      <c r="D615" t="e">
        <f ca="1">IF(B615&gt;INDIRECT(#REF!),"",IF(C615&gt;0,ROUND(C615/2,0),12))</f>
        <v>#REF!</v>
      </c>
    </row>
    <row r="616" spans="2:4" x14ac:dyDescent="0.35">
      <c r="B616">
        <v>615</v>
      </c>
      <c r="C616" t="e">
        <f ca="1">IF(B616&gt;INDIRECT(#REF!),"",HOUR(Data!#REF!))</f>
        <v>#REF!</v>
      </c>
      <c r="D616" t="e">
        <f ca="1">IF(B616&gt;INDIRECT(#REF!),"",IF(C616&gt;0,ROUND(C616/2,0),12))</f>
        <v>#REF!</v>
      </c>
    </row>
    <row r="617" spans="2:4" x14ac:dyDescent="0.35">
      <c r="B617">
        <v>616</v>
      </c>
      <c r="C617" t="e">
        <f ca="1">IF(B617&gt;INDIRECT(#REF!),"",HOUR(Data!#REF!))</f>
        <v>#REF!</v>
      </c>
      <c r="D617" t="e">
        <f ca="1">IF(B617&gt;INDIRECT(#REF!),"",IF(C617&gt;0,ROUND(C617/2,0),12))</f>
        <v>#REF!</v>
      </c>
    </row>
    <row r="618" spans="2:4" x14ac:dyDescent="0.35">
      <c r="B618">
        <v>617</v>
      </c>
      <c r="C618" t="e">
        <f ca="1">IF(B618&gt;INDIRECT(#REF!),"",HOUR(Data!#REF!))</f>
        <v>#REF!</v>
      </c>
      <c r="D618" t="e">
        <f ca="1">IF(B618&gt;INDIRECT(#REF!),"",IF(C618&gt;0,ROUND(C618/2,0),12))</f>
        <v>#REF!</v>
      </c>
    </row>
    <row r="619" spans="2:4" x14ac:dyDescent="0.35">
      <c r="B619">
        <v>618</v>
      </c>
      <c r="C619" t="e">
        <f ca="1">IF(B619&gt;INDIRECT(#REF!),"",HOUR(Data!#REF!))</f>
        <v>#REF!</v>
      </c>
      <c r="D619" t="e">
        <f ca="1">IF(B619&gt;INDIRECT(#REF!),"",IF(C619&gt;0,ROUND(C619/2,0),12))</f>
        <v>#REF!</v>
      </c>
    </row>
    <row r="620" spans="2:4" x14ac:dyDescent="0.35">
      <c r="B620">
        <v>619</v>
      </c>
      <c r="C620" t="e">
        <f ca="1">IF(B620&gt;INDIRECT(#REF!),"",HOUR(Data!J612))</f>
        <v>#REF!</v>
      </c>
      <c r="D620" t="e">
        <f ca="1">IF(B620&gt;INDIRECT(#REF!),"",IF(C620&gt;0,ROUND(C620/2,0),12))</f>
        <v>#REF!</v>
      </c>
    </row>
    <row r="621" spans="2:4" x14ac:dyDescent="0.35">
      <c r="B621">
        <v>620</v>
      </c>
      <c r="C621" t="e">
        <f ca="1">IF(B621&gt;INDIRECT(#REF!),"",HOUR(Data!J613))</f>
        <v>#REF!</v>
      </c>
      <c r="D621" t="e">
        <f ca="1">IF(B621&gt;INDIRECT(#REF!),"",IF(C621&gt;0,ROUND(C621/2,0),12))</f>
        <v>#REF!</v>
      </c>
    </row>
    <row r="622" spans="2:4" x14ac:dyDescent="0.35">
      <c r="B622">
        <v>621</v>
      </c>
      <c r="C622" t="e">
        <f ca="1">IF(B622&gt;INDIRECT(#REF!),"",HOUR(Data!J614))</f>
        <v>#REF!</v>
      </c>
      <c r="D622" t="e">
        <f ca="1">IF(B622&gt;INDIRECT(#REF!),"",IF(C622&gt;0,ROUND(C622/2,0),12))</f>
        <v>#REF!</v>
      </c>
    </row>
    <row r="623" spans="2:4" x14ac:dyDescent="0.35">
      <c r="B623">
        <v>622</v>
      </c>
      <c r="C623" t="e">
        <f ca="1">IF(B623&gt;INDIRECT(#REF!),"",HOUR(Data!J615))</f>
        <v>#REF!</v>
      </c>
      <c r="D623" t="e">
        <f ca="1">IF(B623&gt;INDIRECT(#REF!),"",IF(C623&gt;0,ROUND(C623/2,0),12))</f>
        <v>#REF!</v>
      </c>
    </row>
    <row r="624" spans="2:4" x14ac:dyDescent="0.35">
      <c r="B624">
        <v>623</v>
      </c>
      <c r="C624" t="e">
        <f ca="1">IF(B624&gt;INDIRECT(#REF!),"",HOUR(Data!J616))</f>
        <v>#REF!</v>
      </c>
      <c r="D624" t="e">
        <f ca="1">IF(B624&gt;INDIRECT(#REF!),"",IF(C624&gt;0,ROUND(C624/2,0),12))</f>
        <v>#REF!</v>
      </c>
    </row>
    <row r="625" spans="2:4" x14ac:dyDescent="0.35">
      <c r="B625">
        <v>624</v>
      </c>
      <c r="C625" t="e">
        <f ca="1">IF(B625&gt;INDIRECT(#REF!),"",HOUR(Data!J617))</f>
        <v>#REF!</v>
      </c>
      <c r="D625" t="e">
        <f ca="1">IF(B625&gt;INDIRECT(#REF!),"",IF(C625&gt;0,ROUND(C625/2,0),12))</f>
        <v>#REF!</v>
      </c>
    </row>
    <row r="626" spans="2:4" x14ac:dyDescent="0.35">
      <c r="B626">
        <v>625</v>
      </c>
      <c r="C626" t="e">
        <f ca="1">IF(B626&gt;INDIRECT(#REF!),"",HOUR(Data!J618))</f>
        <v>#REF!</v>
      </c>
      <c r="D626" t="e">
        <f ca="1">IF(B626&gt;INDIRECT(#REF!),"",IF(C626&gt;0,ROUND(C626/2,0),12))</f>
        <v>#REF!</v>
      </c>
    </row>
    <row r="627" spans="2:4" x14ac:dyDescent="0.35">
      <c r="B627">
        <v>626</v>
      </c>
      <c r="C627" t="e">
        <f ca="1">IF(B627&gt;INDIRECT(#REF!),"",HOUR(Data!J619))</f>
        <v>#REF!</v>
      </c>
      <c r="D627" t="e">
        <f ca="1">IF(B627&gt;INDIRECT(#REF!),"",IF(C627&gt;0,ROUND(C627/2,0),12))</f>
        <v>#REF!</v>
      </c>
    </row>
    <row r="628" spans="2:4" x14ac:dyDescent="0.35">
      <c r="B628">
        <v>627</v>
      </c>
      <c r="C628" t="e">
        <f ca="1">IF(B628&gt;INDIRECT(#REF!),"",HOUR(Data!J620))</f>
        <v>#REF!</v>
      </c>
      <c r="D628" t="e">
        <f ca="1">IF(B628&gt;INDIRECT(#REF!),"",IF(C628&gt;0,ROUND(C628/2,0),12))</f>
        <v>#REF!</v>
      </c>
    </row>
    <row r="629" spans="2:4" x14ac:dyDescent="0.35">
      <c r="B629">
        <v>628</v>
      </c>
      <c r="C629" t="e">
        <f ca="1">IF(B629&gt;INDIRECT(#REF!),"",HOUR(Data!J621))</f>
        <v>#REF!</v>
      </c>
      <c r="D629" t="e">
        <f ca="1">IF(B629&gt;INDIRECT(#REF!),"",IF(C629&gt;0,ROUND(C629/2,0),12))</f>
        <v>#REF!</v>
      </c>
    </row>
    <row r="630" spans="2:4" x14ac:dyDescent="0.35">
      <c r="B630">
        <v>629</v>
      </c>
      <c r="C630" t="e">
        <f ca="1">IF(B630&gt;INDIRECT(#REF!),"",HOUR(Data!J622))</f>
        <v>#REF!</v>
      </c>
      <c r="D630" t="e">
        <f ca="1">IF(B630&gt;INDIRECT(#REF!),"",IF(C630&gt;0,ROUND(C630/2,0),12))</f>
        <v>#REF!</v>
      </c>
    </row>
    <row r="631" spans="2:4" x14ac:dyDescent="0.35">
      <c r="B631">
        <v>630</v>
      </c>
      <c r="C631" t="e">
        <f ca="1">IF(B631&gt;INDIRECT(#REF!),"",HOUR(Data!J623))</f>
        <v>#REF!</v>
      </c>
      <c r="D631" t="e">
        <f ca="1">IF(B631&gt;INDIRECT(#REF!),"",IF(C631&gt;0,ROUND(C631/2,0),12))</f>
        <v>#REF!</v>
      </c>
    </row>
    <row r="632" spans="2:4" x14ac:dyDescent="0.35">
      <c r="B632">
        <v>631</v>
      </c>
      <c r="C632" t="e">
        <f ca="1">IF(B632&gt;INDIRECT(#REF!),"",HOUR(Data!J624))</f>
        <v>#REF!</v>
      </c>
      <c r="D632" t="e">
        <f ca="1">IF(B632&gt;INDIRECT(#REF!),"",IF(C632&gt;0,ROUND(C632/2,0),12))</f>
        <v>#REF!</v>
      </c>
    </row>
    <row r="633" spans="2:4" x14ac:dyDescent="0.35">
      <c r="B633">
        <v>632</v>
      </c>
      <c r="C633" t="e">
        <f ca="1">IF(B633&gt;INDIRECT(#REF!),"",HOUR(Data!J625))</f>
        <v>#REF!</v>
      </c>
      <c r="D633" t="e">
        <f ca="1">IF(B633&gt;INDIRECT(#REF!),"",IF(C633&gt;0,ROUND(C633/2,0),12))</f>
        <v>#REF!</v>
      </c>
    </row>
    <row r="634" spans="2:4" x14ac:dyDescent="0.35">
      <c r="B634">
        <v>633</v>
      </c>
      <c r="C634" t="e">
        <f ca="1">IF(B634&gt;INDIRECT(#REF!),"",HOUR(Data!J626))</f>
        <v>#REF!</v>
      </c>
      <c r="D634" t="e">
        <f ca="1">IF(B634&gt;INDIRECT(#REF!),"",IF(C634&gt;0,ROUND(C634/2,0),12))</f>
        <v>#REF!</v>
      </c>
    </row>
    <row r="635" spans="2:4" x14ac:dyDescent="0.35">
      <c r="B635">
        <v>634</v>
      </c>
      <c r="C635" t="e">
        <f ca="1">IF(B635&gt;INDIRECT(#REF!),"",HOUR(Data!J627))</f>
        <v>#REF!</v>
      </c>
      <c r="D635" t="e">
        <f ca="1">IF(B635&gt;INDIRECT(#REF!),"",IF(C635&gt;0,ROUND(C635/2,0),12))</f>
        <v>#REF!</v>
      </c>
    </row>
    <row r="636" spans="2:4" x14ac:dyDescent="0.35">
      <c r="B636">
        <v>635</v>
      </c>
      <c r="C636" t="e">
        <f ca="1">IF(B636&gt;INDIRECT(#REF!),"",HOUR(Data!J628))</f>
        <v>#REF!</v>
      </c>
      <c r="D636" t="e">
        <f ca="1">IF(B636&gt;INDIRECT(#REF!),"",IF(C636&gt;0,ROUND(C636/2,0),12))</f>
        <v>#REF!</v>
      </c>
    </row>
    <row r="637" spans="2:4" x14ac:dyDescent="0.35">
      <c r="B637">
        <v>636</v>
      </c>
      <c r="C637" t="e">
        <f ca="1">IF(B637&gt;INDIRECT(#REF!),"",HOUR(Data!J629))</f>
        <v>#REF!</v>
      </c>
      <c r="D637" t="e">
        <f ca="1">IF(B637&gt;INDIRECT(#REF!),"",IF(C637&gt;0,ROUND(C637/2,0),12))</f>
        <v>#REF!</v>
      </c>
    </row>
    <row r="638" spans="2:4" x14ac:dyDescent="0.35">
      <c r="B638">
        <v>637</v>
      </c>
      <c r="C638" t="e">
        <f ca="1">IF(B638&gt;INDIRECT(#REF!),"",HOUR(Data!J630))</f>
        <v>#REF!</v>
      </c>
      <c r="D638" t="e">
        <f ca="1">IF(B638&gt;INDIRECT(#REF!),"",IF(C638&gt;0,ROUND(C638/2,0),12))</f>
        <v>#REF!</v>
      </c>
    </row>
    <row r="639" spans="2:4" x14ac:dyDescent="0.35">
      <c r="B639">
        <v>638</v>
      </c>
      <c r="C639" t="e">
        <f ca="1">IF(B639&gt;INDIRECT(#REF!),"",HOUR(Data!J631))</f>
        <v>#REF!</v>
      </c>
      <c r="D639" t="e">
        <f ca="1">IF(B639&gt;INDIRECT(#REF!),"",IF(C639&gt;0,ROUND(C639/2,0),12))</f>
        <v>#REF!</v>
      </c>
    </row>
    <row r="640" spans="2:4" x14ac:dyDescent="0.35">
      <c r="B640">
        <v>639</v>
      </c>
      <c r="C640" t="e">
        <f ca="1">IF(B640&gt;INDIRECT(#REF!),"",HOUR(Data!J632))</f>
        <v>#REF!</v>
      </c>
      <c r="D640" t="e">
        <f ca="1">IF(B640&gt;INDIRECT(#REF!),"",IF(C640&gt;0,ROUND(C640/2,0),12))</f>
        <v>#REF!</v>
      </c>
    </row>
    <row r="641" spans="2:4" x14ac:dyDescent="0.35">
      <c r="B641">
        <v>640</v>
      </c>
      <c r="C641" t="e">
        <f ca="1">IF(B641&gt;INDIRECT(#REF!),"",HOUR(Data!J633))</f>
        <v>#REF!</v>
      </c>
      <c r="D641" t="e">
        <f ca="1">IF(B641&gt;INDIRECT(#REF!),"",IF(C641&gt;0,ROUND(C641/2,0),12))</f>
        <v>#REF!</v>
      </c>
    </row>
    <row r="642" spans="2:4" x14ac:dyDescent="0.35">
      <c r="B642">
        <v>641</v>
      </c>
      <c r="C642" t="e">
        <f ca="1">IF(B642&gt;INDIRECT(#REF!),"",HOUR(Data!J634))</f>
        <v>#REF!</v>
      </c>
      <c r="D642" t="e">
        <f ca="1">IF(B642&gt;INDIRECT(#REF!),"",IF(C642&gt;0,ROUND(C642/2,0),12))</f>
        <v>#REF!</v>
      </c>
    </row>
    <row r="643" spans="2:4" x14ac:dyDescent="0.35">
      <c r="B643">
        <v>642</v>
      </c>
      <c r="C643" t="e">
        <f ca="1">IF(B643&gt;INDIRECT(#REF!),"",HOUR(Data!J635))</f>
        <v>#REF!</v>
      </c>
      <c r="D643" t="e">
        <f ca="1">IF(B643&gt;INDIRECT(#REF!),"",IF(C643&gt;0,ROUND(C643/2,0),12))</f>
        <v>#REF!</v>
      </c>
    </row>
    <row r="644" spans="2:4" x14ac:dyDescent="0.35">
      <c r="B644">
        <v>643</v>
      </c>
      <c r="C644" t="e">
        <f ca="1">IF(B644&gt;INDIRECT(#REF!),"",HOUR(Data!J636))</f>
        <v>#REF!</v>
      </c>
      <c r="D644" t="e">
        <f ca="1">IF(B644&gt;INDIRECT(#REF!),"",IF(C644&gt;0,ROUND(C644/2,0),12))</f>
        <v>#REF!</v>
      </c>
    </row>
    <row r="645" spans="2:4" x14ac:dyDescent="0.35">
      <c r="B645">
        <v>644</v>
      </c>
      <c r="C645" t="e">
        <f ca="1">IF(B645&gt;INDIRECT(#REF!),"",HOUR(Data!J637))</f>
        <v>#REF!</v>
      </c>
      <c r="D645" t="e">
        <f ca="1">IF(B645&gt;INDIRECT(#REF!),"",IF(C645&gt;0,ROUND(C645/2,0),12))</f>
        <v>#REF!</v>
      </c>
    </row>
    <row r="646" spans="2:4" x14ac:dyDescent="0.35">
      <c r="B646">
        <v>645</v>
      </c>
      <c r="C646" t="e">
        <f ca="1">IF(B646&gt;INDIRECT(#REF!),"",HOUR(Data!J638))</f>
        <v>#REF!</v>
      </c>
      <c r="D646" t="e">
        <f ca="1">IF(B646&gt;INDIRECT(#REF!),"",IF(C646&gt;0,ROUND(C646/2,0),12))</f>
        <v>#REF!</v>
      </c>
    </row>
    <row r="647" spans="2:4" x14ac:dyDescent="0.35">
      <c r="B647">
        <v>646</v>
      </c>
      <c r="C647" t="e">
        <f ca="1">IF(B647&gt;INDIRECT(#REF!),"",HOUR(Data!J639))</f>
        <v>#REF!</v>
      </c>
      <c r="D647" t="e">
        <f ca="1">IF(B647&gt;INDIRECT(#REF!),"",IF(C647&gt;0,ROUND(C647/2,0),12))</f>
        <v>#REF!</v>
      </c>
    </row>
    <row r="648" spans="2:4" x14ac:dyDescent="0.35">
      <c r="B648">
        <v>647</v>
      </c>
      <c r="C648" t="e">
        <f ca="1">IF(B648&gt;INDIRECT(#REF!),"",HOUR(Data!J640))</f>
        <v>#REF!</v>
      </c>
      <c r="D648" t="e">
        <f ca="1">IF(B648&gt;INDIRECT(#REF!),"",IF(C648&gt;0,ROUND(C648/2,0),12))</f>
        <v>#REF!</v>
      </c>
    </row>
    <row r="649" spans="2:4" x14ac:dyDescent="0.35">
      <c r="B649">
        <v>648</v>
      </c>
      <c r="C649" t="e">
        <f ca="1">IF(B649&gt;INDIRECT(#REF!),"",HOUR(Data!J641))</f>
        <v>#REF!</v>
      </c>
      <c r="D649" t="e">
        <f ca="1">IF(B649&gt;INDIRECT(#REF!),"",IF(C649&gt;0,ROUND(C649/2,0),12))</f>
        <v>#REF!</v>
      </c>
    </row>
    <row r="650" spans="2:4" x14ac:dyDescent="0.35">
      <c r="B650">
        <v>649</v>
      </c>
      <c r="C650" t="e">
        <f ca="1">IF(B650&gt;INDIRECT(#REF!),"",HOUR(Data!J642))</f>
        <v>#REF!</v>
      </c>
      <c r="D650" t="e">
        <f ca="1">IF(B650&gt;INDIRECT(#REF!),"",IF(C650&gt;0,ROUND(C650/2,0),12))</f>
        <v>#REF!</v>
      </c>
    </row>
    <row r="651" spans="2:4" x14ac:dyDescent="0.35">
      <c r="B651">
        <v>650</v>
      </c>
      <c r="C651" t="e">
        <f ca="1">IF(B651&gt;INDIRECT(#REF!),"",HOUR(Data!J643))</f>
        <v>#REF!</v>
      </c>
      <c r="D651" t="e">
        <f ca="1">IF(B651&gt;INDIRECT(#REF!),"",IF(C651&gt;0,ROUND(C651/2,0),12))</f>
        <v>#REF!</v>
      </c>
    </row>
    <row r="652" spans="2:4" x14ac:dyDescent="0.35">
      <c r="B652">
        <v>651</v>
      </c>
      <c r="C652" t="e">
        <f ca="1">IF(B652&gt;INDIRECT(#REF!),"",HOUR(Data!J644))</f>
        <v>#REF!</v>
      </c>
      <c r="D652" t="e">
        <f ca="1">IF(B652&gt;INDIRECT(#REF!),"",IF(C652&gt;0,ROUND(C652/2,0),12))</f>
        <v>#REF!</v>
      </c>
    </row>
    <row r="653" spans="2:4" x14ac:dyDescent="0.35">
      <c r="B653">
        <v>652</v>
      </c>
      <c r="C653" t="e">
        <f ca="1">IF(B653&gt;INDIRECT(#REF!),"",HOUR(Data!J645))</f>
        <v>#REF!</v>
      </c>
      <c r="D653" t="e">
        <f ca="1">IF(B653&gt;INDIRECT(#REF!),"",IF(C653&gt;0,ROUND(C653/2,0),12))</f>
        <v>#REF!</v>
      </c>
    </row>
    <row r="654" spans="2:4" x14ac:dyDescent="0.35">
      <c r="B654">
        <v>653</v>
      </c>
      <c r="C654" t="e">
        <f ca="1">IF(B654&gt;INDIRECT(#REF!),"",HOUR(Data!J646))</f>
        <v>#REF!</v>
      </c>
      <c r="D654" t="e">
        <f ca="1">IF(B654&gt;INDIRECT(#REF!),"",IF(C654&gt;0,ROUND(C654/2,0),12))</f>
        <v>#REF!</v>
      </c>
    </row>
    <row r="655" spans="2:4" x14ac:dyDescent="0.35">
      <c r="B655">
        <v>654</v>
      </c>
      <c r="C655" t="e">
        <f ca="1">IF(B655&gt;INDIRECT(#REF!),"",HOUR(Data!J647))</f>
        <v>#REF!</v>
      </c>
      <c r="D655" t="e">
        <f ca="1">IF(B655&gt;INDIRECT(#REF!),"",IF(C655&gt;0,ROUND(C655/2,0),12))</f>
        <v>#REF!</v>
      </c>
    </row>
    <row r="656" spans="2:4" x14ac:dyDescent="0.35">
      <c r="B656">
        <v>655</v>
      </c>
      <c r="C656" t="e">
        <f ca="1">IF(B656&gt;INDIRECT(#REF!),"",HOUR(Data!J648))</f>
        <v>#REF!</v>
      </c>
      <c r="D656" t="e">
        <f ca="1">IF(B656&gt;INDIRECT(#REF!),"",IF(C656&gt;0,ROUND(C656/2,0),12))</f>
        <v>#REF!</v>
      </c>
    </row>
    <row r="657" spans="2:4" x14ac:dyDescent="0.35">
      <c r="B657">
        <v>656</v>
      </c>
      <c r="C657" t="e">
        <f ca="1">IF(B657&gt;INDIRECT(#REF!),"",HOUR(Data!J649))</f>
        <v>#REF!</v>
      </c>
      <c r="D657" t="e">
        <f ca="1">IF(B657&gt;INDIRECT(#REF!),"",IF(C657&gt;0,ROUND(C657/2,0),12))</f>
        <v>#REF!</v>
      </c>
    </row>
    <row r="658" spans="2:4" x14ac:dyDescent="0.35">
      <c r="B658">
        <v>657</v>
      </c>
      <c r="C658" t="e">
        <f ca="1">IF(B658&gt;INDIRECT(#REF!),"",HOUR(Data!J650))</f>
        <v>#REF!</v>
      </c>
      <c r="D658" t="e">
        <f ca="1">IF(B658&gt;INDIRECT(#REF!),"",IF(C658&gt;0,ROUND(C658/2,0),12))</f>
        <v>#REF!</v>
      </c>
    </row>
    <row r="659" spans="2:4" x14ac:dyDescent="0.35">
      <c r="B659">
        <v>658</v>
      </c>
      <c r="C659" t="e">
        <f ca="1">IF(B659&gt;INDIRECT(#REF!),"",HOUR(Data!J651))</f>
        <v>#REF!</v>
      </c>
      <c r="D659" t="e">
        <f ca="1">IF(B659&gt;INDIRECT(#REF!),"",IF(C659&gt;0,ROUND(C659/2,0),12))</f>
        <v>#REF!</v>
      </c>
    </row>
    <row r="660" spans="2:4" x14ac:dyDescent="0.35">
      <c r="B660">
        <v>659</v>
      </c>
      <c r="C660" t="e">
        <f ca="1">IF(B660&gt;INDIRECT(#REF!),"",HOUR(Data!J652))</f>
        <v>#REF!</v>
      </c>
      <c r="D660" t="e">
        <f ca="1">IF(B660&gt;INDIRECT(#REF!),"",IF(C660&gt;0,ROUND(C660/2,0),12))</f>
        <v>#REF!</v>
      </c>
    </row>
    <row r="661" spans="2:4" x14ac:dyDescent="0.35">
      <c r="B661">
        <v>660</v>
      </c>
      <c r="C661" t="e">
        <f ca="1">IF(B661&gt;INDIRECT(#REF!),"",HOUR(Data!J653))</f>
        <v>#REF!</v>
      </c>
      <c r="D661" t="e">
        <f ca="1">IF(B661&gt;INDIRECT(#REF!),"",IF(C661&gt;0,ROUND(C661/2,0),12))</f>
        <v>#REF!</v>
      </c>
    </row>
    <row r="662" spans="2:4" x14ac:dyDescent="0.35">
      <c r="B662">
        <v>661</v>
      </c>
      <c r="C662" t="e">
        <f ca="1">IF(B662&gt;INDIRECT(#REF!),"",HOUR(Data!J654))</f>
        <v>#REF!</v>
      </c>
      <c r="D662" t="e">
        <f ca="1">IF(B662&gt;INDIRECT(#REF!),"",IF(C662&gt;0,ROUND(C662/2,0),12))</f>
        <v>#REF!</v>
      </c>
    </row>
    <row r="663" spans="2:4" x14ac:dyDescent="0.35">
      <c r="B663">
        <v>662</v>
      </c>
      <c r="C663" t="e">
        <f ca="1">IF(B663&gt;INDIRECT(#REF!),"",HOUR(Data!J655))</f>
        <v>#REF!</v>
      </c>
      <c r="D663" t="e">
        <f ca="1">IF(B663&gt;INDIRECT(#REF!),"",IF(C663&gt;0,ROUND(C663/2,0),12))</f>
        <v>#REF!</v>
      </c>
    </row>
    <row r="664" spans="2:4" x14ac:dyDescent="0.35">
      <c r="B664">
        <v>663</v>
      </c>
      <c r="C664" t="e">
        <f ca="1">IF(B664&gt;INDIRECT(#REF!),"",HOUR(Data!J656))</f>
        <v>#REF!</v>
      </c>
      <c r="D664" t="e">
        <f ca="1">IF(B664&gt;INDIRECT(#REF!),"",IF(C664&gt;0,ROUND(C664/2,0),12))</f>
        <v>#REF!</v>
      </c>
    </row>
    <row r="665" spans="2:4" x14ac:dyDescent="0.35">
      <c r="B665">
        <v>664</v>
      </c>
      <c r="C665" t="e">
        <f ca="1">IF(B665&gt;INDIRECT(#REF!),"",HOUR(Data!J657))</f>
        <v>#REF!</v>
      </c>
      <c r="D665" t="e">
        <f ca="1">IF(B665&gt;INDIRECT(#REF!),"",IF(C665&gt;0,ROUND(C665/2,0),12))</f>
        <v>#REF!</v>
      </c>
    </row>
    <row r="666" spans="2:4" x14ac:dyDescent="0.35">
      <c r="B666">
        <v>665</v>
      </c>
      <c r="C666" t="e">
        <f ca="1">IF(B666&gt;INDIRECT(#REF!),"",HOUR(Data!J658))</f>
        <v>#REF!</v>
      </c>
      <c r="D666" t="e">
        <f ca="1">IF(B666&gt;INDIRECT(#REF!),"",IF(C666&gt;0,ROUND(C666/2,0),12))</f>
        <v>#REF!</v>
      </c>
    </row>
    <row r="667" spans="2:4" x14ac:dyDescent="0.35">
      <c r="B667">
        <v>666</v>
      </c>
      <c r="C667" t="e">
        <f ca="1">IF(B667&gt;INDIRECT(#REF!),"",HOUR(Data!J659))</f>
        <v>#REF!</v>
      </c>
      <c r="D667" t="e">
        <f ca="1">IF(B667&gt;INDIRECT(#REF!),"",IF(C667&gt;0,ROUND(C667/2,0),12))</f>
        <v>#REF!</v>
      </c>
    </row>
    <row r="668" spans="2:4" x14ac:dyDescent="0.35">
      <c r="B668">
        <v>667</v>
      </c>
      <c r="C668" t="e">
        <f ca="1">IF(B668&gt;INDIRECT(#REF!),"",HOUR(Data!J660))</f>
        <v>#REF!</v>
      </c>
      <c r="D668" t="e">
        <f ca="1">IF(B668&gt;INDIRECT(#REF!),"",IF(C668&gt;0,ROUND(C668/2,0),12))</f>
        <v>#REF!</v>
      </c>
    </row>
    <row r="669" spans="2:4" x14ac:dyDescent="0.35">
      <c r="B669">
        <v>668</v>
      </c>
      <c r="C669" t="e">
        <f ca="1">IF(B669&gt;INDIRECT(#REF!),"",HOUR(Data!J661))</f>
        <v>#REF!</v>
      </c>
      <c r="D669" t="e">
        <f ca="1">IF(B669&gt;INDIRECT(#REF!),"",IF(C669&gt;0,ROUND(C669/2,0),12))</f>
        <v>#REF!</v>
      </c>
    </row>
    <row r="670" spans="2:4" x14ac:dyDescent="0.35">
      <c r="B670">
        <v>669</v>
      </c>
      <c r="C670" t="e">
        <f ca="1">IF(B670&gt;INDIRECT(#REF!),"",HOUR(Data!J662))</f>
        <v>#REF!</v>
      </c>
      <c r="D670" t="e">
        <f ca="1">IF(B670&gt;INDIRECT(#REF!),"",IF(C670&gt;0,ROUND(C670/2,0),12))</f>
        <v>#REF!</v>
      </c>
    </row>
    <row r="671" spans="2:4" x14ac:dyDescent="0.35">
      <c r="B671">
        <v>670</v>
      </c>
      <c r="C671" t="e">
        <f ca="1">IF(B671&gt;INDIRECT(#REF!),"",HOUR(Data!J663))</f>
        <v>#REF!</v>
      </c>
      <c r="D671" t="e">
        <f ca="1">IF(B671&gt;INDIRECT(#REF!),"",IF(C671&gt;0,ROUND(C671/2,0),12))</f>
        <v>#REF!</v>
      </c>
    </row>
    <row r="672" spans="2:4" x14ac:dyDescent="0.35">
      <c r="B672">
        <v>671</v>
      </c>
      <c r="C672" t="e">
        <f ca="1">IF(B672&gt;INDIRECT(#REF!),"",HOUR(Data!J664))</f>
        <v>#REF!</v>
      </c>
      <c r="D672" t="e">
        <f ca="1">IF(B672&gt;INDIRECT(#REF!),"",IF(C672&gt;0,ROUND(C672/2,0),12))</f>
        <v>#REF!</v>
      </c>
    </row>
    <row r="673" spans="2:4" x14ac:dyDescent="0.35">
      <c r="B673">
        <v>672</v>
      </c>
      <c r="C673" t="e">
        <f ca="1">IF(B673&gt;INDIRECT(#REF!),"",HOUR(Data!J665))</f>
        <v>#REF!</v>
      </c>
      <c r="D673" t="e">
        <f ca="1">IF(B673&gt;INDIRECT(#REF!),"",IF(C673&gt;0,ROUND(C673/2,0),12))</f>
        <v>#REF!</v>
      </c>
    </row>
    <row r="674" spans="2:4" x14ac:dyDescent="0.35">
      <c r="B674">
        <v>673</v>
      </c>
      <c r="C674" t="e">
        <f ca="1">IF(B674&gt;INDIRECT(#REF!),"",HOUR(Data!J666))</f>
        <v>#REF!</v>
      </c>
      <c r="D674" t="e">
        <f ca="1">IF(B674&gt;INDIRECT(#REF!),"",IF(C674&gt;0,ROUND(C674/2,0),12))</f>
        <v>#REF!</v>
      </c>
    </row>
    <row r="675" spans="2:4" x14ac:dyDescent="0.35">
      <c r="B675">
        <v>674</v>
      </c>
      <c r="C675" t="e">
        <f ca="1">IF(B675&gt;INDIRECT(#REF!),"",HOUR(Data!J667))</f>
        <v>#REF!</v>
      </c>
      <c r="D675" t="e">
        <f ca="1">IF(B675&gt;INDIRECT(#REF!),"",IF(C675&gt;0,ROUND(C675/2,0),12))</f>
        <v>#REF!</v>
      </c>
    </row>
    <row r="676" spans="2:4" x14ac:dyDescent="0.35">
      <c r="B676">
        <v>675</v>
      </c>
      <c r="C676" t="e">
        <f ca="1">IF(B676&gt;INDIRECT(#REF!),"",HOUR(Data!J668))</f>
        <v>#REF!</v>
      </c>
      <c r="D676" t="e">
        <f ca="1">IF(B676&gt;INDIRECT(#REF!),"",IF(C676&gt;0,ROUND(C676/2,0),12))</f>
        <v>#REF!</v>
      </c>
    </row>
    <row r="677" spans="2:4" x14ac:dyDescent="0.35">
      <c r="B677">
        <v>676</v>
      </c>
      <c r="C677" t="e">
        <f ca="1">IF(B677&gt;INDIRECT(#REF!),"",HOUR(Data!J669))</f>
        <v>#REF!</v>
      </c>
      <c r="D677" t="e">
        <f ca="1">IF(B677&gt;INDIRECT(#REF!),"",IF(C677&gt;0,ROUND(C677/2,0),12))</f>
        <v>#REF!</v>
      </c>
    </row>
    <row r="678" spans="2:4" x14ac:dyDescent="0.35">
      <c r="B678">
        <v>677</v>
      </c>
      <c r="C678" t="e">
        <f ca="1">IF(B678&gt;INDIRECT(#REF!),"",HOUR(Data!#REF!))</f>
        <v>#REF!</v>
      </c>
      <c r="D678" t="e">
        <f ca="1">IF(B678&gt;INDIRECT(#REF!),"",IF(C678&gt;0,ROUND(C678/2,0),12))</f>
        <v>#REF!</v>
      </c>
    </row>
    <row r="679" spans="2:4" x14ac:dyDescent="0.35">
      <c r="B679">
        <v>678</v>
      </c>
      <c r="C679" t="e">
        <f ca="1">IF(B679&gt;INDIRECT(#REF!),"",HOUR(Data!#REF!))</f>
        <v>#REF!</v>
      </c>
      <c r="D679" t="e">
        <f ca="1">IF(B679&gt;INDIRECT(#REF!),"",IF(C679&gt;0,ROUND(C679/2,0),12))</f>
        <v>#REF!</v>
      </c>
    </row>
    <row r="680" spans="2:4" x14ac:dyDescent="0.35">
      <c r="B680">
        <v>679</v>
      </c>
      <c r="C680" t="e">
        <f ca="1">IF(B680&gt;INDIRECT(#REF!),"",HOUR(Data!#REF!))</f>
        <v>#REF!</v>
      </c>
      <c r="D680" t="e">
        <f ca="1">IF(B680&gt;INDIRECT(#REF!),"",IF(C680&gt;0,ROUND(C680/2,0),12))</f>
        <v>#REF!</v>
      </c>
    </row>
    <row r="681" spans="2:4" x14ac:dyDescent="0.35">
      <c r="B681">
        <v>680</v>
      </c>
      <c r="C681" t="e">
        <f ca="1">IF(B681&gt;INDIRECT(#REF!),"",HOUR(Data!#REF!))</f>
        <v>#REF!</v>
      </c>
      <c r="D681" t="e">
        <f ca="1">IF(B681&gt;INDIRECT(#REF!),"",IF(C681&gt;0,ROUND(C681/2,0),12))</f>
        <v>#REF!</v>
      </c>
    </row>
    <row r="682" spans="2:4" x14ac:dyDescent="0.35">
      <c r="B682">
        <v>681</v>
      </c>
      <c r="C682" t="e">
        <f ca="1">IF(B682&gt;INDIRECT(#REF!),"",HOUR(Data!J670))</f>
        <v>#REF!</v>
      </c>
      <c r="D682" t="e">
        <f ca="1">IF(B682&gt;INDIRECT(#REF!),"",IF(C682&gt;0,ROUND(C682/2,0),12))</f>
        <v>#REF!</v>
      </c>
    </row>
    <row r="683" spans="2:4" x14ac:dyDescent="0.35">
      <c r="B683">
        <v>682</v>
      </c>
      <c r="C683" t="e">
        <f ca="1">IF(B683&gt;INDIRECT(#REF!),"",HOUR(Data!J671))</f>
        <v>#REF!</v>
      </c>
      <c r="D683" t="e">
        <f ca="1">IF(B683&gt;INDIRECT(#REF!),"",IF(C683&gt;0,ROUND(C683/2,0),12))</f>
        <v>#REF!</v>
      </c>
    </row>
    <row r="684" spans="2:4" x14ac:dyDescent="0.35">
      <c r="B684">
        <v>683</v>
      </c>
      <c r="C684" t="e">
        <f ca="1">IF(B684&gt;INDIRECT(#REF!),"",HOUR(Data!#REF!))</f>
        <v>#REF!</v>
      </c>
      <c r="D684" t="e">
        <f ca="1">IF(B684&gt;INDIRECT(#REF!),"",IF(C684&gt;0,ROUND(C684/2,0),12))</f>
        <v>#REF!</v>
      </c>
    </row>
    <row r="685" spans="2:4" x14ac:dyDescent="0.35">
      <c r="B685">
        <v>684</v>
      </c>
      <c r="C685" t="e">
        <f ca="1">IF(B685&gt;INDIRECT(#REF!),"",HOUR(Data!J672))</f>
        <v>#REF!</v>
      </c>
      <c r="D685" t="e">
        <f ca="1">IF(B685&gt;INDIRECT(#REF!),"",IF(C685&gt;0,ROUND(C685/2,0),12))</f>
        <v>#REF!</v>
      </c>
    </row>
    <row r="686" spans="2:4" x14ac:dyDescent="0.35">
      <c r="B686">
        <v>685</v>
      </c>
      <c r="C686" t="e">
        <f ca="1">IF(B686&gt;INDIRECT(#REF!),"",HOUR(Data!J673))</f>
        <v>#REF!</v>
      </c>
      <c r="D686" t="e">
        <f ca="1">IF(B686&gt;INDIRECT(#REF!),"",IF(C686&gt;0,ROUND(C686/2,0),12))</f>
        <v>#REF!</v>
      </c>
    </row>
    <row r="687" spans="2:4" x14ac:dyDescent="0.35">
      <c r="B687">
        <v>686</v>
      </c>
      <c r="C687" t="e">
        <f ca="1">IF(B687&gt;INDIRECT(#REF!),"",HOUR(Data!J674))</f>
        <v>#REF!</v>
      </c>
      <c r="D687" t="e">
        <f ca="1">IF(B687&gt;INDIRECT(#REF!),"",IF(C687&gt;0,ROUND(C687/2,0),12))</f>
        <v>#REF!</v>
      </c>
    </row>
    <row r="688" spans="2:4" x14ac:dyDescent="0.35">
      <c r="B688">
        <v>687</v>
      </c>
      <c r="C688" t="e">
        <f ca="1">IF(B688&gt;INDIRECT(#REF!),"",HOUR(Data!J675))</f>
        <v>#REF!</v>
      </c>
      <c r="D688" t="e">
        <f ca="1">IF(B688&gt;INDIRECT(#REF!),"",IF(C688&gt;0,ROUND(C688/2,0),12))</f>
        <v>#REF!</v>
      </c>
    </row>
    <row r="689" spans="2:4" x14ac:dyDescent="0.35">
      <c r="B689">
        <v>688</v>
      </c>
      <c r="C689" t="e">
        <f ca="1">IF(B689&gt;INDIRECT(#REF!),"",HOUR(Data!J676))</f>
        <v>#REF!</v>
      </c>
      <c r="D689" t="e">
        <f ca="1">IF(B689&gt;INDIRECT(#REF!),"",IF(C689&gt;0,ROUND(C689/2,0),12))</f>
        <v>#REF!</v>
      </c>
    </row>
    <row r="690" spans="2:4" x14ac:dyDescent="0.35">
      <c r="B690">
        <v>689</v>
      </c>
      <c r="C690" t="e">
        <f ca="1">IF(B690&gt;INDIRECT(#REF!),"",HOUR(Data!J677))</f>
        <v>#REF!</v>
      </c>
      <c r="D690" t="e">
        <f ca="1">IF(B690&gt;INDIRECT(#REF!),"",IF(C690&gt;0,ROUND(C690/2,0),12))</f>
        <v>#REF!</v>
      </c>
    </row>
    <row r="691" spans="2:4" x14ac:dyDescent="0.35">
      <c r="B691">
        <v>690</v>
      </c>
      <c r="C691" t="e">
        <f ca="1">IF(B691&gt;INDIRECT(#REF!),"",HOUR(Data!J678))</f>
        <v>#REF!</v>
      </c>
      <c r="D691" t="e">
        <f ca="1">IF(B691&gt;INDIRECT(#REF!),"",IF(C691&gt;0,ROUND(C691/2,0),12))</f>
        <v>#REF!</v>
      </c>
    </row>
    <row r="692" spans="2:4" x14ac:dyDescent="0.35">
      <c r="B692">
        <v>691</v>
      </c>
      <c r="C692" t="e">
        <f ca="1">IF(B692&gt;INDIRECT(#REF!),"",HOUR(Data!J679))</f>
        <v>#REF!</v>
      </c>
      <c r="D692" t="e">
        <f ca="1">IF(B692&gt;INDIRECT(#REF!),"",IF(C692&gt;0,ROUND(C692/2,0),12))</f>
        <v>#REF!</v>
      </c>
    </row>
    <row r="693" spans="2:4" x14ac:dyDescent="0.35">
      <c r="B693">
        <v>692</v>
      </c>
      <c r="C693" t="e">
        <f ca="1">IF(B693&gt;INDIRECT(#REF!),"",HOUR(Data!#REF!))</f>
        <v>#REF!</v>
      </c>
      <c r="D693" t="e">
        <f ca="1">IF(B693&gt;INDIRECT(#REF!),"",IF(C693&gt;0,ROUND(C693/2,0),12))</f>
        <v>#REF!</v>
      </c>
    </row>
    <row r="694" spans="2:4" x14ac:dyDescent="0.35">
      <c r="B694">
        <v>693</v>
      </c>
      <c r="C694" t="e">
        <f ca="1">IF(B694&gt;INDIRECT(#REF!),"",HOUR(Data!J680))</f>
        <v>#REF!</v>
      </c>
      <c r="D694" t="e">
        <f ca="1">IF(B694&gt;INDIRECT(#REF!),"",IF(C694&gt;0,ROUND(C694/2,0),12))</f>
        <v>#REF!</v>
      </c>
    </row>
    <row r="695" spans="2:4" x14ac:dyDescent="0.35">
      <c r="B695">
        <v>694</v>
      </c>
      <c r="C695" t="e">
        <f ca="1">IF(B695&gt;INDIRECT(#REF!),"",HOUR(Data!#REF!))</f>
        <v>#REF!</v>
      </c>
      <c r="D695" t="e">
        <f ca="1">IF(B695&gt;INDIRECT(#REF!),"",IF(C695&gt;0,ROUND(C695/2,0),12))</f>
        <v>#REF!</v>
      </c>
    </row>
    <row r="696" spans="2:4" x14ac:dyDescent="0.35">
      <c r="B696">
        <v>695</v>
      </c>
      <c r="C696" t="e">
        <f ca="1">IF(B696&gt;INDIRECT(#REF!),"",HOUR(Data!J681))</f>
        <v>#REF!</v>
      </c>
      <c r="D696" t="e">
        <f ca="1">IF(B696&gt;INDIRECT(#REF!),"",IF(C696&gt;0,ROUND(C696/2,0),12))</f>
        <v>#REF!</v>
      </c>
    </row>
    <row r="697" spans="2:4" x14ac:dyDescent="0.35">
      <c r="B697">
        <v>696</v>
      </c>
      <c r="C697" t="e">
        <f ca="1">IF(B697&gt;INDIRECT(#REF!),"",HOUR(Data!J682))</f>
        <v>#REF!</v>
      </c>
      <c r="D697" t="e">
        <f ca="1">IF(B697&gt;INDIRECT(#REF!),"",IF(C697&gt;0,ROUND(C697/2,0),12))</f>
        <v>#REF!</v>
      </c>
    </row>
    <row r="698" spans="2:4" x14ac:dyDescent="0.35">
      <c r="B698">
        <v>697</v>
      </c>
      <c r="C698" t="e">
        <f ca="1">IF(B698&gt;INDIRECT(#REF!),"",HOUR(Data!J683))</f>
        <v>#REF!</v>
      </c>
      <c r="D698" t="e">
        <f ca="1">IF(B698&gt;INDIRECT(#REF!),"",IF(C698&gt;0,ROUND(C698/2,0),12))</f>
        <v>#REF!</v>
      </c>
    </row>
    <row r="699" spans="2:4" x14ac:dyDescent="0.35">
      <c r="B699">
        <v>698</v>
      </c>
      <c r="C699" t="e">
        <f ca="1">IF(B699&gt;INDIRECT(#REF!),"",HOUR(Data!J684))</f>
        <v>#REF!</v>
      </c>
      <c r="D699" t="e">
        <f ca="1">IF(B699&gt;INDIRECT(#REF!),"",IF(C699&gt;0,ROUND(C699/2,0),12))</f>
        <v>#REF!</v>
      </c>
    </row>
    <row r="700" spans="2:4" x14ac:dyDescent="0.35">
      <c r="B700">
        <v>699</v>
      </c>
      <c r="C700" t="e">
        <f ca="1">IF(B700&gt;INDIRECT(#REF!),"",HOUR(Data!J685))</f>
        <v>#REF!</v>
      </c>
      <c r="D700" t="e">
        <f ca="1">IF(B700&gt;INDIRECT(#REF!),"",IF(C700&gt;0,ROUND(C700/2,0),12))</f>
        <v>#REF!</v>
      </c>
    </row>
    <row r="701" spans="2:4" x14ac:dyDescent="0.35">
      <c r="B701">
        <v>700</v>
      </c>
      <c r="C701" t="e">
        <f ca="1">IF(B701&gt;INDIRECT(#REF!),"",HOUR(Data!J686))</f>
        <v>#REF!</v>
      </c>
      <c r="D701" t="e">
        <f ca="1">IF(B701&gt;INDIRECT(#REF!),"",IF(C701&gt;0,ROUND(C701/2,0),12))</f>
        <v>#REF!</v>
      </c>
    </row>
    <row r="702" spans="2:4" x14ac:dyDescent="0.35">
      <c r="B702">
        <v>701</v>
      </c>
      <c r="C702" t="e">
        <f ca="1">IF(B702&gt;INDIRECT(#REF!),"",HOUR(Data!J687))</f>
        <v>#REF!</v>
      </c>
      <c r="D702" t="e">
        <f ca="1">IF(B702&gt;INDIRECT(#REF!),"",IF(C702&gt;0,ROUND(C702/2,0),12))</f>
        <v>#REF!</v>
      </c>
    </row>
    <row r="703" spans="2:4" x14ac:dyDescent="0.35">
      <c r="B703">
        <v>702</v>
      </c>
      <c r="C703" t="e">
        <f ca="1">IF(B703&gt;INDIRECT(#REF!),"",HOUR(Data!J688))</f>
        <v>#REF!</v>
      </c>
      <c r="D703" t="e">
        <f ca="1">IF(B703&gt;INDIRECT(#REF!),"",IF(C703&gt;0,ROUND(C703/2,0),12))</f>
        <v>#REF!</v>
      </c>
    </row>
    <row r="704" spans="2:4" x14ac:dyDescent="0.35">
      <c r="B704">
        <v>703</v>
      </c>
      <c r="C704" t="e">
        <f ca="1">IF(B704&gt;INDIRECT(#REF!),"",HOUR(Data!J689))</f>
        <v>#REF!</v>
      </c>
      <c r="D704" t="e">
        <f ca="1">IF(B704&gt;INDIRECT(#REF!),"",IF(C704&gt;0,ROUND(C704/2,0),12))</f>
        <v>#REF!</v>
      </c>
    </row>
    <row r="705" spans="2:4" x14ac:dyDescent="0.35">
      <c r="B705">
        <v>704</v>
      </c>
      <c r="C705" t="e">
        <f ca="1">IF(B705&gt;INDIRECT(#REF!),"",HOUR(Data!J690))</f>
        <v>#REF!</v>
      </c>
      <c r="D705" t="e">
        <f ca="1">IF(B705&gt;INDIRECT(#REF!),"",IF(C705&gt;0,ROUND(C705/2,0),12))</f>
        <v>#REF!</v>
      </c>
    </row>
    <row r="706" spans="2:4" x14ac:dyDescent="0.35">
      <c r="B706">
        <v>705</v>
      </c>
      <c r="C706" t="e">
        <f ca="1">IF(B706&gt;INDIRECT(#REF!),"",HOUR(Data!J691))</f>
        <v>#REF!</v>
      </c>
      <c r="D706" t="e">
        <f ca="1">IF(B706&gt;INDIRECT(#REF!),"",IF(C706&gt;0,ROUND(C706/2,0),12))</f>
        <v>#REF!</v>
      </c>
    </row>
    <row r="707" spans="2:4" x14ac:dyDescent="0.35">
      <c r="B707">
        <v>706</v>
      </c>
      <c r="C707" t="e">
        <f ca="1">IF(B707&gt;INDIRECT(#REF!),"",HOUR(Data!J692))</f>
        <v>#REF!</v>
      </c>
      <c r="D707" t="e">
        <f ca="1">IF(B707&gt;INDIRECT(#REF!),"",IF(C707&gt;0,ROUND(C707/2,0),12))</f>
        <v>#REF!</v>
      </c>
    </row>
    <row r="708" spans="2:4" x14ac:dyDescent="0.35">
      <c r="B708">
        <v>707</v>
      </c>
      <c r="C708" t="e">
        <f ca="1">IF(B708&gt;INDIRECT(#REF!),"",HOUR(Data!J693))</f>
        <v>#REF!</v>
      </c>
      <c r="D708" t="e">
        <f ca="1">IF(B708&gt;INDIRECT(#REF!),"",IF(C708&gt;0,ROUND(C708/2,0),12))</f>
        <v>#REF!</v>
      </c>
    </row>
    <row r="709" spans="2:4" x14ac:dyDescent="0.35">
      <c r="B709">
        <v>708</v>
      </c>
      <c r="C709" t="e">
        <f ca="1">IF(B709&gt;INDIRECT(#REF!),"",HOUR(Data!J694))</f>
        <v>#REF!</v>
      </c>
      <c r="D709" t="e">
        <f ca="1">IF(B709&gt;INDIRECT(#REF!),"",IF(C709&gt;0,ROUND(C709/2,0),12))</f>
        <v>#REF!</v>
      </c>
    </row>
    <row r="710" spans="2:4" x14ac:dyDescent="0.35">
      <c r="B710">
        <v>709</v>
      </c>
      <c r="C710" t="e">
        <f ca="1">IF(B710&gt;INDIRECT(#REF!),"",HOUR(Data!J695))</f>
        <v>#REF!</v>
      </c>
      <c r="D710" t="e">
        <f ca="1">IF(B710&gt;INDIRECT(#REF!),"",IF(C710&gt;0,ROUND(C710/2,0),12))</f>
        <v>#REF!</v>
      </c>
    </row>
    <row r="711" spans="2:4" x14ac:dyDescent="0.35">
      <c r="B711">
        <v>710</v>
      </c>
      <c r="C711" t="e">
        <f ca="1">IF(B711&gt;INDIRECT(#REF!),"",HOUR(Data!J696))</f>
        <v>#REF!</v>
      </c>
      <c r="D711" t="e">
        <f ca="1">IF(B711&gt;INDIRECT(#REF!),"",IF(C711&gt;0,ROUND(C711/2,0),12))</f>
        <v>#REF!</v>
      </c>
    </row>
    <row r="712" spans="2:4" x14ac:dyDescent="0.35">
      <c r="B712">
        <v>711</v>
      </c>
      <c r="C712" t="e">
        <f ca="1">IF(B712&gt;INDIRECT(#REF!),"",HOUR(Data!J697))</f>
        <v>#REF!</v>
      </c>
      <c r="D712" t="e">
        <f ca="1">IF(B712&gt;INDIRECT(#REF!),"",IF(C712&gt;0,ROUND(C712/2,0),12))</f>
        <v>#REF!</v>
      </c>
    </row>
    <row r="713" spans="2:4" x14ac:dyDescent="0.35">
      <c r="B713">
        <v>712</v>
      </c>
      <c r="C713" t="e">
        <f ca="1">IF(B713&gt;INDIRECT(#REF!),"",HOUR(Data!J698))</f>
        <v>#REF!</v>
      </c>
      <c r="D713" t="e">
        <f ca="1">IF(B713&gt;INDIRECT(#REF!),"",IF(C713&gt;0,ROUND(C713/2,0),12))</f>
        <v>#REF!</v>
      </c>
    </row>
    <row r="714" spans="2:4" x14ac:dyDescent="0.35">
      <c r="B714">
        <v>713</v>
      </c>
      <c r="C714" t="e">
        <f ca="1">IF(B714&gt;INDIRECT(#REF!),"",HOUR(Data!J699))</f>
        <v>#REF!</v>
      </c>
      <c r="D714" t="e">
        <f ca="1">IF(B714&gt;INDIRECT(#REF!),"",IF(C714&gt;0,ROUND(C714/2,0),12))</f>
        <v>#REF!</v>
      </c>
    </row>
    <row r="715" spans="2:4" x14ac:dyDescent="0.35">
      <c r="B715">
        <v>714</v>
      </c>
      <c r="C715" t="e">
        <f ca="1">IF(B715&gt;INDIRECT(#REF!),"",HOUR(Data!J700))</f>
        <v>#REF!</v>
      </c>
      <c r="D715" t="e">
        <f ca="1">IF(B715&gt;INDIRECT(#REF!),"",IF(C715&gt;0,ROUND(C715/2,0),12))</f>
        <v>#REF!</v>
      </c>
    </row>
    <row r="716" spans="2:4" x14ac:dyDescent="0.35">
      <c r="B716">
        <v>715</v>
      </c>
      <c r="C716" t="e">
        <f ca="1">IF(B716&gt;INDIRECT(#REF!),"",HOUR(Data!J701))</f>
        <v>#REF!</v>
      </c>
      <c r="D716" t="e">
        <f ca="1">IF(B716&gt;INDIRECT(#REF!),"",IF(C716&gt;0,ROUND(C716/2,0),12))</f>
        <v>#REF!</v>
      </c>
    </row>
    <row r="717" spans="2:4" x14ac:dyDescent="0.35">
      <c r="B717">
        <v>716</v>
      </c>
      <c r="C717" t="e">
        <f ca="1">IF(B717&gt;INDIRECT(#REF!),"",HOUR(Data!J702))</f>
        <v>#REF!</v>
      </c>
      <c r="D717" t="e">
        <f ca="1">IF(B717&gt;INDIRECT(#REF!),"",IF(C717&gt;0,ROUND(C717/2,0),12))</f>
        <v>#REF!</v>
      </c>
    </row>
    <row r="718" spans="2:4" x14ac:dyDescent="0.35">
      <c r="B718">
        <v>717</v>
      </c>
      <c r="C718" t="e">
        <f ca="1">IF(B718&gt;INDIRECT(#REF!),"",HOUR(Data!J703))</f>
        <v>#REF!</v>
      </c>
      <c r="D718" t="e">
        <f ca="1">IF(B718&gt;INDIRECT(#REF!),"",IF(C718&gt;0,ROUND(C718/2,0),12))</f>
        <v>#REF!</v>
      </c>
    </row>
    <row r="719" spans="2:4" x14ac:dyDescent="0.35">
      <c r="B719">
        <v>718</v>
      </c>
      <c r="C719" t="e">
        <f ca="1">IF(B719&gt;INDIRECT(#REF!),"",HOUR(Data!J704))</f>
        <v>#REF!</v>
      </c>
      <c r="D719" t="e">
        <f ca="1">IF(B719&gt;INDIRECT(#REF!),"",IF(C719&gt;0,ROUND(C719/2,0),12))</f>
        <v>#REF!</v>
      </c>
    </row>
    <row r="720" spans="2:4" x14ac:dyDescent="0.35">
      <c r="B720">
        <v>719</v>
      </c>
      <c r="C720" t="e">
        <f ca="1">IF(B720&gt;INDIRECT(#REF!),"",HOUR(Data!J705))</f>
        <v>#REF!</v>
      </c>
      <c r="D720" t="e">
        <f ca="1">IF(B720&gt;INDIRECT(#REF!),"",IF(C720&gt;0,ROUND(C720/2,0),12))</f>
        <v>#REF!</v>
      </c>
    </row>
    <row r="721" spans="2:4" x14ac:dyDescent="0.35">
      <c r="B721">
        <v>720</v>
      </c>
      <c r="C721" t="e">
        <f ca="1">IF(B721&gt;INDIRECT(#REF!),"",HOUR(Data!J706))</f>
        <v>#REF!</v>
      </c>
      <c r="D721" t="e">
        <f ca="1">IF(B721&gt;INDIRECT(#REF!),"",IF(C721&gt;0,ROUND(C721/2,0),12))</f>
        <v>#REF!</v>
      </c>
    </row>
    <row r="722" spans="2:4" x14ac:dyDescent="0.35">
      <c r="B722">
        <v>721</v>
      </c>
      <c r="C722" t="e">
        <f ca="1">IF(B722&gt;INDIRECT(#REF!),"",HOUR(Data!J707))</f>
        <v>#REF!</v>
      </c>
      <c r="D722" t="e">
        <f ca="1">IF(B722&gt;INDIRECT(#REF!),"",IF(C722&gt;0,ROUND(C722/2,0),12))</f>
        <v>#REF!</v>
      </c>
    </row>
    <row r="723" spans="2:4" x14ac:dyDescent="0.35">
      <c r="B723">
        <v>722</v>
      </c>
      <c r="C723" t="e">
        <f ca="1">IF(B723&gt;INDIRECT(#REF!),"",HOUR(Data!J708))</f>
        <v>#REF!</v>
      </c>
      <c r="D723" t="e">
        <f ca="1">IF(B723&gt;INDIRECT(#REF!),"",IF(C723&gt;0,ROUND(C723/2,0),12))</f>
        <v>#REF!</v>
      </c>
    </row>
    <row r="724" spans="2:4" x14ac:dyDescent="0.35">
      <c r="B724">
        <v>723</v>
      </c>
      <c r="C724" t="e">
        <f ca="1">IF(B724&gt;INDIRECT(#REF!),"",HOUR(Data!J709))</f>
        <v>#REF!</v>
      </c>
      <c r="D724" t="e">
        <f ca="1">IF(B724&gt;INDIRECT(#REF!),"",IF(C724&gt;0,ROUND(C724/2,0),12))</f>
        <v>#REF!</v>
      </c>
    </row>
    <row r="725" spans="2:4" x14ac:dyDescent="0.35">
      <c r="B725">
        <v>724</v>
      </c>
      <c r="C725" t="e">
        <f ca="1">IF(B725&gt;INDIRECT(#REF!),"",HOUR(Data!J710))</f>
        <v>#REF!</v>
      </c>
      <c r="D725" t="e">
        <f ca="1">IF(B725&gt;INDIRECT(#REF!),"",IF(C725&gt;0,ROUND(C725/2,0),12))</f>
        <v>#REF!</v>
      </c>
    </row>
    <row r="726" spans="2:4" x14ac:dyDescent="0.35">
      <c r="B726">
        <v>725</v>
      </c>
      <c r="C726" t="e">
        <f ca="1">IF(B726&gt;INDIRECT(#REF!),"",HOUR(Data!J711))</f>
        <v>#REF!</v>
      </c>
      <c r="D726" t="e">
        <f ca="1">IF(B726&gt;INDIRECT(#REF!),"",IF(C726&gt;0,ROUND(C726/2,0),12))</f>
        <v>#REF!</v>
      </c>
    </row>
    <row r="727" spans="2:4" x14ac:dyDescent="0.35">
      <c r="B727">
        <v>726</v>
      </c>
      <c r="C727" t="e">
        <f ca="1">IF(B727&gt;INDIRECT(#REF!),"",HOUR(Data!J712))</f>
        <v>#REF!</v>
      </c>
      <c r="D727" t="e">
        <f ca="1">IF(B727&gt;INDIRECT(#REF!),"",IF(C727&gt;0,ROUND(C727/2,0),12))</f>
        <v>#REF!</v>
      </c>
    </row>
    <row r="728" spans="2:4" x14ac:dyDescent="0.35">
      <c r="B728">
        <v>727</v>
      </c>
      <c r="C728" t="e">
        <f ca="1">IF(B728&gt;INDIRECT(#REF!),"",HOUR(Data!J713))</f>
        <v>#REF!</v>
      </c>
      <c r="D728" t="e">
        <f ca="1">IF(B728&gt;INDIRECT(#REF!),"",IF(C728&gt;0,ROUND(C728/2,0),12))</f>
        <v>#REF!</v>
      </c>
    </row>
    <row r="729" spans="2:4" x14ac:dyDescent="0.35">
      <c r="B729">
        <v>728</v>
      </c>
      <c r="C729" t="e">
        <f ca="1">IF(B729&gt;INDIRECT(#REF!),"",HOUR(Data!J714))</f>
        <v>#REF!</v>
      </c>
      <c r="D729" t="e">
        <f ca="1">IF(B729&gt;INDIRECT(#REF!),"",IF(C729&gt;0,ROUND(C729/2,0),12))</f>
        <v>#REF!</v>
      </c>
    </row>
    <row r="730" spans="2:4" x14ac:dyDescent="0.35">
      <c r="B730">
        <v>729</v>
      </c>
      <c r="C730" t="e">
        <f ca="1">IF(B730&gt;INDIRECT(#REF!),"",HOUR(Data!J715))</f>
        <v>#REF!</v>
      </c>
      <c r="D730" t="e">
        <f ca="1">IF(B730&gt;INDIRECT(#REF!),"",IF(C730&gt;0,ROUND(C730/2,0),12))</f>
        <v>#REF!</v>
      </c>
    </row>
    <row r="731" spans="2:4" x14ac:dyDescent="0.35">
      <c r="B731">
        <v>730</v>
      </c>
      <c r="C731" t="e">
        <f ca="1">IF(B731&gt;INDIRECT(#REF!),"",HOUR(Data!J716))</f>
        <v>#REF!</v>
      </c>
      <c r="D731" t="e">
        <f ca="1">IF(B731&gt;INDIRECT(#REF!),"",IF(C731&gt;0,ROUND(C731/2,0),12))</f>
        <v>#REF!</v>
      </c>
    </row>
    <row r="732" spans="2:4" x14ac:dyDescent="0.35">
      <c r="B732">
        <v>731</v>
      </c>
      <c r="C732" t="e">
        <f ca="1">IF(B732&gt;INDIRECT(#REF!),"",HOUR(Data!J717))</f>
        <v>#REF!</v>
      </c>
      <c r="D732" t="e">
        <f ca="1">IF(B732&gt;INDIRECT(#REF!),"",IF(C732&gt;0,ROUND(C732/2,0),12))</f>
        <v>#REF!</v>
      </c>
    </row>
    <row r="733" spans="2:4" x14ac:dyDescent="0.35">
      <c r="B733">
        <v>732</v>
      </c>
      <c r="C733" t="e">
        <f ca="1">IF(B733&gt;INDIRECT(#REF!),"",HOUR(Data!J718))</f>
        <v>#REF!</v>
      </c>
      <c r="D733" t="e">
        <f ca="1">IF(B733&gt;INDIRECT(#REF!),"",IF(C733&gt;0,ROUND(C733/2,0),12))</f>
        <v>#REF!</v>
      </c>
    </row>
    <row r="734" spans="2:4" x14ac:dyDescent="0.35">
      <c r="B734">
        <v>733</v>
      </c>
      <c r="C734" t="e">
        <f ca="1">IF(B734&gt;INDIRECT(#REF!),"",HOUR(Data!J719))</f>
        <v>#REF!</v>
      </c>
      <c r="D734" t="e">
        <f ca="1">IF(B734&gt;INDIRECT(#REF!),"",IF(C734&gt;0,ROUND(C734/2,0),12))</f>
        <v>#REF!</v>
      </c>
    </row>
    <row r="735" spans="2:4" x14ac:dyDescent="0.35">
      <c r="B735">
        <v>734</v>
      </c>
      <c r="C735" t="e">
        <f ca="1">IF(B735&gt;INDIRECT(#REF!),"",HOUR(Data!J720))</f>
        <v>#REF!</v>
      </c>
      <c r="D735" t="e">
        <f ca="1">IF(B735&gt;INDIRECT(#REF!),"",IF(C735&gt;0,ROUND(C735/2,0),12))</f>
        <v>#REF!</v>
      </c>
    </row>
    <row r="736" spans="2:4" x14ac:dyDescent="0.35">
      <c r="B736">
        <v>735</v>
      </c>
      <c r="C736" t="e">
        <f ca="1">IF(B736&gt;INDIRECT(#REF!),"",HOUR(Data!J721))</f>
        <v>#REF!</v>
      </c>
      <c r="D736" t="e">
        <f ca="1">IF(B736&gt;INDIRECT(#REF!),"",IF(C736&gt;0,ROUND(C736/2,0),12))</f>
        <v>#REF!</v>
      </c>
    </row>
    <row r="737" spans="2:4" x14ac:dyDescent="0.35">
      <c r="B737">
        <v>736</v>
      </c>
      <c r="C737" t="e">
        <f ca="1">IF(B737&gt;INDIRECT(#REF!),"",HOUR(Data!J722))</f>
        <v>#REF!</v>
      </c>
      <c r="D737" t="e">
        <f ca="1">IF(B737&gt;INDIRECT(#REF!),"",IF(C737&gt;0,ROUND(C737/2,0),12))</f>
        <v>#REF!</v>
      </c>
    </row>
    <row r="738" spans="2:4" x14ac:dyDescent="0.35">
      <c r="B738">
        <v>737</v>
      </c>
      <c r="C738" t="e">
        <f ca="1">IF(B738&gt;INDIRECT(#REF!),"",HOUR(Data!J723))</f>
        <v>#REF!</v>
      </c>
      <c r="D738" t="e">
        <f ca="1">IF(B738&gt;INDIRECT(#REF!),"",IF(C738&gt;0,ROUND(C738/2,0),12))</f>
        <v>#REF!</v>
      </c>
    </row>
    <row r="739" spans="2:4" x14ac:dyDescent="0.35">
      <c r="B739">
        <v>738</v>
      </c>
      <c r="C739" t="e">
        <f ca="1">IF(B739&gt;INDIRECT(#REF!),"",HOUR(Data!J724))</f>
        <v>#REF!</v>
      </c>
      <c r="D739" t="e">
        <f ca="1">IF(B739&gt;INDIRECT(#REF!),"",IF(C739&gt;0,ROUND(C739/2,0),12))</f>
        <v>#REF!</v>
      </c>
    </row>
    <row r="740" spans="2:4" x14ac:dyDescent="0.35">
      <c r="B740">
        <v>739</v>
      </c>
      <c r="C740" t="e">
        <f ca="1">IF(B740&gt;INDIRECT(#REF!),"",HOUR(Data!J725))</f>
        <v>#REF!</v>
      </c>
      <c r="D740" t="e">
        <f ca="1">IF(B740&gt;INDIRECT(#REF!),"",IF(C740&gt;0,ROUND(C740/2,0),12))</f>
        <v>#REF!</v>
      </c>
    </row>
    <row r="741" spans="2:4" x14ac:dyDescent="0.35">
      <c r="B741">
        <v>740</v>
      </c>
      <c r="C741" t="e">
        <f ca="1">IF(B741&gt;INDIRECT(#REF!),"",HOUR(Data!J726))</f>
        <v>#REF!</v>
      </c>
      <c r="D741" t="e">
        <f ca="1">IF(B741&gt;INDIRECT(#REF!),"",IF(C741&gt;0,ROUND(C741/2,0),12))</f>
        <v>#REF!</v>
      </c>
    </row>
    <row r="742" spans="2:4" x14ac:dyDescent="0.35">
      <c r="B742">
        <v>741</v>
      </c>
      <c r="C742" t="e">
        <f ca="1">IF(B742&gt;INDIRECT(#REF!),"",HOUR(Data!J727))</f>
        <v>#REF!</v>
      </c>
      <c r="D742" t="e">
        <f ca="1">IF(B742&gt;INDIRECT(#REF!),"",IF(C742&gt;0,ROUND(C742/2,0),12))</f>
        <v>#REF!</v>
      </c>
    </row>
    <row r="743" spans="2:4" x14ac:dyDescent="0.35">
      <c r="B743">
        <v>742</v>
      </c>
      <c r="C743" t="e">
        <f ca="1">IF(B743&gt;INDIRECT(#REF!),"",HOUR(Data!J728))</f>
        <v>#REF!</v>
      </c>
      <c r="D743" t="e">
        <f ca="1">IF(B743&gt;INDIRECT(#REF!),"",IF(C743&gt;0,ROUND(C743/2,0),12))</f>
        <v>#REF!</v>
      </c>
    </row>
    <row r="744" spans="2:4" x14ac:dyDescent="0.35">
      <c r="B744">
        <v>743</v>
      </c>
      <c r="C744" t="e">
        <f ca="1">IF(B744&gt;INDIRECT(#REF!),"",HOUR(Data!J729))</f>
        <v>#REF!</v>
      </c>
      <c r="D744" t="e">
        <f ca="1">IF(B744&gt;INDIRECT(#REF!),"",IF(C744&gt;0,ROUND(C744/2,0),12))</f>
        <v>#REF!</v>
      </c>
    </row>
    <row r="745" spans="2:4" x14ac:dyDescent="0.35">
      <c r="B745">
        <v>744</v>
      </c>
      <c r="C745" t="e">
        <f ca="1">IF(B745&gt;INDIRECT(#REF!),"",HOUR(Data!J730))</f>
        <v>#REF!</v>
      </c>
      <c r="D745" t="e">
        <f ca="1">IF(B745&gt;INDIRECT(#REF!),"",IF(C745&gt;0,ROUND(C745/2,0),12))</f>
        <v>#REF!</v>
      </c>
    </row>
    <row r="746" spans="2:4" x14ac:dyDescent="0.35">
      <c r="B746">
        <v>745</v>
      </c>
      <c r="C746" t="e">
        <f ca="1">IF(B746&gt;INDIRECT(#REF!),"",HOUR(Data!J731))</f>
        <v>#REF!</v>
      </c>
      <c r="D746" t="e">
        <f ca="1">IF(B746&gt;INDIRECT(#REF!),"",IF(C746&gt;0,ROUND(C746/2,0),12))</f>
        <v>#REF!</v>
      </c>
    </row>
    <row r="747" spans="2:4" x14ac:dyDescent="0.35">
      <c r="B747">
        <v>746</v>
      </c>
      <c r="C747" t="e">
        <f ca="1">IF(B747&gt;INDIRECT(#REF!),"",HOUR(Data!J732))</f>
        <v>#REF!</v>
      </c>
      <c r="D747" t="e">
        <f ca="1">IF(B747&gt;INDIRECT(#REF!),"",IF(C747&gt;0,ROUND(C747/2,0),12))</f>
        <v>#REF!</v>
      </c>
    </row>
    <row r="748" spans="2:4" x14ac:dyDescent="0.35">
      <c r="B748">
        <v>747</v>
      </c>
      <c r="C748" t="e">
        <f ca="1">IF(B748&gt;INDIRECT(#REF!),"",HOUR(Data!J733))</f>
        <v>#REF!</v>
      </c>
      <c r="D748" t="e">
        <f ca="1">IF(B748&gt;INDIRECT(#REF!),"",IF(C748&gt;0,ROUND(C748/2,0),12))</f>
        <v>#REF!</v>
      </c>
    </row>
    <row r="749" spans="2:4" x14ac:dyDescent="0.35">
      <c r="B749">
        <v>748</v>
      </c>
      <c r="C749" t="e">
        <f ca="1">IF(B749&gt;INDIRECT(#REF!),"",HOUR(Data!J734))</f>
        <v>#REF!</v>
      </c>
      <c r="D749" t="e">
        <f ca="1">IF(B749&gt;INDIRECT(#REF!),"",IF(C749&gt;0,ROUND(C749/2,0),12))</f>
        <v>#REF!</v>
      </c>
    </row>
    <row r="750" spans="2:4" x14ac:dyDescent="0.35">
      <c r="B750">
        <v>749</v>
      </c>
      <c r="C750" t="e">
        <f ca="1">IF(B750&gt;INDIRECT(#REF!),"",HOUR(Data!J735))</f>
        <v>#REF!</v>
      </c>
      <c r="D750" t="e">
        <f ca="1">IF(B750&gt;INDIRECT(#REF!),"",IF(C750&gt;0,ROUND(C750/2,0),12))</f>
        <v>#REF!</v>
      </c>
    </row>
    <row r="751" spans="2:4" x14ac:dyDescent="0.35">
      <c r="B751">
        <v>750</v>
      </c>
      <c r="C751" t="e">
        <f ca="1">IF(B751&gt;INDIRECT(#REF!),"",HOUR(Data!J736))</f>
        <v>#REF!</v>
      </c>
      <c r="D751" t="e">
        <f ca="1">IF(B751&gt;INDIRECT(#REF!),"",IF(C751&gt;0,ROUND(C751/2,0),12))</f>
        <v>#REF!</v>
      </c>
    </row>
    <row r="752" spans="2:4" x14ac:dyDescent="0.35">
      <c r="B752">
        <v>751</v>
      </c>
      <c r="C752" t="e">
        <f ca="1">IF(B752&gt;INDIRECT(#REF!),"",HOUR(Data!J737))</f>
        <v>#REF!</v>
      </c>
      <c r="D752" t="e">
        <f ca="1">IF(B752&gt;INDIRECT(#REF!),"",IF(C752&gt;0,ROUND(C752/2,0),12))</f>
        <v>#REF!</v>
      </c>
    </row>
    <row r="753" spans="2:4" x14ac:dyDescent="0.35">
      <c r="B753">
        <v>752</v>
      </c>
      <c r="C753" t="e">
        <f ca="1">IF(B753&gt;INDIRECT(#REF!),"",HOUR(Data!J738))</f>
        <v>#REF!</v>
      </c>
      <c r="D753" t="e">
        <f ca="1">IF(B753&gt;INDIRECT(#REF!),"",IF(C753&gt;0,ROUND(C753/2,0),12))</f>
        <v>#REF!</v>
      </c>
    </row>
    <row r="754" spans="2:4" x14ac:dyDescent="0.35">
      <c r="B754">
        <v>753</v>
      </c>
      <c r="C754" t="e">
        <f ca="1">IF(B754&gt;INDIRECT(#REF!),"",HOUR(Data!J739))</f>
        <v>#REF!</v>
      </c>
      <c r="D754" t="e">
        <f ca="1">IF(B754&gt;INDIRECT(#REF!),"",IF(C754&gt;0,ROUND(C754/2,0),12))</f>
        <v>#REF!</v>
      </c>
    </row>
    <row r="755" spans="2:4" x14ac:dyDescent="0.35">
      <c r="B755">
        <v>754</v>
      </c>
      <c r="C755" t="e">
        <f ca="1">IF(B755&gt;INDIRECT(#REF!),"",HOUR(Data!J740))</f>
        <v>#REF!</v>
      </c>
      <c r="D755" t="e">
        <f ca="1">IF(B755&gt;INDIRECT(#REF!),"",IF(C755&gt;0,ROUND(C755/2,0),12))</f>
        <v>#REF!</v>
      </c>
    </row>
    <row r="756" spans="2:4" x14ac:dyDescent="0.35">
      <c r="B756">
        <v>755</v>
      </c>
      <c r="C756" t="e">
        <f ca="1">IF(B756&gt;INDIRECT(#REF!),"",HOUR(Data!J741))</f>
        <v>#REF!</v>
      </c>
      <c r="D756" t="e">
        <f ca="1">IF(B756&gt;INDIRECT(#REF!),"",IF(C756&gt;0,ROUND(C756/2,0),12))</f>
        <v>#REF!</v>
      </c>
    </row>
    <row r="757" spans="2:4" x14ac:dyDescent="0.35">
      <c r="B757">
        <v>756</v>
      </c>
      <c r="C757" t="e">
        <f ca="1">IF(B757&gt;INDIRECT(#REF!),"",HOUR(Data!J742))</f>
        <v>#REF!</v>
      </c>
      <c r="D757" t="e">
        <f ca="1">IF(B757&gt;INDIRECT(#REF!),"",IF(C757&gt;0,ROUND(C757/2,0),12))</f>
        <v>#REF!</v>
      </c>
    </row>
    <row r="758" spans="2:4" x14ac:dyDescent="0.35">
      <c r="B758">
        <v>757</v>
      </c>
      <c r="C758" t="e">
        <f ca="1">IF(B758&gt;INDIRECT(#REF!),"",HOUR(Data!J743))</f>
        <v>#REF!</v>
      </c>
      <c r="D758" t="e">
        <f ca="1">IF(B758&gt;INDIRECT(#REF!),"",IF(C758&gt;0,ROUND(C758/2,0),12))</f>
        <v>#REF!</v>
      </c>
    </row>
    <row r="759" spans="2:4" x14ac:dyDescent="0.35">
      <c r="B759">
        <v>758</v>
      </c>
      <c r="C759" t="e">
        <f ca="1">IF(B759&gt;INDIRECT(#REF!),"",HOUR(Data!J744))</f>
        <v>#REF!</v>
      </c>
      <c r="D759" t="e">
        <f ca="1">IF(B759&gt;INDIRECT(#REF!),"",IF(C759&gt;0,ROUND(C759/2,0),12))</f>
        <v>#REF!</v>
      </c>
    </row>
    <row r="760" spans="2:4" x14ac:dyDescent="0.35">
      <c r="B760">
        <v>759</v>
      </c>
      <c r="C760" t="e">
        <f ca="1">IF(B760&gt;INDIRECT(#REF!),"",HOUR(Data!J745))</f>
        <v>#REF!</v>
      </c>
      <c r="D760" t="e">
        <f ca="1">IF(B760&gt;INDIRECT(#REF!),"",IF(C760&gt;0,ROUND(C760/2,0),12))</f>
        <v>#REF!</v>
      </c>
    </row>
    <row r="761" spans="2:4" x14ac:dyDescent="0.35">
      <c r="B761">
        <v>760</v>
      </c>
      <c r="C761" t="e">
        <f ca="1">IF(B761&gt;INDIRECT(#REF!),"",HOUR(Data!J746))</f>
        <v>#REF!</v>
      </c>
      <c r="D761" t="e">
        <f ca="1">IF(B761&gt;INDIRECT(#REF!),"",IF(C761&gt;0,ROUND(C761/2,0),12))</f>
        <v>#REF!</v>
      </c>
    </row>
    <row r="762" spans="2:4" x14ac:dyDescent="0.35">
      <c r="B762">
        <v>761</v>
      </c>
      <c r="C762" t="e">
        <f ca="1">IF(B762&gt;INDIRECT(#REF!),"",HOUR(Data!J747))</f>
        <v>#REF!</v>
      </c>
      <c r="D762" t="e">
        <f ca="1">IF(B762&gt;INDIRECT(#REF!),"",IF(C762&gt;0,ROUND(C762/2,0),12))</f>
        <v>#REF!</v>
      </c>
    </row>
    <row r="763" spans="2:4" x14ac:dyDescent="0.35">
      <c r="B763">
        <v>762</v>
      </c>
      <c r="C763" t="e">
        <f ca="1">IF(B763&gt;INDIRECT(#REF!),"",HOUR(Data!J748))</f>
        <v>#REF!</v>
      </c>
      <c r="D763" t="e">
        <f ca="1">IF(B763&gt;INDIRECT(#REF!),"",IF(C763&gt;0,ROUND(C763/2,0),12))</f>
        <v>#REF!</v>
      </c>
    </row>
    <row r="764" spans="2:4" x14ac:dyDescent="0.35">
      <c r="B764">
        <v>763</v>
      </c>
      <c r="C764" t="e">
        <f ca="1">IF(B764&gt;INDIRECT(#REF!),"",HOUR(Data!J749))</f>
        <v>#REF!</v>
      </c>
      <c r="D764" t="e">
        <f ca="1">IF(B764&gt;INDIRECT(#REF!),"",IF(C764&gt;0,ROUND(C764/2,0),12))</f>
        <v>#REF!</v>
      </c>
    </row>
    <row r="765" spans="2:4" x14ac:dyDescent="0.35">
      <c r="B765">
        <v>764</v>
      </c>
      <c r="C765" t="e">
        <f ca="1">IF(B765&gt;INDIRECT(#REF!),"",HOUR(Data!J750))</f>
        <v>#REF!</v>
      </c>
      <c r="D765" t="e">
        <f ca="1">IF(B765&gt;INDIRECT(#REF!),"",IF(C765&gt;0,ROUND(C765/2,0),12))</f>
        <v>#REF!</v>
      </c>
    </row>
    <row r="766" spans="2:4" x14ac:dyDescent="0.35">
      <c r="B766">
        <v>765</v>
      </c>
      <c r="C766" t="e">
        <f ca="1">IF(B766&gt;INDIRECT(#REF!),"",HOUR(Data!J751))</f>
        <v>#REF!</v>
      </c>
      <c r="D766" t="e">
        <f ca="1">IF(B766&gt;INDIRECT(#REF!),"",IF(C766&gt;0,ROUND(C766/2,0),12))</f>
        <v>#REF!</v>
      </c>
    </row>
    <row r="767" spans="2:4" x14ac:dyDescent="0.35">
      <c r="B767">
        <v>766</v>
      </c>
      <c r="C767" t="e">
        <f ca="1">IF(B767&gt;INDIRECT(#REF!),"",HOUR(Data!J752))</f>
        <v>#REF!</v>
      </c>
      <c r="D767" t="e">
        <f ca="1">IF(B767&gt;INDIRECT(#REF!),"",IF(C767&gt;0,ROUND(C767/2,0),12))</f>
        <v>#REF!</v>
      </c>
    </row>
    <row r="768" spans="2:4" x14ac:dyDescent="0.35">
      <c r="B768">
        <v>767</v>
      </c>
      <c r="C768" t="e">
        <f ca="1">IF(B768&gt;INDIRECT(#REF!),"",HOUR(Data!J753))</f>
        <v>#REF!</v>
      </c>
      <c r="D768" t="e">
        <f ca="1">IF(B768&gt;INDIRECT(#REF!),"",IF(C768&gt;0,ROUND(C768/2,0),12))</f>
        <v>#REF!</v>
      </c>
    </row>
    <row r="769" spans="2:4" x14ac:dyDescent="0.35">
      <c r="B769">
        <v>768</v>
      </c>
      <c r="C769" t="e">
        <f ca="1">IF(B769&gt;INDIRECT(#REF!),"",HOUR(Data!J754))</f>
        <v>#REF!</v>
      </c>
      <c r="D769" t="e">
        <f ca="1">IF(B769&gt;INDIRECT(#REF!),"",IF(C769&gt;0,ROUND(C769/2,0),12))</f>
        <v>#REF!</v>
      </c>
    </row>
    <row r="770" spans="2:4" x14ac:dyDescent="0.35">
      <c r="B770">
        <v>769</v>
      </c>
      <c r="C770" t="e">
        <f ca="1">IF(B770&gt;INDIRECT(#REF!),"",HOUR(Data!J755))</f>
        <v>#REF!</v>
      </c>
      <c r="D770" t="e">
        <f ca="1">IF(B770&gt;INDIRECT(#REF!),"",IF(C770&gt;0,ROUND(C770/2,0),12))</f>
        <v>#REF!</v>
      </c>
    </row>
    <row r="771" spans="2:4" x14ac:dyDescent="0.35">
      <c r="B771">
        <v>770</v>
      </c>
      <c r="C771" t="e">
        <f ca="1">IF(B771&gt;INDIRECT(#REF!),"",HOUR(Data!J756))</f>
        <v>#REF!</v>
      </c>
      <c r="D771" t="e">
        <f ca="1">IF(B771&gt;INDIRECT(#REF!),"",IF(C771&gt;0,ROUND(C771/2,0),12))</f>
        <v>#REF!</v>
      </c>
    </row>
    <row r="772" spans="2:4" x14ac:dyDescent="0.35">
      <c r="B772">
        <v>771</v>
      </c>
      <c r="C772" t="e">
        <f ca="1">IF(B772&gt;INDIRECT(#REF!),"",HOUR(Data!J757))</f>
        <v>#REF!</v>
      </c>
      <c r="D772" t="e">
        <f ca="1">IF(B772&gt;INDIRECT(#REF!),"",IF(C772&gt;0,ROUND(C772/2,0),12))</f>
        <v>#REF!</v>
      </c>
    </row>
    <row r="773" spans="2:4" x14ac:dyDescent="0.35">
      <c r="B773">
        <v>772</v>
      </c>
      <c r="C773" t="e">
        <f ca="1">IF(B773&gt;INDIRECT(#REF!),"",HOUR(Data!J758))</f>
        <v>#REF!</v>
      </c>
      <c r="D773" t="e">
        <f ca="1">IF(B773&gt;INDIRECT(#REF!),"",IF(C773&gt;0,ROUND(C773/2,0),12))</f>
        <v>#REF!</v>
      </c>
    </row>
    <row r="774" spans="2:4" x14ac:dyDescent="0.35">
      <c r="B774">
        <v>773</v>
      </c>
      <c r="C774" t="e">
        <f ca="1">IF(B774&gt;INDIRECT(#REF!),"",HOUR(Data!J759))</f>
        <v>#REF!</v>
      </c>
      <c r="D774" t="e">
        <f ca="1">IF(B774&gt;INDIRECT(#REF!),"",IF(C774&gt;0,ROUND(C774/2,0),12))</f>
        <v>#REF!</v>
      </c>
    </row>
    <row r="775" spans="2:4" x14ac:dyDescent="0.35">
      <c r="B775">
        <v>774</v>
      </c>
      <c r="C775" t="e">
        <f ca="1">IF(B775&gt;INDIRECT(#REF!),"",HOUR(Data!J760))</f>
        <v>#REF!</v>
      </c>
      <c r="D775" t="e">
        <f ca="1">IF(B775&gt;INDIRECT(#REF!),"",IF(C775&gt;0,ROUND(C775/2,0),12))</f>
        <v>#REF!</v>
      </c>
    </row>
    <row r="776" spans="2:4" x14ac:dyDescent="0.35">
      <c r="B776">
        <v>775</v>
      </c>
      <c r="C776" t="e">
        <f ca="1">IF(B776&gt;INDIRECT(#REF!),"",HOUR(Data!J761))</f>
        <v>#REF!</v>
      </c>
      <c r="D776" t="e">
        <f ca="1">IF(B776&gt;INDIRECT(#REF!),"",IF(C776&gt;0,ROUND(C776/2,0),12))</f>
        <v>#REF!</v>
      </c>
    </row>
    <row r="777" spans="2:4" x14ac:dyDescent="0.35">
      <c r="B777">
        <v>776</v>
      </c>
      <c r="C777" t="e">
        <f ca="1">IF(B777&gt;INDIRECT(#REF!),"",HOUR(Data!J762))</f>
        <v>#REF!</v>
      </c>
      <c r="D777" t="e">
        <f ca="1">IF(B777&gt;INDIRECT(#REF!),"",IF(C777&gt;0,ROUND(C777/2,0),12))</f>
        <v>#REF!</v>
      </c>
    </row>
    <row r="778" spans="2:4" x14ac:dyDescent="0.35">
      <c r="B778">
        <v>777</v>
      </c>
      <c r="C778" t="e">
        <f ca="1">IF(B778&gt;INDIRECT(#REF!),"",HOUR(Data!J763))</f>
        <v>#REF!</v>
      </c>
      <c r="D778" t="e">
        <f ca="1">IF(B778&gt;INDIRECT(#REF!),"",IF(C778&gt;0,ROUND(C778/2,0),12))</f>
        <v>#REF!</v>
      </c>
    </row>
    <row r="779" spans="2:4" x14ac:dyDescent="0.35">
      <c r="B779">
        <v>778</v>
      </c>
      <c r="C779" t="e">
        <f ca="1">IF(B779&gt;INDIRECT(#REF!),"",HOUR(Data!J764))</f>
        <v>#REF!</v>
      </c>
      <c r="D779" t="e">
        <f ca="1">IF(B779&gt;INDIRECT(#REF!),"",IF(C779&gt;0,ROUND(C779/2,0),12))</f>
        <v>#REF!</v>
      </c>
    </row>
    <row r="780" spans="2:4" x14ac:dyDescent="0.35">
      <c r="B780">
        <v>779</v>
      </c>
      <c r="C780" t="e">
        <f ca="1">IF(B780&gt;INDIRECT(#REF!),"",HOUR(Data!J765))</f>
        <v>#REF!</v>
      </c>
      <c r="D780" t="e">
        <f ca="1">IF(B780&gt;INDIRECT(#REF!),"",IF(C780&gt;0,ROUND(C780/2,0),12))</f>
        <v>#REF!</v>
      </c>
    </row>
    <row r="781" spans="2:4" x14ac:dyDescent="0.35">
      <c r="B781">
        <v>780</v>
      </c>
      <c r="C781" t="e">
        <f ca="1">IF(B781&gt;INDIRECT(#REF!),"",HOUR(Data!J766))</f>
        <v>#REF!</v>
      </c>
      <c r="D781" t="e">
        <f ca="1">IF(B781&gt;INDIRECT(#REF!),"",IF(C781&gt;0,ROUND(C781/2,0),12))</f>
        <v>#REF!</v>
      </c>
    </row>
    <row r="782" spans="2:4" x14ac:dyDescent="0.35">
      <c r="B782">
        <v>781</v>
      </c>
      <c r="C782" t="e">
        <f ca="1">IF(B782&gt;INDIRECT(#REF!),"",HOUR(Data!J767))</f>
        <v>#REF!</v>
      </c>
      <c r="D782" t="e">
        <f ca="1">IF(B782&gt;INDIRECT(#REF!),"",IF(C782&gt;0,ROUND(C782/2,0),12))</f>
        <v>#REF!</v>
      </c>
    </row>
    <row r="783" spans="2:4" x14ac:dyDescent="0.35">
      <c r="B783">
        <v>782</v>
      </c>
      <c r="C783" t="e">
        <f ca="1">IF(B783&gt;INDIRECT(#REF!),"",HOUR(Data!J768))</f>
        <v>#REF!</v>
      </c>
      <c r="D783" t="e">
        <f ca="1">IF(B783&gt;INDIRECT(#REF!),"",IF(C783&gt;0,ROUND(C783/2,0),12))</f>
        <v>#REF!</v>
      </c>
    </row>
    <row r="784" spans="2:4" x14ac:dyDescent="0.35">
      <c r="B784">
        <v>783</v>
      </c>
      <c r="C784" t="e">
        <f ca="1">IF(B784&gt;INDIRECT(#REF!),"",HOUR(Data!J769))</f>
        <v>#REF!</v>
      </c>
      <c r="D784" t="e">
        <f ca="1">IF(B784&gt;INDIRECT(#REF!),"",IF(C784&gt;0,ROUND(C784/2,0),12))</f>
        <v>#REF!</v>
      </c>
    </row>
    <row r="785" spans="2:4" x14ac:dyDescent="0.35">
      <c r="B785">
        <v>784</v>
      </c>
      <c r="C785" t="e">
        <f ca="1">IF(B785&gt;INDIRECT(#REF!),"",HOUR(Data!J770))</f>
        <v>#REF!</v>
      </c>
      <c r="D785" t="e">
        <f ca="1">IF(B785&gt;INDIRECT(#REF!),"",IF(C785&gt;0,ROUND(C785/2,0),12))</f>
        <v>#REF!</v>
      </c>
    </row>
    <row r="786" spans="2:4" x14ac:dyDescent="0.35">
      <c r="B786">
        <v>785</v>
      </c>
      <c r="C786" t="e">
        <f ca="1">IF(B786&gt;INDIRECT(#REF!),"",HOUR(Data!J771))</f>
        <v>#REF!</v>
      </c>
      <c r="D786" t="e">
        <f ca="1">IF(B786&gt;INDIRECT(#REF!),"",IF(C786&gt;0,ROUND(C786/2,0),12))</f>
        <v>#REF!</v>
      </c>
    </row>
    <row r="787" spans="2:4" x14ac:dyDescent="0.35">
      <c r="B787">
        <v>786</v>
      </c>
      <c r="C787" t="e">
        <f ca="1">IF(B787&gt;INDIRECT(#REF!),"",HOUR(Data!J772))</f>
        <v>#REF!</v>
      </c>
      <c r="D787" t="e">
        <f ca="1">IF(B787&gt;INDIRECT(#REF!),"",IF(C787&gt;0,ROUND(C787/2,0),12))</f>
        <v>#REF!</v>
      </c>
    </row>
    <row r="788" spans="2:4" x14ac:dyDescent="0.35">
      <c r="B788">
        <v>787</v>
      </c>
      <c r="C788" t="e">
        <f ca="1">IF(B788&gt;INDIRECT(#REF!),"",HOUR(Data!J773))</f>
        <v>#REF!</v>
      </c>
      <c r="D788" t="e">
        <f ca="1">IF(B788&gt;INDIRECT(#REF!),"",IF(C788&gt;0,ROUND(C788/2,0),12))</f>
        <v>#REF!</v>
      </c>
    </row>
    <row r="789" spans="2:4" x14ac:dyDescent="0.35">
      <c r="B789">
        <v>788</v>
      </c>
      <c r="C789" t="e">
        <f ca="1">IF(B789&gt;INDIRECT(#REF!),"",HOUR(Data!J774))</f>
        <v>#REF!</v>
      </c>
      <c r="D789" t="e">
        <f ca="1">IF(B789&gt;INDIRECT(#REF!),"",IF(C789&gt;0,ROUND(C789/2,0),12))</f>
        <v>#REF!</v>
      </c>
    </row>
    <row r="790" spans="2:4" x14ac:dyDescent="0.35">
      <c r="B790">
        <v>789</v>
      </c>
      <c r="C790" t="e">
        <f ca="1">IF(B790&gt;INDIRECT(#REF!),"",HOUR(Data!J775))</f>
        <v>#REF!</v>
      </c>
      <c r="D790" t="e">
        <f ca="1">IF(B790&gt;INDIRECT(#REF!),"",IF(C790&gt;0,ROUND(C790/2,0),12))</f>
        <v>#REF!</v>
      </c>
    </row>
    <row r="791" spans="2:4" x14ac:dyDescent="0.35">
      <c r="B791">
        <v>790</v>
      </c>
      <c r="C791" t="e">
        <f ca="1">IF(B791&gt;INDIRECT(#REF!),"",HOUR(Data!J776))</f>
        <v>#REF!</v>
      </c>
      <c r="D791" t="e">
        <f ca="1">IF(B791&gt;INDIRECT(#REF!),"",IF(C791&gt;0,ROUND(C791/2,0),12))</f>
        <v>#REF!</v>
      </c>
    </row>
    <row r="792" spans="2:4" x14ac:dyDescent="0.35">
      <c r="B792">
        <v>791</v>
      </c>
      <c r="C792" t="e">
        <f ca="1">IF(B792&gt;INDIRECT(#REF!),"",HOUR(Data!J777))</f>
        <v>#REF!</v>
      </c>
      <c r="D792" t="e">
        <f ca="1">IF(B792&gt;INDIRECT(#REF!),"",IF(C792&gt;0,ROUND(C792/2,0),12))</f>
        <v>#REF!</v>
      </c>
    </row>
    <row r="793" spans="2:4" x14ac:dyDescent="0.35">
      <c r="B793">
        <v>792</v>
      </c>
      <c r="C793" t="e">
        <f ca="1">IF(B793&gt;INDIRECT(#REF!),"",HOUR(Data!J778))</f>
        <v>#REF!</v>
      </c>
      <c r="D793" t="e">
        <f ca="1">IF(B793&gt;INDIRECT(#REF!),"",IF(C793&gt;0,ROUND(C793/2,0),12))</f>
        <v>#REF!</v>
      </c>
    </row>
    <row r="794" spans="2:4" x14ac:dyDescent="0.35">
      <c r="B794">
        <v>793</v>
      </c>
      <c r="C794" t="e">
        <f ca="1">IF(B794&gt;INDIRECT(#REF!),"",HOUR(Data!J779))</f>
        <v>#REF!</v>
      </c>
      <c r="D794" t="e">
        <f ca="1">IF(B794&gt;INDIRECT(#REF!),"",IF(C794&gt;0,ROUND(C794/2,0),12))</f>
        <v>#REF!</v>
      </c>
    </row>
    <row r="795" spans="2:4" x14ac:dyDescent="0.35">
      <c r="B795">
        <v>794</v>
      </c>
      <c r="C795" t="e">
        <f ca="1">IF(B795&gt;INDIRECT(#REF!),"",HOUR(Data!J780))</f>
        <v>#REF!</v>
      </c>
      <c r="D795" t="e">
        <f ca="1">IF(B795&gt;INDIRECT(#REF!),"",IF(C795&gt;0,ROUND(C795/2,0),12))</f>
        <v>#REF!</v>
      </c>
    </row>
    <row r="796" spans="2:4" x14ac:dyDescent="0.35">
      <c r="B796">
        <v>795</v>
      </c>
      <c r="C796" t="e">
        <f ca="1">IF(B796&gt;INDIRECT(#REF!),"",HOUR(Data!J781))</f>
        <v>#REF!</v>
      </c>
      <c r="D796" t="e">
        <f ca="1">IF(B796&gt;INDIRECT(#REF!),"",IF(C796&gt;0,ROUND(C796/2,0),12))</f>
        <v>#REF!</v>
      </c>
    </row>
    <row r="797" spans="2:4" x14ac:dyDescent="0.35">
      <c r="B797">
        <v>796</v>
      </c>
      <c r="C797" t="e">
        <f ca="1">IF(B797&gt;INDIRECT(#REF!),"",HOUR(Data!J782))</f>
        <v>#REF!</v>
      </c>
      <c r="D797" t="e">
        <f ca="1">IF(B797&gt;INDIRECT(#REF!),"",IF(C797&gt;0,ROUND(C797/2,0),12))</f>
        <v>#REF!</v>
      </c>
    </row>
    <row r="798" spans="2:4" x14ac:dyDescent="0.35">
      <c r="B798">
        <v>797</v>
      </c>
      <c r="C798" t="e">
        <f ca="1">IF(B798&gt;INDIRECT(#REF!),"",HOUR(Data!J783))</f>
        <v>#REF!</v>
      </c>
      <c r="D798" t="e">
        <f ca="1">IF(B798&gt;INDIRECT(#REF!),"",IF(C798&gt;0,ROUND(C798/2,0),12))</f>
        <v>#REF!</v>
      </c>
    </row>
    <row r="799" spans="2:4" x14ac:dyDescent="0.35">
      <c r="B799">
        <v>798</v>
      </c>
      <c r="C799" t="e">
        <f ca="1">IF(B799&gt;INDIRECT(#REF!),"",HOUR(Data!J784))</f>
        <v>#REF!</v>
      </c>
      <c r="D799" t="e">
        <f ca="1">IF(B799&gt;INDIRECT(#REF!),"",IF(C799&gt;0,ROUND(C799/2,0),12))</f>
        <v>#REF!</v>
      </c>
    </row>
    <row r="800" spans="2:4" x14ac:dyDescent="0.35">
      <c r="B800">
        <v>799</v>
      </c>
      <c r="C800" t="e">
        <f ca="1">IF(B800&gt;INDIRECT(#REF!),"",HOUR(Data!J785))</f>
        <v>#REF!</v>
      </c>
      <c r="D800" t="e">
        <f ca="1">IF(B800&gt;INDIRECT(#REF!),"",IF(C800&gt;0,ROUND(C800/2,0),12))</f>
        <v>#REF!</v>
      </c>
    </row>
    <row r="801" spans="2:4" x14ac:dyDescent="0.35">
      <c r="B801">
        <v>800</v>
      </c>
      <c r="C801" t="e">
        <f ca="1">IF(B801&gt;INDIRECT(#REF!),"",HOUR(Data!J786))</f>
        <v>#REF!</v>
      </c>
      <c r="D801" t="e">
        <f ca="1">IF(B801&gt;INDIRECT(#REF!),"",IF(C801&gt;0,ROUND(C801/2,0),12))</f>
        <v>#REF!</v>
      </c>
    </row>
    <row r="802" spans="2:4" x14ac:dyDescent="0.35">
      <c r="B802">
        <v>801</v>
      </c>
      <c r="C802" t="e">
        <f ca="1">IF(B802&gt;INDIRECT(#REF!),"",HOUR(Data!J787))</f>
        <v>#REF!</v>
      </c>
      <c r="D802" t="e">
        <f ca="1">IF(B802&gt;INDIRECT(#REF!),"",IF(C802&gt;0,ROUND(C802/2,0),12))</f>
        <v>#REF!</v>
      </c>
    </row>
    <row r="803" spans="2:4" x14ac:dyDescent="0.35">
      <c r="B803">
        <v>802</v>
      </c>
      <c r="C803" t="e">
        <f ca="1">IF(B803&gt;INDIRECT(#REF!),"",HOUR(Data!J788))</f>
        <v>#REF!</v>
      </c>
      <c r="D803" t="e">
        <f ca="1">IF(B803&gt;INDIRECT(#REF!),"",IF(C803&gt;0,ROUND(C803/2,0),12))</f>
        <v>#REF!</v>
      </c>
    </row>
    <row r="804" spans="2:4" x14ac:dyDescent="0.35">
      <c r="B804">
        <v>803</v>
      </c>
      <c r="C804" t="e">
        <f ca="1">IF(B804&gt;INDIRECT(#REF!),"",HOUR(Data!J789))</f>
        <v>#REF!</v>
      </c>
      <c r="D804" t="e">
        <f ca="1">IF(B804&gt;INDIRECT(#REF!),"",IF(C804&gt;0,ROUND(C804/2,0),12))</f>
        <v>#REF!</v>
      </c>
    </row>
    <row r="805" spans="2:4" x14ac:dyDescent="0.35">
      <c r="B805">
        <v>804</v>
      </c>
      <c r="C805" t="e">
        <f ca="1">IF(B805&gt;INDIRECT(#REF!),"",HOUR(Data!J790))</f>
        <v>#REF!</v>
      </c>
      <c r="D805" t="e">
        <f ca="1">IF(B805&gt;INDIRECT(#REF!),"",IF(C805&gt;0,ROUND(C805/2,0),12))</f>
        <v>#REF!</v>
      </c>
    </row>
    <row r="806" spans="2:4" x14ac:dyDescent="0.35">
      <c r="B806">
        <v>805</v>
      </c>
      <c r="C806" t="e">
        <f ca="1">IF(B806&gt;INDIRECT(#REF!),"",HOUR(Data!J791))</f>
        <v>#REF!</v>
      </c>
      <c r="D806" t="e">
        <f ca="1">IF(B806&gt;INDIRECT(#REF!),"",IF(C806&gt;0,ROUND(C806/2,0),12))</f>
        <v>#REF!</v>
      </c>
    </row>
    <row r="807" spans="2:4" x14ac:dyDescent="0.35">
      <c r="B807">
        <v>806</v>
      </c>
      <c r="C807" t="e">
        <f ca="1">IF(B807&gt;INDIRECT(#REF!),"",HOUR(Data!J792))</f>
        <v>#REF!</v>
      </c>
      <c r="D807" t="e">
        <f ca="1">IF(B807&gt;INDIRECT(#REF!),"",IF(C807&gt;0,ROUND(C807/2,0),12))</f>
        <v>#REF!</v>
      </c>
    </row>
    <row r="808" spans="2:4" x14ac:dyDescent="0.35">
      <c r="B808">
        <v>807</v>
      </c>
      <c r="C808" t="e">
        <f ca="1">IF(B808&gt;INDIRECT(#REF!),"",HOUR(Data!J793))</f>
        <v>#REF!</v>
      </c>
      <c r="D808" t="e">
        <f ca="1">IF(B808&gt;INDIRECT(#REF!),"",IF(C808&gt;0,ROUND(C808/2,0),12))</f>
        <v>#REF!</v>
      </c>
    </row>
    <row r="809" spans="2:4" x14ac:dyDescent="0.35">
      <c r="B809">
        <v>808</v>
      </c>
      <c r="C809" t="e">
        <f ca="1">IF(B809&gt;INDIRECT(#REF!),"",HOUR(Data!J794))</f>
        <v>#REF!</v>
      </c>
      <c r="D809" t="e">
        <f ca="1">IF(B809&gt;INDIRECT(#REF!),"",IF(C809&gt;0,ROUND(C809/2,0),12))</f>
        <v>#REF!</v>
      </c>
    </row>
    <row r="810" spans="2:4" x14ac:dyDescent="0.35">
      <c r="B810">
        <v>809</v>
      </c>
      <c r="C810" t="e">
        <f ca="1">IF(B810&gt;INDIRECT(#REF!),"",HOUR(Data!J795))</f>
        <v>#REF!</v>
      </c>
      <c r="D810" t="e">
        <f ca="1">IF(B810&gt;INDIRECT(#REF!),"",IF(C810&gt;0,ROUND(C810/2,0),12))</f>
        <v>#REF!</v>
      </c>
    </row>
    <row r="811" spans="2:4" x14ac:dyDescent="0.35">
      <c r="B811">
        <v>810</v>
      </c>
      <c r="C811" t="e">
        <f ca="1">IF(B811&gt;INDIRECT(#REF!),"",HOUR(Data!J796))</f>
        <v>#REF!</v>
      </c>
      <c r="D811" t="e">
        <f ca="1">IF(B811&gt;INDIRECT(#REF!),"",IF(C811&gt;0,ROUND(C811/2,0),12))</f>
        <v>#REF!</v>
      </c>
    </row>
    <row r="812" spans="2:4" x14ac:dyDescent="0.35">
      <c r="B812">
        <v>811</v>
      </c>
      <c r="C812" t="e">
        <f ca="1">IF(B812&gt;INDIRECT(#REF!),"",HOUR(Data!J797))</f>
        <v>#REF!</v>
      </c>
      <c r="D812" t="e">
        <f ca="1">IF(B812&gt;INDIRECT(#REF!),"",IF(C812&gt;0,ROUND(C812/2,0),12))</f>
        <v>#REF!</v>
      </c>
    </row>
    <row r="813" spans="2:4" x14ac:dyDescent="0.35">
      <c r="B813">
        <v>812</v>
      </c>
      <c r="C813" t="e">
        <f ca="1">IF(B813&gt;INDIRECT(#REF!),"",HOUR(Data!J798))</f>
        <v>#REF!</v>
      </c>
      <c r="D813" t="e">
        <f ca="1">IF(B813&gt;INDIRECT(#REF!),"",IF(C813&gt;0,ROUND(C813/2,0),12))</f>
        <v>#REF!</v>
      </c>
    </row>
    <row r="814" spans="2:4" x14ac:dyDescent="0.35">
      <c r="B814">
        <v>813</v>
      </c>
      <c r="C814" t="e">
        <f ca="1">IF(B814&gt;INDIRECT(#REF!),"",HOUR(Data!J799))</f>
        <v>#REF!</v>
      </c>
      <c r="D814" t="e">
        <f ca="1">IF(B814&gt;INDIRECT(#REF!),"",IF(C814&gt;0,ROUND(C814/2,0),12))</f>
        <v>#REF!</v>
      </c>
    </row>
    <row r="815" spans="2:4" x14ac:dyDescent="0.35">
      <c r="B815">
        <v>814</v>
      </c>
      <c r="C815" t="e">
        <f ca="1">IF(B815&gt;INDIRECT(#REF!),"",HOUR(Data!J800))</f>
        <v>#REF!</v>
      </c>
      <c r="D815" t="e">
        <f ca="1">IF(B815&gt;INDIRECT(#REF!),"",IF(C815&gt;0,ROUND(C815/2,0),12))</f>
        <v>#REF!</v>
      </c>
    </row>
    <row r="816" spans="2:4" x14ac:dyDescent="0.35">
      <c r="B816">
        <v>815</v>
      </c>
      <c r="C816" t="e">
        <f ca="1">IF(B816&gt;INDIRECT(#REF!),"",HOUR(Data!J801))</f>
        <v>#REF!</v>
      </c>
      <c r="D816" t="e">
        <f ca="1">IF(B816&gt;INDIRECT(#REF!),"",IF(C816&gt;0,ROUND(C816/2,0),12))</f>
        <v>#REF!</v>
      </c>
    </row>
    <row r="817" spans="2:4" x14ac:dyDescent="0.35">
      <c r="B817">
        <v>816</v>
      </c>
      <c r="C817" t="e">
        <f ca="1">IF(B817&gt;INDIRECT(#REF!),"",HOUR(Data!J802))</f>
        <v>#REF!</v>
      </c>
      <c r="D817" t="e">
        <f ca="1">IF(B817&gt;INDIRECT(#REF!),"",IF(C817&gt;0,ROUND(C817/2,0),12))</f>
        <v>#REF!</v>
      </c>
    </row>
    <row r="818" spans="2:4" x14ac:dyDescent="0.35">
      <c r="B818">
        <v>817</v>
      </c>
      <c r="C818" t="e">
        <f ca="1">IF(B818&gt;INDIRECT(#REF!),"",HOUR(Data!J803))</f>
        <v>#REF!</v>
      </c>
      <c r="D818" t="e">
        <f ca="1">IF(B818&gt;INDIRECT(#REF!),"",IF(C818&gt;0,ROUND(C818/2,0),12))</f>
        <v>#REF!</v>
      </c>
    </row>
    <row r="819" spans="2:4" x14ac:dyDescent="0.35">
      <c r="B819">
        <v>818</v>
      </c>
      <c r="C819" t="e">
        <f ca="1">IF(B819&gt;INDIRECT(#REF!),"",HOUR(Data!J804))</f>
        <v>#REF!</v>
      </c>
      <c r="D819" t="e">
        <f ca="1">IF(B819&gt;INDIRECT(#REF!),"",IF(C819&gt;0,ROUND(C819/2,0),12))</f>
        <v>#REF!</v>
      </c>
    </row>
    <row r="820" spans="2:4" x14ac:dyDescent="0.35">
      <c r="B820">
        <v>819</v>
      </c>
      <c r="C820" t="e">
        <f ca="1">IF(B820&gt;INDIRECT(#REF!),"",HOUR(Data!J805))</f>
        <v>#REF!</v>
      </c>
      <c r="D820" t="e">
        <f ca="1">IF(B820&gt;INDIRECT(#REF!),"",IF(C820&gt;0,ROUND(C820/2,0),12))</f>
        <v>#REF!</v>
      </c>
    </row>
    <row r="821" spans="2:4" x14ac:dyDescent="0.35">
      <c r="B821">
        <v>820</v>
      </c>
      <c r="C821" t="e">
        <f ca="1">IF(B821&gt;INDIRECT(#REF!),"",HOUR(Data!J806))</f>
        <v>#REF!</v>
      </c>
      <c r="D821" t="e">
        <f ca="1">IF(B821&gt;INDIRECT(#REF!),"",IF(C821&gt;0,ROUND(C821/2,0),12))</f>
        <v>#REF!</v>
      </c>
    </row>
    <row r="822" spans="2:4" x14ac:dyDescent="0.35">
      <c r="B822">
        <v>821</v>
      </c>
      <c r="C822" t="e">
        <f ca="1">IF(B822&gt;INDIRECT(#REF!),"",HOUR(Data!J807))</f>
        <v>#REF!</v>
      </c>
      <c r="D822" t="e">
        <f ca="1">IF(B822&gt;INDIRECT(#REF!),"",IF(C822&gt;0,ROUND(C822/2,0),12))</f>
        <v>#REF!</v>
      </c>
    </row>
    <row r="823" spans="2:4" x14ac:dyDescent="0.35">
      <c r="B823">
        <v>822</v>
      </c>
      <c r="C823" t="e">
        <f ca="1">IF(B823&gt;INDIRECT(#REF!),"",HOUR(Data!J808))</f>
        <v>#REF!</v>
      </c>
      <c r="D823" t="e">
        <f ca="1">IF(B823&gt;INDIRECT(#REF!),"",IF(C823&gt;0,ROUND(C823/2,0),12))</f>
        <v>#REF!</v>
      </c>
    </row>
    <row r="824" spans="2:4" x14ac:dyDescent="0.35">
      <c r="B824">
        <v>823</v>
      </c>
      <c r="C824" t="e">
        <f ca="1">IF(B824&gt;INDIRECT(#REF!),"",HOUR(Data!J809))</f>
        <v>#REF!</v>
      </c>
      <c r="D824" t="e">
        <f ca="1">IF(B824&gt;INDIRECT(#REF!),"",IF(C824&gt;0,ROUND(C824/2,0),12))</f>
        <v>#REF!</v>
      </c>
    </row>
    <row r="825" spans="2:4" x14ac:dyDescent="0.35">
      <c r="B825">
        <v>824</v>
      </c>
      <c r="C825" t="e">
        <f ca="1">IF(B825&gt;INDIRECT(#REF!),"",HOUR(Data!J810))</f>
        <v>#REF!</v>
      </c>
      <c r="D825" t="e">
        <f ca="1">IF(B825&gt;INDIRECT(#REF!),"",IF(C825&gt;0,ROUND(C825/2,0),12))</f>
        <v>#REF!</v>
      </c>
    </row>
    <row r="826" spans="2:4" x14ac:dyDescent="0.35">
      <c r="B826">
        <v>825</v>
      </c>
      <c r="C826" t="e">
        <f ca="1">IF(B826&gt;INDIRECT(#REF!),"",HOUR(Data!J811))</f>
        <v>#REF!</v>
      </c>
      <c r="D826" t="e">
        <f ca="1">IF(B826&gt;INDIRECT(#REF!),"",IF(C826&gt;0,ROUND(C826/2,0),12))</f>
        <v>#REF!</v>
      </c>
    </row>
    <row r="827" spans="2:4" x14ac:dyDescent="0.35">
      <c r="B827">
        <v>826</v>
      </c>
      <c r="C827" t="e">
        <f ca="1">IF(B827&gt;INDIRECT(#REF!),"",HOUR(Data!J812))</f>
        <v>#REF!</v>
      </c>
      <c r="D827" t="e">
        <f ca="1">IF(B827&gt;INDIRECT(#REF!),"",IF(C827&gt;0,ROUND(C827/2,0),12))</f>
        <v>#REF!</v>
      </c>
    </row>
    <row r="828" spans="2:4" x14ac:dyDescent="0.35">
      <c r="B828">
        <v>827</v>
      </c>
      <c r="C828" t="e">
        <f ca="1">IF(B828&gt;INDIRECT(#REF!),"",HOUR(Data!J813))</f>
        <v>#REF!</v>
      </c>
      <c r="D828" t="e">
        <f ca="1">IF(B828&gt;INDIRECT(#REF!),"",IF(C828&gt;0,ROUND(C828/2,0),12))</f>
        <v>#REF!</v>
      </c>
    </row>
    <row r="829" spans="2:4" x14ac:dyDescent="0.35">
      <c r="B829">
        <v>828</v>
      </c>
      <c r="C829" t="e">
        <f ca="1">IF(B829&gt;INDIRECT(#REF!),"",HOUR(Data!J814))</f>
        <v>#REF!</v>
      </c>
      <c r="D829" t="e">
        <f ca="1">IF(B829&gt;INDIRECT(#REF!),"",IF(C829&gt;0,ROUND(C829/2,0),12))</f>
        <v>#REF!</v>
      </c>
    </row>
    <row r="830" spans="2:4" x14ac:dyDescent="0.35">
      <c r="B830">
        <v>829</v>
      </c>
      <c r="C830" t="e">
        <f ca="1">IF(B830&gt;INDIRECT(#REF!),"",HOUR(Data!J815))</f>
        <v>#REF!</v>
      </c>
      <c r="D830" t="e">
        <f ca="1">IF(B830&gt;INDIRECT(#REF!),"",IF(C830&gt;0,ROUND(C830/2,0),12))</f>
        <v>#REF!</v>
      </c>
    </row>
    <row r="831" spans="2:4" x14ac:dyDescent="0.35">
      <c r="B831">
        <v>830</v>
      </c>
      <c r="C831" t="e">
        <f ca="1">IF(B831&gt;INDIRECT(#REF!),"",HOUR(Data!J816))</f>
        <v>#REF!</v>
      </c>
      <c r="D831" t="e">
        <f ca="1">IF(B831&gt;INDIRECT(#REF!),"",IF(C831&gt;0,ROUND(C831/2,0),12))</f>
        <v>#REF!</v>
      </c>
    </row>
    <row r="832" spans="2:4" x14ac:dyDescent="0.35">
      <c r="B832">
        <v>831</v>
      </c>
      <c r="C832" t="e">
        <f ca="1">IF(B832&gt;INDIRECT(#REF!),"",HOUR(Data!J817))</f>
        <v>#REF!</v>
      </c>
      <c r="D832" t="e">
        <f ca="1">IF(B832&gt;INDIRECT(#REF!),"",IF(C832&gt;0,ROUND(C832/2,0),12))</f>
        <v>#REF!</v>
      </c>
    </row>
    <row r="833" spans="2:4" x14ac:dyDescent="0.35">
      <c r="B833">
        <v>832</v>
      </c>
      <c r="C833" t="e">
        <f ca="1">IF(B833&gt;INDIRECT(#REF!),"",HOUR(Data!J818))</f>
        <v>#REF!</v>
      </c>
      <c r="D833" t="e">
        <f ca="1">IF(B833&gt;INDIRECT(#REF!),"",IF(C833&gt;0,ROUND(C833/2,0),12))</f>
        <v>#REF!</v>
      </c>
    </row>
    <row r="834" spans="2:4" x14ac:dyDescent="0.35">
      <c r="B834">
        <v>833</v>
      </c>
      <c r="C834" t="e">
        <f ca="1">IF(B834&gt;INDIRECT(#REF!),"",HOUR(Data!J819))</f>
        <v>#REF!</v>
      </c>
      <c r="D834" t="e">
        <f ca="1">IF(B834&gt;INDIRECT(#REF!),"",IF(C834&gt;0,ROUND(C834/2,0),12))</f>
        <v>#REF!</v>
      </c>
    </row>
    <row r="835" spans="2:4" x14ac:dyDescent="0.35">
      <c r="B835">
        <v>834</v>
      </c>
      <c r="C835" t="e">
        <f ca="1">IF(B835&gt;INDIRECT(#REF!),"",HOUR(Data!J820))</f>
        <v>#REF!</v>
      </c>
      <c r="D835" t="e">
        <f ca="1">IF(B835&gt;INDIRECT(#REF!),"",IF(C835&gt;0,ROUND(C835/2,0),12))</f>
        <v>#REF!</v>
      </c>
    </row>
    <row r="836" spans="2:4" x14ac:dyDescent="0.35">
      <c r="B836">
        <v>835</v>
      </c>
      <c r="C836" t="e">
        <f ca="1">IF(B836&gt;INDIRECT(#REF!),"",HOUR(Data!J821))</f>
        <v>#REF!</v>
      </c>
      <c r="D836" t="e">
        <f ca="1">IF(B836&gt;INDIRECT(#REF!),"",IF(C836&gt;0,ROUND(C836/2,0),12))</f>
        <v>#REF!</v>
      </c>
    </row>
    <row r="837" spans="2:4" x14ac:dyDescent="0.35">
      <c r="B837">
        <v>836</v>
      </c>
      <c r="C837" t="e">
        <f ca="1">IF(B837&gt;INDIRECT(#REF!),"",HOUR(Data!J822))</f>
        <v>#REF!</v>
      </c>
      <c r="D837" t="e">
        <f ca="1">IF(B837&gt;INDIRECT(#REF!),"",IF(C837&gt;0,ROUND(C837/2,0),12))</f>
        <v>#REF!</v>
      </c>
    </row>
    <row r="838" spans="2:4" x14ac:dyDescent="0.35">
      <c r="B838">
        <v>837</v>
      </c>
      <c r="C838" t="e">
        <f ca="1">IF(B838&gt;INDIRECT(#REF!),"",HOUR(Data!J823))</f>
        <v>#REF!</v>
      </c>
      <c r="D838" t="e">
        <f ca="1">IF(B838&gt;INDIRECT(#REF!),"",IF(C838&gt;0,ROUND(C838/2,0),12))</f>
        <v>#REF!</v>
      </c>
    </row>
    <row r="839" spans="2:4" x14ac:dyDescent="0.35">
      <c r="B839">
        <v>838</v>
      </c>
      <c r="C839" t="e">
        <f ca="1">IF(B839&gt;INDIRECT(#REF!),"",HOUR(Data!J824))</f>
        <v>#REF!</v>
      </c>
      <c r="D839" t="e">
        <f ca="1">IF(B839&gt;INDIRECT(#REF!),"",IF(C839&gt;0,ROUND(C839/2,0),12))</f>
        <v>#REF!</v>
      </c>
    </row>
    <row r="840" spans="2:4" x14ac:dyDescent="0.35">
      <c r="B840">
        <v>839</v>
      </c>
      <c r="C840" t="e">
        <f ca="1">IF(B840&gt;INDIRECT(#REF!),"",HOUR(Data!J825))</f>
        <v>#REF!</v>
      </c>
      <c r="D840" t="e">
        <f ca="1">IF(B840&gt;INDIRECT(#REF!),"",IF(C840&gt;0,ROUND(C840/2,0),12))</f>
        <v>#REF!</v>
      </c>
    </row>
    <row r="841" spans="2:4" x14ac:dyDescent="0.35">
      <c r="B841">
        <v>840</v>
      </c>
      <c r="C841" t="e">
        <f ca="1">IF(B841&gt;INDIRECT(#REF!),"",HOUR(Data!J826))</f>
        <v>#REF!</v>
      </c>
      <c r="D841" t="e">
        <f ca="1">IF(B841&gt;INDIRECT(#REF!),"",IF(C841&gt;0,ROUND(C841/2,0),12))</f>
        <v>#REF!</v>
      </c>
    </row>
    <row r="842" spans="2:4" x14ac:dyDescent="0.35">
      <c r="B842">
        <v>841</v>
      </c>
      <c r="C842" t="e">
        <f ca="1">IF(B842&gt;INDIRECT(#REF!),"",HOUR(Data!J827))</f>
        <v>#REF!</v>
      </c>
      <c r="D842" t="e">
        <f ca="1">IF(B842&gt;INDIRECT(#REF!),"",IF(C842&gt;0,ROUND(C842/2,0),12))</f>
        <v>#REF!</v>
      </c>
    </row>
    <row r="843" spans="2:4" x14ac:dyDescent="0.35">
      <c r="B843">
        <v>842</v>
      </c>
      <c r="C843" t="e">
        <f ca="1">IF(B843&gt;INDIRECT(#REF!),"",HOUR(Data!J828))</f>
        <v>#REF!</v>
      </c>
      <c r="D843" t="e">
        <f ca="1">IF(B843&gt;INDIRECT(#REF!),"",IF(C843&gt;0,ROUND(C843/2,0),12))</f>
        <v>#REF!</v>
      </c>
    </row>
    <row r="844" spans="2:4" x14ac:dyDescent="0.35">
      <c r="B844">
        <v>843</v>
      </c>
      <c r="C844" t="e">
        <f ca="1">IF(B844&gt;INDIRECT(#REF!),"",HOUR(Data!J829))</f>
        <v>#REF!</v>
      </c>
      <c r="D844" t="e">
        <f ca="1">IF(B844&gt;INDIRECT(#REF!),"",IF(C844&gt;0,ROUND(C844/2,0),12))</f>
        <v>#REF!</v>
      </c>
    </row>
    <row r="845" spans="2:4" x14ac:dyDescent="0.35">
      <c r="B845">
        <v>844</v>
      </c>
      <c r="C845" t="e">
        <f ca="1">IF(B845&gt;INDIRECT(#REF!),"",HOUR(Data!J830))</f>
        <v>#REF!</v>
      </c>
      <c r="D845" t="e">
        <f ca="1">IF(B845&gt;INDIRECT(#REF!),"",IF(C845&gt;0,ROUND(C845/2,0),12))</f>
        <v>#REF!</v>
      </c>
    </row>
    <row r="846" spans="2:4" x14ac:dyDescent="0.35">
      <c r="B846">
        <v>845</v>
      </c>
      <c r="C846" t="e">
        <f ca="1">IF(B846&gt;INDIRECT(#REF!),"",HOUR(Data!J831))</f>
        <v>#REF!</v>
      </c>
      <c r="D846" t="e">
        <f ca="1">IF(B846&gt;INDIRECT(#REF!),"",IF(C846&gt;0,ROUND(C846/2,0),12))</f>
        <v>#REF!</v>
      </c>
    </row>
    <row r="847" spans="2:4" x14ac:dyDescent="0.35">
      <c r="B847">
        <v>846</v>
      </c>
      <c r="C847" t="e">
        <f ca="1">IF(B847&gt;INDIRECT(#REF!),"",HOUR(Data!J832))</f>
        <v>#REF!</v>
      </c>
      <c r="D847" t="e">
        <f ca="1">IF(B847&gt;INDIRECT(#REF!),"",IF(C847&gt;0,ROUND(C847/2,0),12))</f>
        <v>#REF!</v>
      </c>
    </row>
    <row r="848" spans="2:4" x14ac:dyDescent="0.35">
      <c r="B848">
        <v>847</v>
      </c>
      <c r="C848" t="e">
        <f ca="1">IF(B848&gt;INDIRECT(#REF!),"",HOUR(Data!J833))</f>
        <v>#REF!</v>
      </c>
      <c r="D848" t="e">
        <f ca="1">IF(B848&gt;INDIRECT(#REF!),"",IF(C848&gt;0,ROUND(C848/2,0),12))</f>
        <v>#REF!</v>
      </c>
    </row>
    <row r="849" spans="2:4" x14ac:dyDescent="0.35">
      <c r="B849">
        <v>848</v>
      </c>
      <c r="C849" t="e">
        <f ca="1">IF(B849&gt;INDIRECT(#REF!),"",HOUR(Data!J834))</f>
        <v>#REF!</v>
      </c>
      <c r="D849" t="e">
        <f ca="1">IF(B849&gt;INDIRECT(#REF!),"",IF(C849&gt;0,ROUND(C849/2,0),12))</f>
        <v>#REF!</v>
      </c>
    </row>
    <row r="850" spans="2:4" x14ac:dyDescent="0.35">
      <c r="B850">
        <v>849</v>
      </c>
      <c r="C850" t="e">
        <f ca="1">IF(B850&gt;INDIRECT(#REF!),"",HOUR(Data!J835))</f>
        <v>#REF!</v>
      </c>
      <c r="D850" t="e">
        <f ca="1">IF(B850&gt;INDIRECT(#REF!),"",IF(C850&gt;0,ROUND(C850/2,0),12))</f>
        <v>#REF!</v>
      </c>
    </row>
    <row r="851" spans="2:4" x14ac:dyDescent="0.35">
      <c r="B851">
        <v>850</v>
      </c>
      <c r="C851" t="e">
        <f ca="1">IF(B851&gt;INDIRECT(#REF!),"",HOUR(Data!J836))</f>
        <v>#REF!</v>
      </c>
      <c r="D851" t="e">
        <f ca="1">IF(B851&gt;INDIRECT(#REF!),"",IF(C851&gt;0,ROUND(C851/2,0),12))</f>
        <v>#REF!</v>
      </c>
    </row>
    <row r="852" spans="2:4" x14ac:dyDescent="0.35">
      <c r="B852">
        <v>851</v>
      </c>
      <c r="C852" t="e">
        <f ca="1">IF(B852&gt;INDIRECT(#REF!),"",HOUR(Data!J837))</f>
        <v>#REF!</v>
      </c>
      <c r="D852" t="e">
        <f ca="1">IF(B852&gt;INDIRECT(#REF!),"",IF(C852&gt;0,ROUND(C852/2,0),12))</f>
        <v>#REF!</v>
      </c>
    </row>
    <row r="853" spans="2:4" x14ac:dyDescent="0.35">
      <c r="B853">
        <v>852</v>
      </c>
      <c r="C853" t="e">
        <f ca="1">IF(B853&gt;INDIRECT(#REF!),"",HOUR(Data!J838))</f>
        <v>#REF!</v>
      </c>
      <c r="D853" t="e">
        <f ca="1">IF(B853&gt;INDIRECT(#REF!),"",IF(C853&gt;0,ROUND(C853/2,0),12))</f>
        <v>#REF!</v>
      </c>
    </row>
    <row r="854" spans="2:4" x14ac:dyDescent="0.35">
      <c r="B854">
        <v>853</v>
      </c>
      <c r="C854" t="e">
        <f ca="1">IF(B854&gt;INDIRECT(#REF!),"",HOUR(Data!J839))</f>
        <v>#REF!</v>
      </c>
      <c r="D854" t="e">
        <f ca="1">IF(B854&gt;INDIRECT(#REF!),"",IF(C854&gt;0,ROUND(C854/2,0),12))</f>
        <v>#REF!</v>
      </c>
    </row>
    <row r="855" spans="2:4" x14ac:dyDescent="0.35">
      <c r="B855">
        <v>854</v>
      </c>
      <c r="C855" t="e">
        <f ca="1">IF(B855&gt;INDIRECT(#REF!),"",HOUR(Data!J840))</f>
        <v>#REF!</v>
      </c>
      <c r="D855" t="e">
        <f ca="1">IF(B855&gt;INDIRECT(#REF!),"",IF(C855&gt;0,ROUND(C855/2,0),12))</f>
        <v>#REF!</v>
      </c>
    </row>
    <row r="856" spans="2:4" x14ac:dyDescent="0.35">
      <c r="B856">
        <v>855</v>
      </c>
      <c r="C856" t="e">
        <f ca="1">IF(B856&gt;INDIRECT(#REF!),"",HOUR(Data!J841))</f>
        <v>#REF!</v>
      </c>
      <c r="D856" t="e">
        <f ca="1">IF(B856&gt;INDIRECT(#REF!),"",IF(C856&gt;0,ROUND(C856/2,0),12))</f>
        <v>#REF!</v>
      </c>
    </row>
    <row r="857" spans="2:4" x14ac:dyDescent="0.35">
      <c r="B857">
        <v>856</v>
      </c>
      <c r="C857" t="e">
        <f ca="1">IF(B857&gt;INDIRECT(#REF!),"",HOUR(Data!J842))</f>
        <v>#REF!</v>
      </c>
      <c r="D857" t="e">
        <f ca="1">IF(B857&gt;INDIRECT(#REF!),"",IF(C857&gt;0,ROUND(C857/2,0),12))</f>
        <v>#REF!</v>
      </c>
    </row>
    <row r="858" spans="2:4" x14ac:dyDescent="0.35">
      <c r="B858">
        <v>857</v>
      </c>
      <c r="C858" t="e">
        <f ca="1">IF(B858&gt;INDIRECT(#REF!),"",HOUR(Data!J843))</f>
        <v>#REF!</v>
      </c>
      <c r="D858" t="e">
        <f ca="1">IF(B858&gt;INDIRECT(#REF!),"",IF(C858&gt;0,ROUND(C858/2,0),12))</f>
        <v>#REF!</v>
      </c>
    </row>
    <row r="859" spans="2:4" x14ac:dyDescent="0.35">
      <c r="B859">
        <v>858</v>
      </c>
      <c r="C859" t="e">
        <f ca="1">IF(B859&gt;INDIRECT(#REF!),"",HOUR(Data!J844))</f>
        <v>#REF!</v>
      </c>
      <c r="D859" t="e">
        <f ca="1">IF(B859&gt;INDIRECT(#REF!),"",IF(C859&gt;0,ROUND(C859/2,0),12))</f>
        <v>#REF!</v>
      </c>
    </row>
    <row r="860" spans="2:4" x14ac:dyDescent="0.35">
      <c r="B860">
        <v>859</v>
      </c>
      <c r="C860" t="e">
        <f ca="1">IF(B860&gt;INDIRECT(#REF!),"",HOUR(Data!J845))</f>
        <v>#REF!</v>
      </c>
      <c r="D860" t="e">
        <f ca="1">IF(B860&gt;INDIRECT(#REF!),"",IF(C860&gt;0,ROUND(C860/2,0),12))</f>
        <v>#REF!</v>
      </c>
    </row>
    <row r="861" spans="2:4" x14ac:dyDescent="0.35">
      <c r="B861">
        <v>860</v>
      </c>
      <c r="C861" t="e">
        <f ca="1">IF(B861&gt;INDIRECT(#REF!),"",HOUR(Data!J846))</f>
        <v>#REF!</v>
      </c>
      <c r="D861" t="e">
        <f ca="1">IF(B861&gt;INDIRECT(#REF!),"",IF(C861&gt;0,ROUND(C861/2,0),12))</f>
        <v>#REF!</v>
      </c>
    </row>
    <row r="862" spans="2:4" x14ac:dyDescent="0.35">
      <c r="B862">
        <v>861</v>
      </c>
      <c r="C862" t="e">
        <f ca="1">IF(B862&gt;INDIRECT(#REF!),"",HOUR(Data!J847))</f>
        <v>#REF!</v>
      </c>
      <c r="D862" t="e">
        <f ca="1">IF(B862&gt;INDIRECT(#REF!),"",IF(C862&gt;0,ROUND(C862/2,0),12))</f>
        <v>#REF!</v>
      </c>
    </row>
    <row r="863" spans="2:4" x14ac:dyDescent="0.35">
      <c r="B863">
        <v>862</v>
      </c>
      <c r="C863" t="e">
        <f ca="1">IF(B863&gt;INDIRECT(#REF!),"",HOUR(Data!J848))</f>
        <v>#REF!</v>
      </c>
      <c r="D863" t="e">
        <f ca="1">IF(B863&gt;INDIRECT(#REF!),"",IF(C863&gt;0,ROUND(C863/2,0),12))</f>
        <v>#REF!</v>
      </c>
    </row>
    <row r="864" spans="2:4" x14ac:dyDescent="0.35">
      <c r="B864">
        <v>863</v>
      </c>
      <c r="C864" t="e">
        <f ca="1">IF(B864&gt;INDIRECT(#REF!),"",HOUR(Data!J849))</f>
        <v>#REF!</v>
      </c>
      <c r="D864" t="e">
        <f ca="1">IF(B864&gt;INDIRECT(#REF!),"",IF(C864&gt;0,ROUND(C864/2,0),12))</f>
        <v>#REF!</v>
      </c>
    </row>
    <row r="865" spans="2:4" x14ac:dyDescent="0.35">
      <c r="B865">
        <v>864</v>
      </c>
      <c r="C865" t="e">
        <f ca="1">IF(B865&gt;INDIRECT(#REF!),"",HOUR(Data!J850))</f>
        <v>#REF!</v>
      </c>
      <c r="D865" t="e">
        <f ca="1">IF(B865&gt;INDIRECT(#REF!),"",IF(C865&gt;0,ROUND(C865/2,0),12))</f>
        <v>#REF!</v>
      </c>
    </row>
    <row r="866" spans="2:4" x14ac:dyDescent="0.35">
      <c r="B866">
        <v>865</v>
      </c>
      <c r="C866" t="e">
        <f ca="1">IF(B866&gt;INDIRECT(#REF!),"",HOUR(Data!J851))</f>
        <v>#REF!</v>
      </c>
      <c r="D866" t="e">
        <f ca="1">IF(B866&gt;INDIRECT(#REF!),"",IF(C866&gt;0,ROUND(C866/2,0),12))</f>
        <v>#REF!</v>
      </c>
    </row>
    <row r="867" spans="2:4" x14ac:dyDescent="0.35">
      <c r="B867">
        <v>866</v>
      </c>
      <c r="C867" t="e">
        <f ca="1">IF(B867&gt;INDIRECT(#REF!),"",HOUR(Data!J852))</f>
        <v>#REF!</v>
      </c>
      <c r="D867" t="e">
        <f ca="1">IF(B867&gt;INDIRECT(#REF!),"",IF(C867&gt;0,ROUND(C867/2,0),12))</f>
        <v>#REF!</v>
      </c>
    </row>
    <row r="868" spans="2:4" x14ac:dyDescent="0.35">
      <c r="B868">
        <v>867</v>
      </c>
      <c r="C868" t="e">
        <f ca="1">IF(B868&gt;INDIRECT(#REF!),"",HOUR(Data!J853))</f>
        <v>#REF!</v>
      </c>
      <c r="D868" t="e">
        <f ca="1">IF(B868&gt;INDIRECT(#REF!),"",IF(C868&gt;0,ROUND(C868/2,0),12))</f>
        <v>#REF!</v>
      </c>
    </row>
    <row r="869" spans="2:4" x14ac:dyDescent="0.35">
      <c r="B869">
        <v>868</v>
      </c>
      <c r="C869" t="e">
        <f ca="1">IF(B869&gt;INDIRECT(#REF!),"",HOUR(Data!J854))</f>
        <v>#REF!</v>
      </c>
      <c r="D869" t="e">
        <f ca="1">IF(B869&gt;INDIRECT(#REF!),"",IF(C869&gt;0,ROUND(C869/2,0),12))</f>
        <v>#REF!</v>
      </c>
    </row>
    <row r="870" spans="2:4" x14ac:dyDescent="0.35">
      <c r="B870">
        <v>869</v>
      </c>
      <c r="C870" t="e">
        <f ca="1">IF(B870&gt;INDIRECT(#REF!),"",HOUR(Data!J855))</f>
        <v>#REF!</v>
      </c>
      <c r="D870" t="e">
        <f ca="1">IF(B870&gt;INDIRECT(#REF!),"",IF(C870&gt;0,ROUND(C870/2,0),12))</f>
        <v>#REF!</v>
      </c>
    </row>
    <row r="871" spans="2:4" x14ac:dyDescent="0.35">
      <c r="B871">
        <v>870</v>
      </c>
      <c r="C871" t="e">
        <f ca="1">IF(B871&gt;INDIRECT(#REF!),"",HOUR(Data!J856))</f>
        <v>#REF!</v>
      </c>
      <c r="D871" t="e">
        <f ca="1">IF(B871&gt;INDIRECT(#REF!),"",IF(C871&gt;0,ROUND(C871/2,0),12))</f>
        <v>#REF!</v>
      </c>
    </row>
    <row r="872" spans="2:4" x14ac:dyDescent="0.35">
      <c r="B872">
        <v>871</v>
      </c>
      <c r="C872" t="e">
        <f ca="1">IF(B872&gt;INDIRECT(#REF!),"",HOUR(Data!J857))</f>
        <v>#REF!</v>
      </c>
      <c r="D872" t="e">
        <f ca="1">IF(B872&gt;INDIRECT(#REF!),"",IF(C872&gt;0,ROUND(C872/2,0),12))</f>
        <v>#REF!</v>
      </c>
    </row>
    <row r="873" spans="2:4" x14ac:dyDescent="0.35">
      <c r="B873">
        <v>872</v>
      </c>
      <c r="C873" t="e">
        <f ca="1">IF(B873&gt;INDIRECT(#REF!),"",HOUR(Data!J858))</f>
        <v>#REF!</v>
      </c>
      <c r="D873" t="e">
        <f ca="1">IF(B873&gt;INDIRECT(#REF!),"",IF(C873&gt;0,ROUND(C873/2,0),12))</f>
        <v>#REF!</v>
      </c>
    </row>
    <row r="874" spans="2:4" x14ac:dyDescent="0.35">
      <c r="B874">
        <v>873</v>
      </c>
      <c r="C874" t="e">
        <f ca="1">IF(B874&gt;INDIRECT(#REF!),"",HOUR(Data!J859))</f>
        <v>#REF!</v>
      </c>
      <c r="D874" t="e">
        <f ca="1">IF(B874&gt;INDIRECT(#REF!),"",IF(C874&gt;0,ROUND(C874/2,0),12))</f>
        <v>#REF!</v>
      </c>
    </row>
    <row r="875" spans="2:4" x14ac:dyDescent="0.35">
      <c r="B875">
        <v>874</v>
      </c>
      <c r="C875" t="e">
        <f ca="1">IF(B875&gt;INDIRECT(#REF!),"",HOUR(Data!J860))</f>
        <v>#REF!</v>
      </c>
      <c r="D875" t="e">
        <f ca="1">IF(B875&gt;INDIRECT(#REF!),"",IF(C875&gt;0,ROUND(C875/2,0),12))</f>
        <v>#REF!</v>
      </c>
    </row>
    <row r="876" spans="2:4" x14ac:dyDescent="0.35">
      <c r="B876">
        <v>875</v>
      </c>
      <c r="C876" t="e">
        <f ca="1">IF(B876&gt;INDIRECT(#REF!),"",HOUR(Data!J861))</f>
        <v>#REF!</v>
      </c>
      <c r="D876" t="e">
        <f ca="1">IF(B876&gt;INDIRECT(#REF!),"",IF(C876&gt;0,ROUND(C876/2,0),12))</f>
        <v>#REF!</v>
      </c>
    </row>
    <row r="877" spans="2:4" x14ac:dyDescent="0.35">
      <c r="B877">
        <v>876</v>
      </c>
      <c r="C877" t="e">
        <f ca="1">IF(B877&gt;INDIRECT(#REF!),"",HOUR(Data!J862))</f>
        <v>#REF!</v>
      </c>
      <c r="D877" t="e">
        <f ca="1">IF(B877&gt;INDIRECT(#REF!),"",IF(C877&gt;0,ROUND(C877/2,0),12))</f>
        <v>#REF!</v>
      </c>
    </row>
    <row r="878" spans="2:4" x14ac:dyDescent="0.35">
      <c r="B878">
        <v>877</v>
      </c>
      <c r="C878" t="e">
        <f ca="1">IF(B878&gt;INDIRECT(#REF!),"",HOUR(Data!J863))</f>
        <v>#REF!</v>
      </c>
      <c r="D878" t="e">
        <f ca="1">IF(B878&gt;INDIRECT(#REF!),"",IF(C878&gt;0,ROUND(C878/2,0),12))</f>
        <v>#REF!</v>
      </c>
    </row>
    <row r="879" spans="2:4" x14ac:dyDescent="0.35">
      <c r="B879">
        <v>878</v>
      </c>
      <c r="C879" t="e">
        <f ca="1">IF(B879&gt;INDIRECT(#REF!),"",HOUR(Data!J864))</f>
        <v>#REF!</v>
      </c>
      <c r="D879" t="e">
        <f ca="1">IF(B879&gt;INDIRECT(#REF!),"",IF(C879&gt;0,ROUND(C879/2,0),12))</f>
        <v>#REF!</v>
      </c>
    </row>
    <row r="880" spans="2:4" x14ac:dyDescent="0.35">
      <c r="B880">
        <v>879</v>
      </c>
      <c r="C880" t="e">
        <f ca="1">IF(B880&gt;INDIRECT(#REF!),"",HOUR(Data!J865))</f>
        <v>#REF!</v>
      </c>
      <c r="D880" t="e">
        <f ca="1">IF(B880&gt;INDIRECT(#REF!),"",IF(C880&gt;0,ROUND(C880/2,0),12))</f>
        <v>#REF!</v>
      </c>
    </row>
    <row r="881" spans="2:4" x14ac:dyDescent="0.35">
      <c r="B881">
        <v>880</v>
      </c>
      <c r="C881" t="e">
        <f ca="1">IF(B881&gt;INDIRECT(#REF!),"",HOUR(Data!J866))</f>
        <v>#REF!</v>
      </c>
      <c r="D881" t="e">
        <f ca="1">IF(B881&gt;INDIRECT(#REF!),"",IF(C881&gt;0,ROUND(C881/2,0),12))</f>
        <v>#REF!</v>
      </c>
    </row>
    <row r="882" spans="2:4" x14ac:dyDescent="0.35">
      <c r="B882">
        <v>881</v>
      </c>
      <c r="C882" t="e">
        <f ca="1">IF(B882&gt;INDIRECT(#REF!),"",HOUR(Data!J867))</f>
        <v>#REF!</v>
      </c>
      <c r="D882" t="e">
        <f ca="1">IF(B882&gt;INDIRECT(#REF!),"",IF(C882&gt;0,ROUND(C882/2,0),12))</f>
        <v>#REF!</v>
      </c>
    </row>
    <row r="883" spans="2:4" x14ac:dyDescent="0.35">
      <c r="B883">
        <v>882</v>
      </c>
      <c r="C883" t="e">
        <f ca="1">IF(B883&gt;INDIRECT(#REF!),"",HOUR(Data!J868))</f>
        <v>#REF!</v>
      </c>
      <c r="D883" t="e">
        <f ca="1">IF(B883&gt;INDIRECT(#REF!),"",IF(C883&gt;0,ROUND(C883/2,0),12))</f>
        <v>#REF!</v>
      </c>
    </row>
    <row r="884" spans="2:4" x14ac:dyDescent="0.35">
      <c r="B884">
        <v>883</v>
      </c>
      <c r="C884" t="e">
        <f ca="1">IF(B884&gt;INDIRECT(#REF!),"",HOUR(Data!J869))</f>
        <v>#REF!</v>
      </c>
      <c r="D884" t="e">
        <f ca="1">IF(B884&gt;INDIRECT(#REF!),"",IF(C884&gt;0,ROUND(C884/2,0),12))</f>
        <v>#REF!</v>
      </c>
    </row>
    <row r="885" spans="2:4" x14ac:dyDescent="0.35">
      <c r="B885">
        <v>884</v>
      </c>
      <c r="C885" t="e">
        <f ca="1">IF(B885&gt;INDIRECT(#REF!),"",HOUR(Data!J870))</f>
        <v>#REF!</v>
      </c>
      <c r="D885" t="e">
        <f ca="1">IF(B885&gt;INDIRECT(#REF!),"",IF(C885&gt;0,ROUND(C885/2,0),12))</f>
        <v>#REF!</v>
      </c>
    </row>
    <row r="886" spans="2:4" x14ac:dyDescent="0.35">
      <c r="B886">
        <v>885</v>
      </c>
      <c r="C886" t="e">
        <f ca="1">IF(B886&gt;INDIRECT(#REF!),"",HOUR(Data!J871))</f>
        <v>#REF!</v>
      </c>
      <c r="D886" t="e">
        <f ca="1">IF(B886&gt;INDIRECT(#REF!),"",IF(C886&gt;0,ROUND(C886/2,0),12))</f>
        <v>#REF!</v>
      </c>
    </row>
    <row r="887" spans="2:4" x14ac:dyDescent="0.35">
      <c r="B887">
        <v>886</v>
      </c>
      <c r="C887" t="e">
        <f ca="1">IF(B887&gt;INDIRECT(#REF!),"",HOUR(Data!J872))</f>
        <v>#REF!</v>
      </c>
      <c r="D887" t="e">
        <f ca="1">IF(B887&gt;INDIRECT(#REF!),"",IF(C887&gt;0,ROUND(C887/2,0),12))</f>
        <v>#REF!</v>
      </c>
    </row>
    <row r="888" spans="2:4" x14ac:dyDescent="0.35">
      <c r="B888">
        <v>887</v>
      </c>
      <c r="C888" t="e">
        <f ca="1">IF(B888&gt;INDIRECT(#REF!),"",HOUR(Data!J873))</f>
        <v>#REF!</v>
      </c>
      <c r="D888" t="e">
        <f ca="1">IF(B888&gt;INDIRECT(#REF!),"",IF(C888&gt;0,ROUND(C888/2,0),12))</f>
        <v>#REF!</v>
      </c>
    </row>
    <row r="889" spans="2:4" x14ac:dyDescent="0.35">
      <c r="B889">
        <v>888</v>
      </c>
      <c r="C889" t="e">
        <f ca="1">IF(B889&gt;INDIRECT(#REF!),"",HOUR(Data!J874))</f>
        <v>#REF!</v>
      </c>
      <c r="D889" t="e">
        <f ca="1">IF(B889&gt;INDIRECT(#REF!),"",IF(C889&gt;0,ROUND(C889/2,0),12))</f>
        <v>#REF!</v>
      </c>
    </row>
    <row r="890" spans="2:4" x14ac:dyDescent="0.35">
      <c r="B890">
        <v>889</v>
      </c>
      <c r="C890" t="e">
        <f ca="1">IF(B890&gt;INDIRECT(#REF!),"",HOUR(Data!J875))</f>
        <v>#REF!</v>
      </c>
      <c r="D890" t="e">
        <f ca="1">IF(B890&gt;INDIRECT(#REF!),"",IF(C890&gt;0,ROUND(C890/2,0),12))</f>
        <v>#REF!</v>
      </c>
    </row>
    <row r="891" spans="2:4" x14ac:dyDescent="0.35">
      <c r="B891">
        <v>890</v>
      </c>
      <c r="C891" t="e">
        <f ca="1">IF(B891&gt;INDIRECT(#REF!),"",HOUR(Data!J876))</f>
        <v>#REF!</v>
      </c>
      <c r="D891" t="e">
        <f ca="1">IF(B891&gt;INDIRECT(#REF!),"",IF(C891&gt;0,ROUND(C891/2,0),12))</f>
        <v>#REF!</v>
      </c>
    </row>
    <row r="892" spans="2:4" x14ac:dyDescent="0.35">
      <c r="B892">
        <v>891</v>
      </c>
      <c r="C892" t="e">
        <f ca="1">IF(B892&gt;INDIRECT(#REF!),"",HOUR(Data!J877))</f>
        <v>#REF!</v>
      </c>
      <c r="D892" t="e">
        <f ca="1">IF(B892&gt;INDIRECT(#REF!),"",IF(C892&gt;0,ROUND(C892/2,0),12))</f>
        <v>#REF!</v>
      </c>
    </row>
    <row r="893" spans="2:4" x14ac:dyDescent="0.35">
      <c r="B893">
        <v>892</v>
      </c>
      <c r="C893" t="e">
        <f ca="1">IF(B893&gt;INDIRECT(#REF!),"",HOUR(Data!J878))</f>
        <v>#REF!</v>
      </c>
      <c r="D893" t="e">
        <f ca="1">IF(B893&gt;INDIRECT(#REF!),"",IF(C893&gt;0,ROUND(C893/2,0),12))</f>
        <v>#REF!</v>
      </c>
    </row>
    <row r="894" spans="2:4" x14ac:dyDescent="0.35">
      <c r="B894">
        <v>893</v>
      </c>
      <c r="C894" t="e">
        <f ca="1">IF(B894&gt;INDIRECT(#REF!),"",HOUR(Data!J879))</f>
        <v>#REF!</v>
      </c>
      <c r="D894" t="e">
        <f ca="1">IF(B894&gt;INDIRECT(#REF!),"",IF(C894&gt;0,ROUND(C894/2,0),12))</f>
        <v>#REF!</v>
      </c>
    </row>
    <row r="895" spans="2:4" x14ac:dyDescent="0.35">
      <c r="B895">
        <v>894</v>
      </c>
      <c r="C895" t="e">
        <f ca="1">IF(B895&gt;INDIRECT(#REF!),"",HOUR(Data!J880))</f>
        <v>#REF!</v>
      </c>
      <c r="D895" t="e">
        <f ca="1">IF(B895&gt;INDIRECT(#REF!),"",IF(C895&gt;0,ROUND(C895/2,0),12))</f>
        <v>#REF!</v>
      </c>
    </row>
    <row r="896" spans="2:4" x14ac:dyDescent="0.35">
      <c r="B896">
        <v>895</v>
      </c>
      <c r="C896" t="e">
        <f ca="1">IF(B896&gt;INDIRECT(#REF!),"",HOUR(Data!J881))</f>
        <v>#REF!</v>
      </c>
      <c r="D896" t="e">
        <f ca="1">IF(B896&gt;INDIRECT(#REF!),"",IF(C896&gt;0,ROUND(C896/2,0),12))</f>
        <v>#REF!</v>
      </c>
    </row>
    <row r="897" spans="2:4" x14ac:dyDescent="0.35">
      <c r="B897">
        <v>896</v>
      </c>
      <c r="C897" t="e">
        <f ca="1">IF(B897&gt;INDIRECT(#REF!),"",HOUR(Data!J882))</f>
        <v>#REF!</v>
      </c>
      <c r="D897" t="e">
        <f ca="1">IF(B897&gt;INDIRECT(#REF!),"",IF(C897&gt;0,ROUND(C897/2,0),12))</f>
        <v>#REF!</v>
      </c>
    </row>
    <row r="898" spans="2:4" x14ac:dyDescent="0.35">
      <c r="B898">
        <v>897</v>
      </c>
      <c r="C898" t="e">
        <f ca="1">IF(B898&gt;INDIRECT(#REF!),"",HOUR(Data!J883))</f>
        <v>#REF!</v>
      </c>
      <c r="D898" t="e">
        <f ca="1">IF(B898&gt;INDIRECT(#REF!),"",IF(C898&gt;0,ROUND(C898/2,0),12))</f>
        <v>#REF!</v>
      </c>
    </row>
    <row r="899" spans="2:4" x14ac:dyDescent="0.35">
      <c r="B899">
        <v>898</v>
      </c>
      <c r="C899" t="e">
        <f ca="1">IF(B899&gt;INDIRECT(#REF!),"",HOUR(Data!J884))</f>
        <v>#REF!</v>
      </c>
      <c r="D899" t="e">
        <f ca="1">IF(B899&gt;INDIRECT(#REF!),"",IF(C899&gt;0,ROUND(C899/2,0),12))</f>
        <v>#REF!</v>
      </c>
    </row>
    <row r="900" spans="2:4" x14ac:dyDescent="0.35">
      <c r="B900">
        <v>899</v>
      </c>
      <c r="C900" t="e">
        <f ca="1">IF(B900&gt;INDIRECT(#REF!),"",HOUR(Data!J885))</f>
        <v>#REF!</v>
      </c>
      <c r="D900" t="e">
        <f ca="1">IF(B900&gt;INDIRECT(#REF!),"",IF(C900&gt;0,ROUND(C900/2,0),12))</f>
        <v>#REF!</v>
      </c>
    </row>
    <row r="901" spans="2:4" x14ac:dyDescent="0.35">
      <c r="B901">
        <v>900</v>
      </c>
      <c r="C901" t="e">
        <f ca="1">IF(B901&gt;INDIRECT(#REF!),"",HOUR(Data!J886))</f>
        <v>#REF!</v>
      </c>
      <c r="D901" t="e">
        <f ca="1">IF(B901&gt;INDIRECT(#REF!),"",IF(C901&gt;0,ROUND(C901/2,0),12))</f>
        <v>#REF!</v>
      </c>
    </row>
    <row r="902" spans="2:4" x14ac:dyDescent="0.35">
      <c r="B902">
        <v>901</v>
      </c>
      <c r="C902" t="e">
        <f ca="1">IF(B902&gt;INDIRECT(#REF!),"",HOUR(Data!J887))</f>
        <v>#REF!</v>
      </c>
      <c r="D902" t="e">
        <f ca="1">IF(B902&gt;INDIRECT(#REF!),"",IF(C902&gt;0,ROUND(C902/2,0),12))</f>
        <v>#REF!</v>
      </c>
    </row>
    <row r="903" spans="2:4" x14ac:dyDescent="0.35">
      <c r="B903">
        <v>902</v>
      </c>
      <c r="C903" t="e">
        <f ca="1">IF(B903&gt;INDIRECT(#REF!),"",HOUR(Data!J888))</f>
        <v>#REF!</v>
      </c>
      <c r="D903" t="e">
        <f ca="1">IF(B903&gt;INDIRECT(#REF!),"",IF(C903&gt;0,ROUND(C903/2,0),12))</f>
        <v>#REF!</v>
      </c>
    </row>
    <row r="904" spans="2:4" x14ac:dyDescent="0.35">
      <c r="B904">
        <v>903</v>
      </c>
      <c r="C904" t="e">
        <f ca="1">IF(B904&gt;INDIRECT(#REF!),"",HOUR(Data!J889))</f>
        <v>#REF!</v>
      </c>
      <c r="D904" t="e">
        <f ca="1">IF(B904&gt;INDIRECT(#REF!),"",IF(C904&gt;0,ROUND(C904/2,0),12))</f>
        <v>#REF!</v>
      </c>
    </row>
    <row r="905" spans="2:4" x14ac:dyDescent="0.35">
      <c r="B905">
        <v>904</v>
      </c>
      <c r="C905" t="e">
        <f ca="1">IF(B905&gt;INDIRECT(#REF!),"",HOUR(Data!J890))</f>
        <v>#REF!</v>
      </c>
      <c r="D905" t="e">
        <f ca="1">IF(B905&gt;INDIRECT(#REF!),"",IF(C905&gt;0,ROUND(C905/2,0),12))</f>
        <v>#REF!</v>
      </c>
    </row>
    <row r="906" spans="2:4" x14ac:dyDescent="0.35">
      <c r="B906">
        <v>905</v>
      </c>
      <c r="C906" t="e">
        <f ca="1">IF(B906&gt;INDIRECT(#REF!),"",HOUR(Data!J891))</f>
        <v>#REF!</v>
      </c>
      <c r="D906" t="e">
        <f ca="1">IF(B906&gt;INDIRECT(#REF!),"",IF(C906&gt;0,ROUND(C906/2,0),12))</f>
        <v>#REF!</v>
      </c>
    </row>
    <row r="907" spans="2:4" x14ac:dyDescent="0.35">
      <c r="B907">
        <v>906</v>
      </c>
      <c r="C907" t="e">
        <f ca="1">IF(B907&gt;INDIRECT(#REF!),"",HOUR(Data!J892))</f>
        <v>#REF!</v>
      </c>
      <c r="D907" t="e">
        <f ca="1">IF(B907&gt;INDIRECT(#REF!),"",IF(C907&gt;0,ROUND(C907/2,0),12))</f>
        <v>#REF!</v>
      </c>
    </row>
    <row r="908" spans="2:4" x14ac:dyDescent="0.35">
      <c r="B908">
        <v>907</v>
      </c>
      <c r="C908" t="e">
        <f ca="1">IF(B908&gt;INDIRECT(#REF!),"",HOUR(Data!J893))</f>
        <v>#REF!</v>
      </c>
      <c r="D908" t="e">
        <f ca="1">IF(B908&gt;INDIRECT(#REF!),"",IF(C908&gt;0,ROUND(C908/2,0),12))</f>
        <v>#REF!</v>
      </c>
    </row>
    <row r="909" spans="2:4" x14ac:dyDescent="0.35">
      <c r="B909">
        <v>908</v>
      </c>
      <c r="C909" t="e">
        <f ca="1">IF(B909&gt;INDIRECT(#REF!),"",HOUR(Data!J894))</f>
        <v>#REF!</v>
      </c>
      <c r="D909" t="e">
        <f ca="1">IF(B909&gt;INDIRECT(#REF!),"",IF(C909&gt;0,ROUND(C909/2,0),12))</f>
        <v>#REF!</v>
      </c>
    </row>
    <row r="910" spans="2:4" x14ac:dyDescent="0.35">
      <c r="B910">
        <v>909</v>
      </c>
      <c r="C910" t="e">
        <f ca="1">IF(B910&gt;INDIRECT(#REF!),"",HOUR(Data!J895))</f>
        <v>#REF!</v>
      </c>
      <c r="D910" t="e">
        <f ca="1">IF(B910&gt;INDIRECT(#REF!),"",IF(C910&gt;0,ROUND(C910/2,0),12))</f>
        <v>#REF!</v>
      </c>
    </row>
    <row r="911" spans="2:4" x14ac:dyDescent="0.35">
      <c r="B911">
        <v>910</v>
      </c>
      <c r="C911" t="e">
        <f ca="1">IF(B911&gt;INDIRECT(#REF!),"",HOUR(Data!J896))</f>
        <v>#REF!</v>
      </c>
      <c r="D911" t="e">
        <f ca="1">IF(B911&gt;INDIRECT(#REF!),"",IF(C911&gt;0,ROUND(C911/2,0),12))</f>
        <v>#REF!</v>
      </c>
    </row>
    <row r="912" spans="2:4" x14ac:dyDescent="0.35">
      <c r="B912">
        <v>911</v>
      </c>
      <c r="C912" t="e">
        <f ca="1">IF(B912&gt;INDIRECT(#REF!),"",HOUR(Data!J897))</f>
        <v>#REF!</v>
      </c>
      <c r="D912" t="e">
        <f ca="1">IF(B912&gt;INDIRECT(#REF!),"",IF(C912&gt;0,ROUND(C912/2,0),12))</f>
        <v>#REF!</v>
      </c>
    </row>
    <row r="913" spans="2:4" x14ac:dyDescent="0.35">
      <c r="B913">
        <v>912</v>
      </c>
      <c r="C913" t="e">
        <f ca="1">IF(B913&gt;INDIRECT(#REF!),"",HOUR(Data!J898))</f>
        <v>#REF!</v>
      </c>
      <c r="D913" t="e">
        <f ca="1">IF(B913&gt;INDIRECT(#REF!),"",IF(C913&gt;0,ROUND(C913/2,0),12))</f>
        <v>#REF!</v>
      </c>
    </row>
    <row r="914" spans="2:4" x14ac:dyDescent="0.35">
      <c r="B914">
        <v>913</v>
      </c>
      <c r="C914" t="e">
        <f ca="1">IF(B914&gt;INDIRECT(#REF!),"",HOUR(Data!J899))</f>
        <v>#REF!</v>
      </c>
      <c r="D914" t="e">
        <f ca="1">IF(B914&gt;INDIRECT(#REF!),"",IF(C914&gt;0,ROUND(C914/2,0),12))</f>
        <v>#REF!</v>
      </c>
    </row>
    <row r="915" spans="2:4" x14ac:dyDescent="0.35">
      <c r="B915">
        <v>914</v>
      </c>
      <c r="C915" t="e">
        <f ca="1">IF(B915&gt;INDIRECT(#REF!),"",HOUR(Data!J900))</f>
        <v>#REF!</v>
      </c>
      <c r="D915" t="e">
        <f ca="1">IF(B915&gt;INDIRECT(#REF!),"",IF(C915&gt;0,ROUND(C915/2,0),12))</f>
        <v>#REF!</v>
      </c>
    </row>
    <row r="916" spans="2:4" x14ac:dyDescent="0.35">
      <c r="B916">
        <v>915</v>
      </c>
      <c r="C916" t="e">
        <f ca="1">IF(B916&gt;INDIRECT(#REF!),"",HOUR(Data!J901))</f>
        <v>#REF!</v>
      </c>
      <c r="D916" t="e">
        <f ca="1">IF(B916&gt;INDIRECT(#REF!),"",IF(C916&gt;0,ROUND(C916/2,0),12))</f>
        <v>#REF!</v>
      </c>
    </row>
    <row r="917" spans="2:4" x14ac:dyDescent="0.35">
      <c r="B917">
        <v>916</v>
      </c>
      <c r="C917" t="e">
        <f ca="1">IF(B917&gt;INDIRECT(#REF!),"",HOUR(Data!J902))</f>
        <v>#REF!</v>
      </c>
      <c r="D917" t="e">
        <f ca="1">IF(B917&gt;INDIRECT(#REF!),"",IF(C917&gt;0,ROUND(C917/2,0),12))</f>
        <v>#REF!</v>
      </c>
    </row>
    <row r="918" spans="2:4" x14ac:dyDescent="0.35">
      <c r="B918">
        <v>917</v>
      </c>
      <c r="C918" t="e">
        <f ca="1">IF(B918&gt;INDIRECT(#REF!),"",HOUR(Data!J903))</f>
        <v>#REF!</v>
      </c>
      <c r="D918" t="e">
        <f ca="1">IF(B918&gt;INDIRECT(#REF!),"",IF(C918&gt;0,ROUND(C918/2,0),12))</f>
        <v>#REF!</v>
      </c>
    </row>
    <row r="919" spans="2:4" x14ac:dyDescent="0.35">
      <c r="B919">
        <v>918</v>
      </c>
      <c r="C919" t="e">
        <f ca="1">IF(B919&gt;INDIRECT(#REF!),"",HOUR(Data!J904))</f>
        <v>#REF!</v>
      </c>
      <c r="D919" t="e">
        <f ca="1">IF(B919&gt;INDIRECT(#REF!),"",IF(C919&gt;0,ROUND(C919/2,0),12))</f>
        <v>#REF!</v>
      </c>
    </row>
    <row r="920" spans="2:4" x14ac:dyDescent="0.35">
      <c r="B920">
        <v>919</v>
      </c>
      <c r="C920" t="e">
        <f ca="1">IF(B920&gt;INDIRECT(#REF!),"",HOUR(Data!J905))</f>
        <v>#REF!</v>
      </c>
      <c r="D920" t="e">
        <f ca="1">IF(B920&gt;INDIRECT(#REF!),"",IF(C920&gt;0,ROUND(C920/2,0),12))</f>
        <v>#REF!</v>
      </c>
    </row>
    <row r="921" spans="2:4" x14ac:dyDescent="0.35">
      <c r="B921">
        <v>920</v>
      </c>
      <c r="C921" t="e">
        <f ca="1">IF(B921&gt;INDIRECT(#REF!),"",HOUR(Data!J906))</f>
        <v>#REF!</v>
      </c>
      <c r="D921" t="e">
        <f ca="1">IF(B921&gt;INDIRECT(#REF!),"",IF(C921&gt;0,ROUND(C921/2,0),12))</f>
        <v>#REF!</v>
      </c>
    </row>
    <row r="922" spans="2:4" x14ac:dyDescent="0.35">
      <c r="B922">
        <v>921</v>
      </c>
      <c r="C922" t="e">
        <f ca="1">IF(B922&gt;INDIRECT(#REF!),"",HOUR(Data!J907))</f>
        <v>#REF!</v>
      </c>
      <c r="D922" t="e">
        <f ca="1">IF(B922&gt;INDIRECT(#REF!),"",IF(C922&gt;0,ROUND(C922/2,0),12))</f>
        <v>#REF!</v>
      </c>
    </row>
    <row r="923" spans="2:4" x14ac:dyDescent="0.35">
      <c r="B923">
        <v>922</v>
      </c>
      <c r="C923" t="e">
        <f ca="1">IF(B923&gt;INDIRECT(#REF!),"",HOUR(Data!J908))</f>
        <v>#REF!</v>
      </c>
      <c r="D923" t="e">
        <f ca="1">IF(B923&gt;INDIRECT(#REF!),"",IF(C923&gt;0,ROUND(C923/2,0),12))</f>
        <v>#REF!</v>
      </c>
    </row>
    <row r="924" spans="2:4" x14ac:dyDescent="0.35">
      <c r="B924">
        <v>923</v>
      </c>
      <c r="C924" t="e">
        <f ca="1">IF(B924&gt;INDIRECT(#REF!),"",HOUR(Data!J909))</f>
        <v>#REF!</v>
      </c>
      <c r="D924" t="e">
        <f ca="1">IF(B924&gt;INDIRECT(#REF!),"",IF(C924&gt;0,ROUND(C924/2,0),12))</f>
        <v>#REF!</v>
      </c>
    </row>
    <row r="925" spans="2:4" x14ac:dyDescent="0.35">
      <c r="B925">
        <v>924</v>
      </c>
      <c r="C925" t="e">
        <f ca="1">IF(B925&gt;INDIRECT(#REF!),"",HOUR(Data!J910))</f>
        <v>#REF!</v>
      </c>
      <c r="D925" t="e">
        <f ca="1">IF(B925&gt;INDIRECT(#REF!),"",IF(C925&gt;0,ROUND(C925/2,0),12))</f>
        <v>#REF!</v>
      </c>
    </row>
    <row r="926" spans="2:4" x14ac:dyDescent="0.35">
      <c r="B926">
        <v>925</v>
      </c>
      <c r="C926" t="e">
        <f ca="1">IF(B926&gt;INDIRECT(#REF!),"",HOUR(Data!J911))</f>
        <v>#REF!</v>
      </c>
      <c r="D926" t="e">
        <f ca="1">IF(B926&gt;INDIRECT(#REF!),"",IF(C926&gt;0,ROUND(C926/2,0),12))</f>
        <v>#REF!</v>
      </c>
    </row>
    <row r="927" spans="2:4" x14ac:dyDescent="0.35">
      <c r="B927">
        <v>926</v>
      </c>
      <c r="C927" t="e">
        <f ca="1">IF(B927&gt;INDIRECT(#REF!),"",HOUR(Data!J912))</f>
        <v>#REF!</v>
      </c>
      <c r="D927" t="e">
        <f ca="1">IF(B927&gt;INDIRECT(#REF!),"",IF(C927&gt;0,ROUND(C927/2,0),12))</f>
        <v>#REF!</v>
      </c>
    </row>
    <row r="928" spans="2:4" x14ac:dyDescent="0.35">
      <c r="B928">
        <v>927</v>
      </c>
      <c r="C928" t="e">
        <f ca="1">IF(B928&gt;INDIRECT(#REF!),"",HOUR(Data!J913))</f>
        <v>#REF!</v>
      </c>
      <c r="D928" t="e">
        <f ca="1">IF(B928&gt;INDIRECT(#REF!),"",IF(C928&gt;0,ROUND(C928/2,0),12))</f>
        <v>#REF!</v>
      </c>
    </row>
    <row r="929" spans="2:4" x14ac:dyDescent="0.35">
      <c r="B929">
        <v>928</v>
      </c>
      <c r="C929" t="e">
        <f ca="1">IF(B929&gt;INDIRECT(#REF!),"",HOUR(Data!J914))</f>
        <v>#REF!</v>
      </c>
      <c r="D929" t="e">
        <f ca="1">IF(B929&gt;INDIRECT(#REF!),"",IF(C929&gt;0,ROUND(C929/2,0),12))</f>
        <v>#REF!</v>
      </c>
    </row>
    <row r="930" spans="2:4" x14ac:dyDescent="0.35">
      <c r="B930">
        <v>929</v>
      </c>
      <c r="C930" t="e">
        <f ca="1">IF(B930&gt;INDIRECT(#REF!),"",HOUR(Data!J915))</f>
        <v>#REF!</v>
      </c>
      <c r="D930" t="e">
        <f ca="1">IF(B930&gt;INDIRECT(#REF!),"",IF(C930&gt;0,ROUND(C930/2,0),12))</f>
        <v>#REF!</v>
      </c>
    </row>
    <row r="931" spans="2:4" x14ac:dyDescent="0.35">
      <c r="B931">
        <v>930</v>
      </c>
      <c r="C931" t="e">
        <f ca="1">IF(B931&gt;INDIRECT(#REF!),"",HOUR(Data!J916))</f>
        <v>#REF!</v>
      </c>
      <c r="D931" t="e">
        <f ca="1">IF(B931&gt;INDIRECT(#REF!),"",IF(C931&gt;0,ROUND(C931/2,0),12))</f>
        <v>#REF!</v>
      </c>
    </row>
    <row r="932" spans="2:4" x14ac:dyDescent="0.35">
      <c r="B932">
        <v>931</v>
      </c>
      <c r="C932" t="e">
        <f ca="1">IF(B932&gt;INDIRECT(#REF!),"",HOUR(Data!J917))</f>
        <v>#REF!</v>
      </c>
      <c r="D932" t="e">
        <f ca="1">IF(B932&gt;INDIRECT(#REF!),"",IF(C932&gt;0,ROUND(C932/2,0),12))</f>
        <v>#REF!</v>
      </c>
    </row>
    <row r="933" spans="2:4" x14ac:dyDescent="0.35">
      <c r="B933">
        <v>932</v>
      </c>
      <c r="C933" t="e">
        <f ca="1">IF(B933&gt;INDIRECT(#REF!),"",HOUR(Data!J918))</f>
        <v>#REF!</v>
      </c>
      <c r="D933" t="e">
        <f ca="1">IF(B933&gt;INDIRECT(#REF!),"",IF(C933&gt;0,ROUND(C933/2,0),12))</f>
        <v>#REF!</v>
      </c>
    </row>
    <row r="934" spans="2:4" x14ac:dyDescent="0.35">
      <c r="B934">
        <v>933</v>
      </c>
      <c r="C934" t="e">
        <f ca="1">IF(B934&gt;INDIRECT(#REF!),"",HOUR(Data!J919))</f>
        <v>#REF!</v>
      </c>
      <c r="D934" t="e">
        <f ca="1">IF(B934&gt;INDIRECT(#REF!),"",IF(C934&gt;0,ROUND(C934/2,0),12))</f>
        <v>#REF!</v>
      </c>
    </row>
    <row r="935" spans="2:4" x14ac:dyDescent="0.35">
      <c r="B935">
        <v>934</v>
      </c>
      <c r="C935" t="e">
        <f ca="1">IF(B935&gt;INDIRECT(#REF!),"",HOUR(Data!J920))</f>
        <v>#REF!</v>
      </c>
      <c r="D935" t="e">
        <f ca="1">IF(B935&gt;INDIRECT(#REF!),"",IF(C935&gt;0,ROUND(C935/2,0),12))</f>
        <v>#REF!</v>
      </c>
    </row>
    <row r="936" spans="2:4" x14ac:dyDescent="0.35">
      <c r="B936">
        <v>935</v>
      </c>
      <c r="C936" t="e">
        <f ca="1">IF(B936&gt;INDIRECT(#REF!),"",HOUR(Data!J921))</f>
        <v>#REF!</v>
      </c>
      <c r="D936" t="e">
        <f ca="1">IF(B936&gt;INDIRECT(#REF!),"",IF(C936&gt;0,ROUND(C936/2,0),12))</f>
        <v>#REF!</v>
      </c>
    </row>
    <row r="937" spans="2:4" x14ac:dyDescent="0.35">
      <c r="B937">
        <v>936</v>
      </c>
      <c r="C937" t="e">
        <f ca="1">IF(B937&gt;INDIRECT(#REF!),"",HOUR(Data!J922))</f>
        <v>#REF!</v>
      </c>
      <c r="D937" t="e">
        <f ca="1">IF(B937&gt;INDIRECT(#REF!),"",IF(C937&gt;0,ROUND(C937/2,0),12))</f>
        <v>#REF!</v>
      </c>
    </row>
    <row r="938" spans="2:4" x14ac:dyDescent="0.35">
      <c r="B938">
        <v>937</v>
      </c>
      <c r="C938" t="e">
        <f ca="1">IF(B938&gt;INDIRECT(#REF!),"",HOUR(Data!J923))</f>
        <v>#REF!</v>
      </c>
      <c r="D938" t="e">
        <f ca="1">IF(B938&gt;INDIRECT(#REF!),"",IF(C938&gt;0,ROUND(C938/2,0),12))</f>
        <v>#REF!</v>
      </c>
    </row>
    <row r="939" spans="2:4" x14ac:dyDescent="0.35">
      <c r="B939">
        <v>938</v>
      </c>
      <c r="C939" t="e">
        <f ca="1">IF(B939&gt;INDIRECT(#REF!),"",HOUR(Data!J924))</f>
        <v>#REF!</v>
      </c>
      <c r="D939" t="e">
        <f ca="1">IF(B939&gt;INDIRECT(#REF!),"",IF(C939&gt;0,ROUND(C939/2,0),12))</f>
        <v>#REF!</v>
      </c>
    </row>
    <row r="940" spans="2:4" x14ac:dyDescent="0.35">
      <c r="B940">
        <v>939</v>
      </c>
      <c r="C940" t="e">
        <f ca="1">IF(B940&gt;INDIRECT(#REF!),"",HOUR(Data!J925))</f>
        <v>#REF!</v>
      </c>
      <c r="D940" t="e">
        <f ca="1">IF(B940&gt;INDIRECT(#REF!),"",IF(C940&gt;0,ROUND(C940/2,0),12))</f>
        <v>#REF!</v>
      </c>
    </row>
    <row r="941" spans="2:4" x14ac:dyDescent="0.35">
      <c r="B941">
        <v>940</v>
      </c>
      <c r="C941" t="e">
        <f ca="1">IF(B941&gt;INDIRECT(#REF!),"",HOUR(Data!J926))</f>
        <v>#REF!</v>
      </c>
      <c r="D941" t="e">
        <f ca="1">IF(B941&gt;INDIRECT(#REF!),"",IF(C941&gt;0,ROUND(C941/2,0),12))</f>
        <v>#REF!</v>
      </c>
    </row>
    <row r="942" spans="2:4" x14ac:dyDescent="0.35">
      <c r="B942">
        <v>941</v>
      </c>
      <c r="C942" t="e">
        <f ca="1">IF(B942&gt;INDIRECT(#REF!),"",HOUR(Data!J927))</f>
        <v>#REF!</v>
      </c>
      <c r="D942" t="e">
        <f ca="1">IF(B942&gt;INDIRECT(#REF!),"",IF(C942&gt;0,ROUND(C942/2,0),12))</f>
        <v>#REF!</v>
      </c>
    </row>
    <row r="943" spans="2:4" x14ac:dyDescent="0.35">
      <c r="B943">
        <v>942</v>
      </c>
      <c r="C943" t="e">
        <f ca="1">IF(B943&gt;INDIRECT(#REF!),"",HOUR(Data!J928))</f>
        <v>#REF!</v>
      </c>
      <c r="D943" t="e">
        <f ca="1">IF(B943&gt;INDIRECT(#REF!),"",IF(C943&gt;0,ROUND(C943/2,0),12))</f>
        <v>#REF!</v>
      </c>
    </row>
    <row r="944" spans="2:4" x14ac:dyDescent="0.35">
      <c r="B944">
        <v>943</v>
      </c>
      <c r="C944" t="e">
        <f ca="1">IF(B944&gt;INDIRECT(#REF!),"",HOUR(Data!J929))</f>
        <v>#REF!</v>
      </c>
      <c r="D944" t="e">
        <f ca="1">IF(B944&gt;INDIRECT(#REF!),"",IF(C944&gt;0,ROUND(C944/2,0),12))</f>
        <v>#REF!</v>
      </c>
    </row>
    <row r="945" spans="2:4" x14ac:dyDescent="0.35">
      <c r="B945">
        <v>944</v>
      </c>
      <c r="C945" t="e">
        <f ca="1">IF(B945&gt;INDIRECT(#REF!),"",HOUR(Data!J930))</f>
        <v>#REF!</v>
      </c>
      <c r="D945" t="e">
        <f ca="1">IF(B945&gt;INDIRECT(#REF!),"",IF(C945&gt;0,ROUND(C945/2,0),12))</f>
        <v>#REF!</v>
      </c>
    </row>
    <row r="946" spans="2:4" x14ac:dyDescent="0.35">
      <c r="B946">
        <v>945</v>
      </c>
      <c r="C946" t="e">
        <f ca="1">IF(B946&gt;INDIRECT(#REF!),"",HOUR(Data!J931))</f>
        <v>#REF!</v>
      </c>
      <c r="D946" t="e">
        <f ca="1">IF(B946&gt;INDIRECT(#REF!),"",IF(C946&gt;0,ROUND(C946/2,0),12))</f>
        <v>#REF!</v>
      </c>
    </row>
    <row r="947" spans="2:4" x14ac:dyDescent="0.35">
      <c r="B947">
        <v>946</v>
      </c>
      <c r="C947" t="e">
        <f ca="1">IF(B947&gt;INDIRECT(#REF!),"",HOUR(Data!J932))</f>
        <v>#REF!</v>
      </c>
      <c r="D947" t="e">
        <f ca="1">IF(B947&gt;INDIRECT(#REF!),"",IF(C947&gt;0,ROUND(C947/2,0),12))</f>
        <v>#REF!</v>
      </c>
    </row>
    <row r="948" spans="2:4" x14ac:dyDescent="0.35">
      <c r="B948">
        <v>947</v>
      </c>
      <c r="C948" t="e">
        <f ca="1">IF(B948&gt;INDIRECT(#REF!),"",HOUR(Data!J933))</f>
        <v>#REF!</v>
      </c>
      <c r="D948" t="e">
        <f ca="1">IF(B948&gt;INDIRECT(#REF!),"",IF(C948&gt;0,ROUND(C948/2,0),12))</f>
        <v>#REF!</v>
      </c>
    </row>
    <row r="949" spans="2:4" x14ac:dyDescent="0.35">
      <c r="B949">
        <v>948</v>
      </c>
      <c r="C949" t="e">
        <f ca="1">IF(B949&gt;INDIRECT(#REF!),"",HOUR(Data!J934))</f>
        <v>#REF!</v>
      </c>
      <c r="D949" t="e">
        <f ca="1">IF(B949&gt;INDIRECT(#REF!),"",IF(C949&gt;0,ROUND(C949/2,0),12))</f>
        <v>#REF!</v>
      </c>
    </row>
    <row r="950" spans="2:4" x14ac:dyDescent="0.35">
      <c r="B950">
        <v>949</v>
      </c>
      <c r="C950" t="e">
        <f ca="1">IF(B950&gt;INDIRECT(#REF!),"",HOUR(Data!J935))</f>
        <v>#REF!</v>
      </c>
      <c r="D950" t="e">
        <f ca="1">IF(B950&gt;INDIRECT(#REF!),"",IF(C950&gt;0,ROUND(C950/2,0),12))</f>
        <v>#REF!</v>
      </c>
    </row>
    <row r="951" spans="2:4" x14ac:dyDescent="0.35">
      <c r="B951">
        <v>950</v>
      </c>
      <c r="C951" t="e">
        <f ca="1">IF(B951&gt;INDIRECT(#REF!),"",HOUR(Data!J936))</f>
        <v>#REF!</v>
      </c>
      <c r="D951" t="e">
        <f ca="1">IF(B951&gt;INDIRECT(#REF!),"",IF(C951&gt;0,ROUND(C951/2,0),12))</f>
        <v>#REF!</v>
      </c>
    </row>
    <row r="952" spans="2:4" x14ac:dyDescent="0.35">
      <c r="B952">
        <v>951</v>
      </c>
      <c r="C952" t="e">
        <f ca="1">IF(B952&gt;INDIRECT(#REF!),"",HOUR(Data!J937))</f>
        <v>#REF!</v>
      </c>
      <c r="D952" t="e">
        <f ca="1">IF(B952&gt;INDIRECT(#REF!),"",IF(C952&gt;0,ROUND(C952/2,0),12))</f>
        <v>#REF!</v>
      </c>
    </row>
    <row r="953" spans="2:4" x14ac:dyDescent="0.35">
      <c r="B953">
        <v>952</v>
      </c>
      <c r="C953" t="e">
        <f ca="1">IF(B953&gt;INDIRECT(#REF!),"",HOUR(Data!J938))</f>
        <v>#REF!</v>
      </c>
      <c r="D953" t="e">
        <f ca="1">IF(B953&gt;INDIRECT(#REF!),"",IF(C953&gt;0,ROUND(C953/2,0),12))</f>
        <v>#REF!</v>
      </c>
    </row>
    <row r="954" spans="2:4" x14ac:dyDescent="0.35">
      <c r="B954">
        <v>953</v>
      </c>
      <c r="C954" t="e">
        <f ca="1">IF(B954&gt;INDIRECT(#REF!),"",HOUR(Data!J939))</f>
        <v>#REF!</v>
      </c>
      <c r="D954" t="e">
        <f ca="1">IF(B954&gt;INDIRECT(#REF!),"",IF(C954&gt;0,ROUND(C954/2,0),12))</f>
        <v>#REF!</v>
      </c>
    </row>
    <row r="955" spans="2:4" x14ac:dyDescent="0.35">
      <c r="B955">
        <v>954</v>
      </c>
      <c r="C955" t="e">
        <f ca="1">IF(B955&gt;INDIRECT(#REF!),"",HOUR(Data!J940))</f>
        <v>#REF!</v>
      </c>
      <c r="D955" t="e">
        <f ca="1">IF(B955&gt;INDIRECT(#REF!),"",IF(C955&gt;0,ROUND(C955/2,0),12))</f>
        <v>#REF!</v>
      </c>
    </row>
    <row r="956" spans="2:4" x14ac:dyDescent="0.35">
      <c r="B956">
        <v>955</v>
      </c>
      <c r="C956" t="e">
        <f ca="1">IF(B956&gt;INDIRECT(#REF!),"",HOUR(Data!J941))</f>
        <v>#REF!</v>
      </c>
      <c r="D956" t="e">
        <f ca="1">IF(B956&gt;INDIRECT(#REF!),"",IF(C956&gt;0,ROUND(C956/2,0),12))</f>
        <v>#REF!</v>
      </c>
    </row>
    <row r="957" spans="2:4" x14ac:dyDescent="0.35">
      <c r="B957">
        <v>956</v>
      </c>
      <c r="C957" t="e">
        <f ca="1">IF(B957&gt;INDIRECT(#REF!),"",HOUR(Data!J942))</f>
        <v>#REF!</v>
      </c>
      <c r="D957" t="e">
        <f ca="1">IF(B957&gt;INDIRECT(#REF!),"",IF(C957&gt;0,ROUND(C957/2,0),12))</f>
        <v>#REF!</v>
      </c>
    </row>
    <row r="958" spans="2:4" x14ac:dyDescent="0.35">
      <c r="B958">
        <v>957</v>
      </c>
      <c r="C958" t="e">
        <f ca="1">IF(B958&gt;INDIRECT(#REF!),"",HOUR(Data!J943))</f>
        <v>#REF!</v>
      </c>
      <c r="D958" t="e">
        <f ca="1">IF(B958&gt;INDIRECT(#REF!),"",IF(C958&gt;0,ROUND(C958/2,0),12))</f>
        <v>#REF!</v>
      </c>
    </row>
    <row r="959" spans="2:4" x14ac:dyDescent="0.35">
      <c r="B959">
        <v>958</v>
      </c>
      <c r="C959" t="e">
        <f ca="1">IF(B959&gt;INDIRECT(#REF!),"",HOUR(Data!J944))</f>
        <v>#REF!</v>
      </c>
      <c r="D959" t="e">
        <f ca="1">IF(B959&gt;INDIRECT(#REF!),"",IF(C959&gt;0,ROUND(C959/2,0),12))</f>
        <v>#REF!</v>
      </c>
    </row>
    <row r="960" spans="2:4" x14ac:dyDescent="0.35">
      <c r="B960">
        <v>959</v>
      </c>
      <c r="C960" t="e">
        <f ca="1">IF(B960&gt;INDIRECT(#REF!),"",HOUR(Data!J945))</f>
        <v>#REF!</v>
      </c>
      <c r="D960" t="e">
        <f ca="1">IF(B960&gt;INDIRECT(#REF!),"",IF(C960&gt;0,ROUND(C960/2,0),12))</f>
        <v>#REF!</v>
      </c>
    </row>
    <row r="961" spans="2:4" x14ac:dyDescent="0.35">
      <c r="B961">
        <v>960</v>
      </c>
      <c r="C961" t="e">
        <f ca="1">IF(B961&gt;INDIRECT(#REF!),"",HOUR(Data!J946))</f>
        <v>#REF!</v>
      </c>
      <c r="D961" t="e">
        <f ca="1">IF(B961&gt;INDIRECT(#REF!),"",IF(C961&gt;0,ROUND(C961/2,0),12))</f>
        <v>#REF!</v>
      </c>
    </row>
    <row r="962" spans="2:4" x14ac:dyDescent="0.35">
      <c r="B962">
        <v>961</v>
      </c>
      <c r="C962" t="e">
        <f ca="1">IF(B962&gt;INDIRECT(#REF!),"",HOUR(Data!J947))</f>
        <v>#REF!</v>
      </c>
      <c r="D962" t="e">
        <f ca="1">IF(B962&gt;INDIRECT(#REF!),"",IF(C962&gt;0,ROUND(C962/2,0),12))</f>
        <v>#REF!</v>
      </c>
    </row>
    <row r="963" spans="2:4" x14ac:dyDescent="0.35">
      <c r="B963">
        <v>962</v>
      </c>
      <c r="C963" t="e">
        <f ca="1">IF(B963&gt;INDIRECT(#REF!),"",HOUR(Data!J948))</f>
        <v>#REF!</v>
      </c>
      <c r="D963" t="e">
        <f ca="1">IF(B963&gt;INDIRECT(#REF!),"",IF(C963&gt;0,ROUND(C963/2,0),12))</f>
        <v>#REF!</v>
      </c>
    </row>
    <row r="964" spans="2:4" x14ac:dyDescent="0.35">
      <c r="B964">
        <v>963</v>
      </c>
      <c r="C964" t="e">
        <f ca="1">IF(B964&gt;INDIRECT(#REF!),"",HOUR(Data!J949))</f>
        <v>#REF!</v>
      </c>
      <c r="D964" t="e">
        <f ca="1">IF(B964&gt;INDIRECT(#REF!),"",IF(C964&gt;0,ROUND(C964/2,0),12))</f>
        <v>#REF!</v>
      </c>
    </row>
    <row r="965" spans="2:4" x14ac:dyDescent="0.35">
      <c r="B965">
        <v>964</v>
      </c>
      <c r="C965" t="e">
        <f ca="1">IF(B965&gt;INDIRECT(#REF!),"",HOUR(Data!J950))</f>
        <v>#REF!</v>
      </c>
      <c r="D965" t="e">
        <f ca="1">IF(B965&gt;INDIRECT(#REF!),"",IF(C965&gt;0,ROUND(C965/2,0),12))</f>
        <v>#REF!</v>
      </c>
    </row>
    <row r="966" spans="2:4" x14ac:dyDescent="0.35">
      <c r="B966">
        <v>965</v>
      </c>
      <c r="C966" t="e">
        <f ca="1">IF(B966&gt;INDIRECT(#REF!),"",HOUR(Data!J951))</f>
        <v>#REF!</v>
      </c>
      <c r="D966" t="e">
        <f ca="1">IF(B966&gt;INDIRECT(#REF!),"",IF(C966&gt;0,ROUND(C966/2,0),12))</f>
        <v>#REF!</v>
      </c>
    </row>
    <row r="967" spans="2:4" x14ac:dyDescent="0.35">
      <c r="B967">
        <v>966</v>
      </c>
      <c r="C967" t="e">
        <f ca="1">IF(B967&gt;INDIRECT(#REF!),"",HOUR(Data!J952))</f>
        <v>#REF!</v>
      </c>
      <c r="D967" t="e">
        <f ca="1">IF(B967&gt;INDIRECT(#REF!),"",IF(C967&gt;0,ROUND(C967/2,0),12))</f>
        <v>#REF!</v>
      </c>
    </row>
    <row r="968" spans="2:4" x14ac:dyDescent="0.35">
      <c r="B968">
        <v>967</v>
      </c>
      <c r="C968" t="e">
        <f ca="1">IF(B968&gt;INDIRECT(#REF!),"",HOUR(Data!J953))</f>
        <v>#REF!</v>
      </c>
      <c r="D968" t="e">
        <f ca="1">IF(B968&gt;INDIRECT(#REF!),"",IF(C968&gt;0,ROUND(C968/2,0),12))</f>
        <v>#REF!</v>
      </c>
    </row>
    <row r="969" spans="2:4" x14ac:dyDescent="0.35">
      <c r="B969">
        <v>968</v>
      </c>
      <c r="C969" t="e">
        <f ca="1">IF(B969&gt;INDIRECT(#REF!),"",HOUR(Data!J954))</f>
        <v>#REF!</v>
      </c>
      <c r="D969" t="e">
        <f ca="1">IF(B969&gt;INDIRECT(#REF!),"",IF(C969&gt;0,ROUND(C969/2,0),12))</f>
        <v>#REF!</v>
      </c>
    </row>
    <row r="970" spans="2:4" x14ac:dyDescent="0.35">
      <c r="B970">
        <v>969</v>
      </c>
      <c r="C970" t="e">
        <f ca="1">IF(B970&gt;INDIRECT(#REF!),"",HOUR(Data!J955))</f>
        <v>#REF!</v>
      </c>
      <c r="D970" t="e">
        <f ca="1">IF(B970&gt;INDIRECT(#REF!),"",IF(C970&gt;0,ROUND(C970/2,0),12))</f>
        <v>#REF!</v>
      </c>
    </row>
    <row r="971" spans="2:4" x14ac:dyDescent="0.35">
      <c r="B971">
        <v>970</v>
      </c>
      <c r="C971" t="e">
        <f ca="1">IF(B971&gt;INDIRECT(#REF!),"",HOUR(Data!J956))</f>
        <v>#REF!</v>
      </c>
      <c r="D971" t="e">
        <f ca="1">IF(B971&gt;INDIRECT(#REF!),"",IF(C971&gt;0,ROUND(C971/2,0),12))</f>
        <v>#REF!</v>
      </c>
    </row>
    <row r="972" spans="2:4" x14ac:dyDescent="0.35">
      <c r="B972">
        <v>971</v>
      </c>
      <c r="C972" t="e">
        <f ca="1">IF(B972&gt;INDIRECT(#REF!),"",HOUR(Data!J957))</f>
        <v>#REF!</v>
      </c>
      <c r="D972" t="e">
        <f ca="1">IF(B972&gt;INDIRECT(#REF!),"",IF(C972&gt;0,ROUND(C972/2,0),12))</f>
        <v>#REF!</v>
      </c>
    </row>
    <row r="973" spans="2:4" x14ac:dyDescent="0.35">
      <c r="B973">
        <v>972</v>
      </c>
      <c r="C973" t="e">
        <f ca="1">IF(B973&gt;INDIRECT(#REF!),"",HOUR(Data!J958))</f>
        <v>#REF!</v>
      </c>
      <c r="D973" t="e">
        <f ca="1">IF(B973&gt;INDIRECT(#REF!),"",IF(C973&gt;0,ROUND(C973/2,0),12))</f>
        <v>#REF!</v>
      </c>
    </row>
    <row r="974" spans="2:4" x14ac:dyDescent="0.35">
      <c r="B974">
        <v>973</v>
      </c>
      <c r="C974" t="e">
        <f ca="1">IF(B974&gt;INDIRECT(#REF!),"",HOUR(Data!J959))</f>
        <v>#REF!</v>
      </c>
      <c r="D974" t="e">
        <f ca="1">IF(B974&gt;INDIRECT(#REF!),"",IF(C974&gt;0,ROUND(C974/2,0),12))</f>
        <v>#REF!</v>
      </c>
    </row>
    <row r="975" spans="2:4" x14ac:dyDescent="0.35">
      <c r="B975">
        <v>974</v>
      </c>
      <c r="C975" t="e">
        <f ca="1">IF(B975&gt;INDIRECT(#REF!),"",HOUR(Data!J960))</f>
        <v>#REF!</v>
      </c>
      <c r="D975" t="e">
        <f ca="1">IF(B975&gt;INDIRECT(#REF!),"",IF(C975&gt;0,ROUND(C975/2,0),12))</f>
        <v>#REF!</v>
      </c>
    </row>
    <row r="976" spans="2:4" x14ac:dyDescent="0.35">
      <c r="B976">
        <v>975</v>
      </c>
      <c r="C976" t="e">
        <f ca="1">IF(B976&gt;INDIRECT(#REF!),"",HOUR(Data!J961))</f>
        <v>#REF!</v>
      </c>
      <c r="D976" t="e">
        <f ca="1">IF(B976&gt;INDIRECT(#REF!),"",IF(C976&gt;0,ROUND(C976/2,0),12))</f>
        <v>#REF!</v>
      </c>
    </row>
    <row r="977" spans="2:4" x14ac:dyDescent="0.35">
      <c r="B977">
        <v>976</v>
      </c>
      <c r="C977" t="e">
        <f ca="1">IF(B977&gt;INDIRECT(#REF!),"",HOUR(Data!J962))</f>
        <v>#REF!</v>
      </c>
      <c r="D977" t="e">
        <f ca="1">IF(B977&gt;INDIRECT(#REF!),"",IF(C977&gt;0,ROUND(C977/2,0),12))</f>
        <v>#REF!</v>
      </c>
    </row>
    <row r="978" spans="2:4" x14ac:dyDescent="0.35">
      <c r="B978">
        <v>977</v>
      </c>
      <c r="C978" t="e">
        <f ca="1">IF(B978&gt;INDIRECT(#REF!),"",HOUR(Data!J963))</f>
        <v>#REF!</v>
      </c>
      <c r="D978" t="e">
        <f ca="1">IF(B978&gt;INDIRECT(#REF!),"",IF(C978&gt;0,ROUND(C978/2,0),12))</f>
        <v>#REF!</v>
      </c>
    </row>
    <row r="979" spans="2:4" x14ac:dyDescent="0.35">
      <c r="B979">
        <v>978</v>
      </c>
      <c r="C979" t="e">
        <f ca="1">IF(B979&gt;INDIRECT(#REF!),"",HOUR(Data!J964))</f>
        <v>#REF!</v>
      </c>
      <c r="D979" t="e">
        <f ca="1">IF(B979&gt;INDIRECT(#REF!),"",IF(C979&gt;0,ROUND(C979/2,0),12))</f>
        <v>#REF!</v>
      </c>
    </row>
    <row r="980" spans="2:4" x14ac:dyDescent="0.35">
      <c r="B980">
        <v>979</v>
      </c>
      <c r="C980" t="e">
        <f ca="1">IF(B980&gt;INDIRECT(#REF!),"",HOUR(Data!J965))</f>
        <v>#REF!</v>
      </c>
      <c r="D980" t="e">
        <f ca="1">IF(B980&gt;INDIRECT(#REF!),"",IF(C980&gt;0,ROUND(C980/2,0),12))</f>
        <v>#REF!</v>
      </c>
    </row>
    <row r="981" spans="2:4" x14ac:dyDescent="0.35">
      <c r="B981">
        <v>980</v>
      </c>
      <c r="C981" t="e">
        <f ca="1">IF(B981&gt;INDIRECT(#REF!),"",HOUR(Data!J966))</f>
        <v>#REF!</v>
      </c>
      <c r="D981" t="e">
        <f ca="1">IF(B981&gt;INDIRECT(#REF!),"",IF(C981&gt;0,ROUND(C981/2,0),12))</f>
        <v>#REF!</v>
      </c>
    </row>
    <row r="982" spans="2:4" x14ac:dyDescent="0.35">
      <c r="B982">
        <v>981</v>
      </c>
      <c r="C982" t="e">
        <f ca="1">IF(B982&gt;INDIRECT(#REF!),"",HOUR(Data!J967))</f>
        <v>#REF!</v>
      </c>
      <c r="D982" t="e">
        <f ca="1">IF(B982&gt;INDIRECT(#REF!),"",IF(C982&gt;0,ROUND(C982/2,0),12))</f>
        <v>#REF!</v>
      </c>
    </row>
    <row r="983" spans="2:4" x14ac:dyDescent="0.35">
      <c r="B983">
        <v>982</v>
      </c>
      <c r="C983" t="e">
        <f ca="1">IF(B983&gt;INDIRECT(#REF!),"",HOUR(Data!J968))</f>
        <v>#REF!</v>
      </c>
      <c r="D983" t="e">
        <f ca="1">IF(B983&gt;INDIRECT(#REF!),"",IF(C983&gt;0,ROUND(C983/2,0),12))</f>
        <v>#REF!</v>
      </c>
    </row>
    <row r="984" spans="2:4" x14ac:dyDescent="0.35">
      <c r="B984">
        <v>983</v>
      </c>
      <c r="C984" t="e">
        <f ca="1">IF(B984&gt;INDIRECT(#REF!),"",HOUR(Data!J969))</f>
        <v>#REF!</v>
      </c>
      <c r="D984" t="e">
        <f ca="1">IF(B984&gt;INDIRECT(#REF!),"",IF(C984&gt;0,ROUND(C984/2,0),12))</f>
        <v>#REF!</v>
      </c>
    </row>
    <row r="985" spans="2:4" x14ac:dyDescent="0.35">
      <c r="B985">
        <v>984</v>
      </c>
      <c r="C985" t="e">
        <f ca="1">IF(B985&gt;INDIRECT(#REF!),"",HOUR(Data!J970))</f>
        <v>#REF!</v>
      </c>
      <c r="D985" t="e">
        <f ca="1">IF(B985&gt;INDIRECT(#REF!),"",IF(C985&gt;0,ROUND(C985/2,0),12))</f>
        <v>#REF!</v>
      </c>
    </row>
    <row r="986" spans="2:4" x14ac:dyDescent="0.35">
      <c r="B986">
        <v>985</v>
      </c>
      <c r="C986" t="e">
        <f ca="1">IF(B986&gt;INDIRECT(#REF!),"",HOUR(Data!J971))</f>
        <v>#REF!</v>
      </c>
      <c r="D986" t="e">
        <f ca="1">IF(B986&gt;INDIRECT(#REF!),"",IF(C986&gt;0,ROUND(C986/2,0),12))</f>
        <v>#REF!</v>
      </c>
    </row>
    <row r="987" spans="2:4" x14ac:dyDescent="0.35">
      <c r="B987">
        <v>986</v>
      </c>
      <c r="C987" t="e">
        <f ca="1">IF(B987&gt;INDIRECT(#REF!),"",HOUR(Data!J972))</f>
        <v>#REF!</v>
      </c>
      <c r="D987" t="e">
        <f ca="1">IF(B987&gt;INDIRECT(#REF!),"",IF(C987&gt;0,ROUND(C987/2,0),12))</f>
        <v>#REF!</v>
      </c>
    </row>
    <row r="988" spans="2:4" x14ac:dyDescent="0.35">
      <c r="B988">
        <v>987</v>
      </c>
      <c r="C988" t="e">
        <f ca="1">IF(B988&gt;INDIRECT(#REF!),"",HOUR(Data!J973))</f>
        <v>#REF!</v>
      </c>
      <c r="D988" t="e">
        <f ca="1">IF(B988&gt;INDIRECT(#REF!),"",IF(C988&gt;0,ROUND(C988/2,0),12))</f>
        <v>#REF!</v>
      </c>
    </row>
    <row r="989" spans="2:4" x14ac:dyDescent="0.35">
      <c r="B989">
        <v>988</v>
      </c>
      <c r="C989" t="e">
        <f ca="1">IF(B989&gt;INDIRECT(#REF!),"",HOUR(Data!J974))</f>
        <v>#REF!</v>
      </c>
      <c r="D989" t="e">
        <f ca="1">IF(B989&gt;INDIRECT(#REF!),"",IF(C989&gt;0,ROUND(C989/2,0),12))</f>
        <v>#REF!</v>
      </c>
    </row>
    <row r="990" spans="2:4" x14ac:dyDescent="0.35">
      <c r="B990">
        <v>989</v>
      </c>
      <c r="C990" t="e">
        <f ca="1">IF(B990&gt;INDIRECT(#REF!),"",HOUR(Data!J975))</f>
        <v>#REF!</v>
      </c>
      <c r="D990" t="e">
        <f ca="1">IF(B990&gt;INDIRECT(#REF!),"",IF(C990&gt;0,ROUND(C990/2,0),12))</f>
        <v>#REF!</v>
      </c>
    </row>
    <row r="991" spans="2:4" x14ac:dyDescent="0.35">
      <c r="B991">
        <v>990</v>
      </c>
      <c r="C991" t="e">
        <f ca="1">IF(B991&gt;INDIRECT(#REF!),"",HOUR(Data!J976))</f>
        <v>#REF!</v>
      </c>
      <c r="D991" t="e">
        <f ca="1">IF(B991&gt;INDIRECT(#REF!),"",IF(C991&gt;0,ROUND(C991/2,0),12))</f>
        <v>#REF!</v>
      </c>
    </row>
    <row r="992" spans="2:4" x14ac:dyDescent="0.35">
      <c r="B992">
        <v>991</v>
      </c>
      <c r="C992" t="e">
        <f ca="1">IF(B992&gt;INDIRECT(#REF!),"",HOUR(Data!J977))</f>
        <v>#REF!</v>
      </c>
      <c r="D992" t="e">
        <f ca="1">IF(B992&gt;INDIRECT(#REF!),"",IF(C992&gt;0,ROUND(C992/2,0),12))</f>
        <v>#REF!</v>
      </c>
    </row>
    <row r="993" spans="2:4" x14ac:dyDescent="0.35">
      <c r="B993">
        <v>992</v>
      </c>
      <c r="C993" t="e">
        <f ca="1">IF(B993&gt;INDIRECT(#REF!),"",HOUR(Data!J978))</f>
        <v>#REF!</v>
      </c>
      <c r="D993" t="e">
        <f ca="1">IF(B993&gt;INDIRECT(#REF!),"",IF(C993&gt;0,ROUND(C993/2,0),12))</f>
        <v>#REF!</v>
      </c>
    </row>
    <row r="994" spans="2:4" x14ac:dyDescent="0.35">
      <c r="B994">
        <v>993</v>
      </c>
      <c r="C994" t="e">
        <f ca="1">IF(B994&gt;INDIRECT(#REF!),"",HOUR(Data!J979))</f>
        <v>#REF!</v>
      </c>
      <c r="D994" t="e">
        <f ca="1">IF(B994&gt;INDIRECT(#REF!),"",IF(C994&gt;0,ROUND(C994/2,0),12))</f>
        <v>#REF!</v>
      </c>
    </row>
    <row r="995" spans="2:4" x14ac:dyDescent="0.35">
      <c r="B995">
        <v>994</v>
      </c>
      <c r="C995" t="e">
        <f ca="1">IF(B995&gt;INDIRECT(#REF!),"",HOUR(Data!J980))</f>
        <v>#REF!</v>
      </c>
      <c r="D995" t="e">
        <f ca="1">IF(B995&gt;INDIRECT(#REF!),"",IF(C995&gt;0,ROUND(C995/2,0),12))</f>
        <v>#REF!</v>
      </c>
    </row>
    <row r="996" spans="2:4" x14ac:dyDescent="0.35">
      <c r="B996">
        <v>995</v>
      </c>
      <c r="C996" t="e">
        <f ca="1">IF(B996&gt;INDIRECT(#REF!),"",HOUR(Data!J981))</f>
        <v>#REF!</v>
      </c>
      <c r="D996" t="e">
        <f ca="1">IF(B996&gt;INDIRECT(#REF!),"",IF(C996&gt;0,ROUND(C996/2,0),12))</f>
        <v>#REF!</v>
      </c>
    </row>
    <row r="997" spans="2:4" x14ac:dyDescent="0.35">
      <c r="B997">
        <v>996</v>
      </c>
      <c r="C997" t="e">
        <f ca="1">IF(B997&gt;INDIRECT(#REF!),"",HOUR(Data!J982))</f>
        <v>#REF!</v>
      </c>
      <c r="D997" t="e">
        <f ca="1">IF(B997&gt;INDIRECT(#REF!),"",IF(C997&gt;0,ROUND(C997/2,0),12))</f>
        <v>#REF!</v>
      </c>
    </row>
    <row r="998" spans="2:4" x14ac:dyDescent="0.35">
      <c r="B998">
        <v>997</v>
      </c>
      <c r="C998" t="e">
        <f ca="1">IF(B998&gt;INDIRECT(#REF!),"",HOUR(Data!J983))</f>
        <v>#REF!</v>
      </c>
      <c r="D998" t="e">
        <f ca="1">IF(B998&gt;INDIRECT(#REF!),"",IF(C998&gt;0,ROUND(C998/2,0),12))</f>
        <v>#REF!</v>
      </c>
    </row>
    <row r="999" spans="2:4" x14ac:dyDescent="0.35">
      <c r="B999">
        <v>998</v>
      </c>
      <c r="C999" t="e">
        <f ca="1">IF(B999&gt;INDIRECT(#REF!),"",HOUR(Data!J984))</f>
        <v>#REF!</v>
      </c>
      <c r="D999" t="e">
        <f ca="1">IF(B999&gt;INDIRECT(#REF!),"",IF(C999&gt;0,ROUND(C999/2,0),12))</f>
        <v>#REF!</v>
      </c>
    </row>
    <row r="1000" spans="2:4" x14ac:dyDescent="0.35">
      <c r="B1000">
        <v>999</v>
      </c>
      <c r="C1000" t="e">
        <f ca="1">IF(B1000&gt;INDIRECT(#REF!),"",HOUR(Data!J985))</f>
        <v>#REF!</v>
      </c>
      <c r="D1000" t="e">
        <f ca="1">IF(B1000&gt;INDIRECT(#REF!),"",IF(C1000&gt;0,ROUND(C1000/2,0),12))</f>
        <v>#REF!</v>
      </c>
    </row>
    <row r="1001" spans="2:4" x14ac:dyDescent="0.35">
      <c r="B1001">
        <v>1000</v>
      </c>
      <c r="C1001" t="e">
        <f ca="1">IF(B1001&gt;INDIRECT(#REF!),"",HOUR(Data!J986))</f>
        <v>#REF!</v>
      </c>
      <c r="D1001" t="e">
        <f ca="1">IF(B1001&gt;INDIRECT(#REF!),"",IF(C1001&gt;0,ROUND(C1001/2,0),12))</f>
        <v>#REF!</v>
      </c>
    </row>
    <row r="1002" spans="2:4" x14ac:dyDescent="0.35">
      <c r="B1002">
        <v>1001</v>
      </c>
      <c r="C1002" t="e">
        <f ca="1">IF(B1002&gt;INDIRECT(#REF!),"",HOUR(Data!J987))</f>
        <v>#REF!</v>
      </c>
      <c r="D1002" t="e">
        <f ca="1">IF(B1002&gt;INDIRECT(#REF!),"",IF(C1002&gt;0,ROUND(C1002/2,0),12))</f>
        <v>#REF!</v>
      </c>
    </row>
    <row r="1003" spans="2:4" x14ac:dyDescent="0.35">
      <c r="B1003">
        <v>1002</v>
      </c>
      <c r="C1003" t="e">
        <f ca="1">IF(B1003&gt;INDIRECT(#REF!),"",HOUR(Data!J988))</f>
        <v>#REF!</v>
      </c>
      <c r="D1003" t="e">
        <f ca="1">IF(B1003&gt;INDIRECT(#REF!),"",IF(C1003&gt;0,ROUND(C1003/2,0),12))</f>
        <v>#REF!</v>
      </c>
    </row>
    <row r="1004" spans="2:4" x14ac:dyDescent="0.35">
      <c r="B1004">
        <v>1003</v>
      </c>
      <c r="C1004" t="e">
        <f ca="1">IF(B1004&gt;INDIRECT(#REF!),"",HOUR(Data!J989))</f>
        <v>#REF!</v>
      </c>
      <c r="D1004" t="e">
        <f ca="1">IF(B1004&gt;INDIRECT(#REF!),"",IF(C1004&gt;0,ROUND(C1004/2,0),12))</f>
        <v>#REF!</v>
      </c>
    </row>
    <row r="1005" spans="2:4" x14ac:dyDescent="0.35">
      <c r="B1005">
        <v>1004</v>
      </c>
      <c r="C1005" t="e">
        <f ca="1">IF(B1005&gt;INDIRECT(#REF!),"",HOUR(Data!J990))</f>
        <v>#REF!</v>
      </c>
      <c r="D1005" t="e">
        <f ca="1">IF(B1005&gt;INDIRECT(#REF!),"",IF(C1005&gt;0,ROUND(C1005/2,0),12))</f>
        <v>#REF!</v>
      </c>
    </row>
    <row r="1006" spans="2:4" x14ac:dyDescent="0.35">
      <c r="B1006">
        <v>1005</v>
      </c>
      <c r="C1006" t="e">
        <f ca="1">IF(B1006&gt;INDIRECT(#REF!),"",HOUR(Data!J991))</f>
        <v>#REF!</v>
      </c>
      <c r="D1006" t="e">
        <f ca="1">IF(B1006&gt;INDIRECT(#REF!),"",IF(C1006&gt;0,ROUND(C1006/2,0),12))</f>
        <v>#REF!</v>
      </c>
    </row>
    <row r="1007" spans="2:4" x14ac:dyDescent="0.35">
      <c r="B1007">
        <v>1006</v>
      </c>
      <c r="C1007" t="e">
        <f ca="1">IF(B1007&gt;INDIRECT(#REF!),"",HOUR(Data!J992))</f>
        <v>#REF!</v>
      </c>
      <c r="D1007" t="e">
        <f ca="1">IF(B1007&gt;INDIRECT(#REF!),"",IF(C1007&gt;0,ROUND(C1007/2,0),12))</f>
        <v>#REF!</v>
      </c>
    </row>
    <row r="1008" spans="2:4" x14ac:dyDescent="0.35">
      <c r="B1008">
        <v>1007</v>
      </c>
      <c r="C1008" t="e">
        <f ca="1">IF(B1008&gt;INDIRECT(#REF!),"",HOUR(Data!#REF!))</f>
        <v>#REF!</v>
      </c>
      <c r="D1008" t="e">
        <f ca="1">IF(B1008&gt;INDIRECT(#REF!),"",IF(C1008&gt;0,ROUND(C1008/2,0),12))</f>
        <v>#REF!</v>
      </c>
    </row>
    <row r="1009" spans="2:4" x14ac:dyDescent="0.35">
      <c r="B1009">
        <v>1008</v>
      </c>
      <c r="C1009" t="e">
        <f ca="1">IF(B1009&gt;INDIRECT(#REF!),"",HOUR(Data!#REF!))</f>
        <v>#REF!</v>
      </c>
      <c r="D1009" t="e">
        <f ca="1">IF(B1009&gt;INDIRECT(#REF!),"",IF(C1009&gt;0,ROUND(C1009/2,0),12))</f>
        <v>#REF!</v>
      </c>
    </row>
    <row r="1010" spans="2:4" x14ac:dyDescent="0.35">
      <c r="B1010">
        <v>1009</v>
      </c>
      <c r="C1010" t="e">
        <f ca="1">IF(B1010&gt;INDIRECT(#REF!),"",HOUR(Data!J993))</f>
        <v>#REF!</v>
      </c>
      <c r="D1010" t="e">
        <f ca="1">IF(B1010&gt;INDIRECT(#REF!),"",IF(C1010&gt;0,ROUND(C1010/2,0),12))</f>
        <v>#REF!</v>
      </c>
    </row>
    <row r="1011" spans="2:4" x14ac:dyDescent="0.35">
      <c r="B1011">
        <v>1010</v>
      </c>
      <c r="C1011" t="e">
        <f ca="1">IF(B1011&gt;INDIRECT(#REF!),"",HOUR(Data!J994))</f>
        <v>#REF!</v>
      </c>
      <c r="D1011" t="e">
        <f ca="1">IF(B1011&gt;INDIRECT(#REF!),"",IF(C1011&gt;0,ROUND(C1011/2,0),12))</f>
        <v>#REF!</v>
      </c>
    </row>
    <row r="1012" spans="2:4" x14ac:dyDescent="0.35">
      <c r="B1012">
        <v>1011</v>
      </c>
      <c r="C1012" t="e">
        <f ca="1">IF(B1012&gt;INDIRECT(#REF!),"",HOUR(Data!J995))</f>
        <v>#REF!</v>
      </c>
      <c r="D1012" t="e">
        <f ca="1">IF(B1012&gt;INDIRECT(#REF!),"",IF(C1012&gt;0,ROUND(C1012/2,0),12))</f>
        <v>#REF!</v>
      </c>
    </row>
    <row r="1013" spans="2:4" x14ac:dyDescent="0.35">
      <c r="B1013">
        <v>1012</v>
      </c>
      <c r="C1013" t="e">
        <f ca="1">IF(B1013&gt;INDIRECT(#REF!),"",HOUR(Data!J996))</f>
        <v>#REF!</v>
      </c>
      <c r="D1013" t="e">
        <f ca="1">IF(B1013&gt;INDIRECT(#REF!),"",IF(C1013&gt;0,ROUND(C1013/2,0),12))</f>
        <v>#REF!</v>
      </c>
    </row>
    <row r="1014" spans="2:4" x14ac:dyDescent="0.35">
      <c r="B1014">
        <v>1013</v>
      </c>
      <c r="C1014" t="e">
        <f ca="1">IF(B1014&gt;INDIRECT(#REF!),"",HOUR(Data!J997))</f>
        <v>#REF!</v>
      </c>
      <c r="D1014" t="e">
        <f ca="1">IF(B1014&gt;INDIRECT(#REF!),"",IF(C1014&gt;0,ROUND(C1014/2,0),12))</f>
        <v>#REF!</v>
      </c>
    </row>
    <row r="1015" spans="2:4" x14ac:dyDescent="0.35">
      <c r="B1015">
        <v>1014</v>
      </c>
      <c r="C1015" t="e">
        <f ca="1">IF(B1015&gt;INDIRECT(#REF!),"",HOUR(Data!J998))</f>
        <v>#REF!</v>
      </c>
      <c r="D1015" t="e">
        <f ca="1">IF(B1015&gt;INDIRECT(#REF!),"",IF(C1015&gt;0,ROUND(C1015/2,0),12))</f>
        <v>#REF!</v>
      </c>
    </row>
    <row r="1016" spans="2:4" x14ac:dyDescent="0.35">
      <c r="B1016">
        <v>1015</v>
      </c>
      <c r="C1016" t="e">
        <f ca="1">IF(B1016&gt;INDIRECT(#REF!),"",HOUR(Data!J999))</f>
        <v>#REF!</v>
      </c>
      <c r="D1016" t="e">
        <f ca="1">IF(B1016&gt;INDIRECT(#REF!),"",IF(C1016&gt;0,ROUND(C1016/2,0),12))</f>
        <v>#REF!</v>
      </c>
    </row>
    <row r="1017" spans="2:4" x14ac:dyDescent="0.35">
      <c r="B1017">
        <v>1016</v>
      </c>
      <c r="C1017" t="e">
        <f ca="1">IF(B1017&gt;INDIRECT(#REF!),"",HOUR(Data!J1000))</f>
        <v>#REF!</v>
      </c>
      <c r="D1017" t="e">
        <f ca="1">IF(B1017&gt;INDIRECT(#REF!),"",IF(C1017&gt;0,ROUND(C1017/2,0),12))</f>
        <v>#REF!</v>
      </c>
    </row>
    <row r="1018" spans="2:4" x14ac:dyDescent="0.35">
      <c r="B1018">
        <v>1017</v>
      </c>
      <c r="C1018" t="e">
        <f ca="1">IF(B1018&gt;INDIRECT(#REF!),"",HOUR(Data!J1001))</f>
        <v>#REF!</v>
      </c>
      <c r="D1018" t="e">
        <f ca="1">IF(B1018&gt;INDIRECT(#REF!),"",IF(C1018&gt;0,ROUND(C1018/2,0),12))</f>
        <v>#REF!</v>
      </c>
    </row>
    <row r="1019" spans="2:4" x14ac:dyDescent="0.35">
      <c r="B1019">
        <v>1018</v>
      </c>
      <c r="C1019" t="e">
        <f ca="1">IF(B1019&gt;INDIRECT(#REF!),"",HOUR(Data!#REF!))</f>
        <v>#REF!</v>
      </c>
      <c r="D1019" t="e">
        <f ca="1">IF(B1019&gt;INDIRECT(#REF!),"",IF(C1019&gt;0,ROUND(C1019/2,0),12))</f>
        <v>#REF!</v>
      </c>
    </row>
    <row r="1020" spans="2:4" x14ac:dyDescent="0.35">
      <c r="B1020">
        <v>1019</v>
      </c>
      <c r="C1020" t="e">
        <f ca="1">IF(B1020&gt;INDIRECT(#REF!),"",HOUR(Data!J1002))</f>
        <v>#REF!</v>
      </c>
      <c r="D1020" t="e">
        <f ca="1">IF(B1020&gt;INDIRECT(#REF!),"",IF(C1020&gt;0,ROUND(C1020/2,0),12))</f>
        <v>#REF!</v>
      </c>
    </row>
    <row r="1021" spans="2:4" x14ac:dyDescent="0.35">
      <c r="B1021">
        <v>1020</v>
      </c>
      <c r="C1021" t="e">
        <f ca="1">IF(B1021&gt;INDIRECT(#REF!),"",HOUR(Data!J1003))</f>
        <v>#REF!</v>
      </c>
      <c r="D1021" t="e">
        <f ca="1">IF(B1021&gt;INDIRECT(#REF!),"",IF(C1021&gt;0,ROUND(C1021/2,0),12))</f>
        <v>#REF!</v>
      </c>
    </row>
    <row r="1022" spans="2:4" x14ac:dyDescent="0.35">
      <c r="B1022">
        <v>1021</v>
      </c>
      <c r="C1022" t="e">
        <f ca="1">IF(B1022&gt;INDIRECT(#REF!),"",HOUR(Data!J1004))</f>
        <v>#REF!</v>
      </c>
      <c r="D1022" t="e">
        <f ca="1">IF(B1022&gt;INDIRECT(#REF!),"",IF(C1022&gt;0,ROUND(C1022/2,0),12))</f>
        <v>#REF!</v>
      </c>
    </row>
    <row r="1023" spans="2:4" x14ac:dyDescent="0.35">
      <c r="B1023">
        <v>1022</v>
      </c>
      <c r="C1023" t="e">
        <f ca="1">IF(B1023&gt;INDIRECT(#REF!),"",HOUR(Data!J1005))</f>
        <v>#REF!</v>
      </c>
      <c r="D1023" t="e">
        <f ca="1">IF(B1023&gt;INDIRECT(#REF!),"",IF(C1023&gt;0,ROUND(C1023/2,0),12))</f>
        <v>#REF!</v>
      </c>
    </row>
    <row r="1024" spans="2:4" x14ac:dyDescent="0.35">
      <c r="B1024">
        <v>1023</v>
      </c>
      <c r="C1024" t="e">
        <f ca="1">IF(B1024&gt;INDIRECT(#REF!),"",HOUR(Data!J1006))</f>
        <v>#REF!</v>
      </c>
      <c r="D1024" t="e">
        <f ca="1">IF(B1024&gt;INDIRECT(#REF!),"",IF(C1024&gt;0,ROUND(C1024/2,0),12))</f>
        <v>#REF!</v>
      </c>
    </row>
    <row r="1025" spans="2:4" x14ac:dyDescent="0.35">
      <c r="B1025">
        <v>1024</v>
      </c>
      <c r="C1025" t="e">
        <f ca="1">IF(B1025&gt;INDIRECT(#REF!),"",HOUR(Data!J1007))</f>
        <v>#REF!</v>
      </c>
      <c r="D1025" t="e">
        <f ca="1">IF(B1025&gt;INDIRECT(#REF!),"",IF(C1025&gt;0,ROUND(C1025/2,0),12))</f>
        <v>#REF!</v>
      </c>
    </row>
    <row r="1026" spans="2:4" x14ac:dyDescent="0.35">
      <c r="B1026">
        <v>1025</v>
      </c>
      <c r="C1026" t="e">
        <f ca="1">IF(B1026&gt;INDIRECT(#REF!),"",HOUR(Data!J1008))</f>
        <v>#REF!</v>
      </c>
      <c r="D1026" t="e">
        <f ca="1">IF(B1026&gt;INDIRECT(#REF!),"",IF(C1026&gt;0,ROUND(C1026/2,0),12))</f>
        <v>#REF!</v>
      </c>
    </row>
    <row r="1027" spans="2:4" x14ac:dyDescent="0.35">
      <c r="B1027">
        <v>1026</v>
      </c>
      <c r="C1027" t="e">
        <f ca="1">IF(B1027&gt;INDIRECT(#REF!),"",HOUR(Data!J1009))</f>
        <v>#REF!</v>
      </c>
      <c r="D1027" t="e">
        <f ca="1">IF(B1027&gt;INDIRECT(#REF!),"",IF(C1027&gt;0,ROUND(C1027/2,0),12))</f>
        <v>#REF!</v>
      </c>
    </row>
    <row r="1028" spans="2:4" x14ac:dyDescent="0.35">
      <c r="B1028">
        <v>1027</v>
      </c>
      <c r="C1028" t="e">
        <f ca="1">IF(B1028&gt;INDIRECT(#REF!),"",HOUR(Data!J1010))</f>
        <v>#REF!</v>
      </c>
      <c r="D1028" t="e">
        <f ca="1">IF(B1028&gt;INDIRECT(#REF!),"",IF(C1028&gt;0,ROUND(C1028/2,0),12))</f>
        <v>#REF!</v>
      </c>
    </row>
    <row r="1029" spans="2:4" x14ac:dyDescent="0.35">
      <c r="B1029">
        <v>1028</v>
      </c>
      <c r="C1029" t="e">
        <f ca="1">IF(B1029&gt;INDIRECT(#REF!),"",HOUR(Data!J1011))</f>
        <v>#REF!</v>
      </c>
      <c r="D1029" t="e">
        <f ca="1">IF(B1029&gt;INDIRECT(#REF!),"",IF(C1029&gt;0,ROUND(C1029/2,0),12))</f>
        <v>#REF!</v>
      </c>
    </row>
    <row r="1030" spans="2:4" x14ac:dyDescent="0.35">
      <c r="B1030">
        <v>1029</v>
      </c>
      <c r="C1030" t="e">
        <f ca="1">IF(B1030&gt;INDIRECT(#REF!),"",HOUR(Data!J1012))</f>
        <v>#REF!</v>
      </c>
      <c r="D1030" t="e">
        <f ca="1">IF(B1030&gt;INDIRECT(#REF!),"",IF(C1030&gt;0,ROUND(C1030/2,0),12))</f>
        <v>#REF!</v>
      </c>
    </row>
    <row r="1031" spans="2:4" x14ac:dyDescent="0.35">
      <c r="B1031">
        <v>1030</v>
      </c>
      <c r="C1031" t="e">
        <f ca="1">IF(B1031&gt;INDIRECT(#REF!),"",HOUR(Data!J1013))</f>
        <v>#REF!</v>
      </c>
      <c r="D1031" t="e">
        <f ca="1">IF(B1031&gt;INDIRECT(#REF!),"",IF(C1031&gt;0,ROUND(C1031/2,0),12))</f>
        <v>#REF!</v>
      </c>
    </row>
    <row r="1032" spans="2:4" x14ac:dyDescent="0.35">
      <c r="B1032">
        <v>1031</v>
      </c>
      <c r="C1032" t="e">
        <f ca="1">IF(B1032&gt;INDIRECT(#REF!),"",HOUR(Data!J1014))</f>
        <v>#REF!</v>
      </c>
      <c r="D1032" t="e">
        <f ca="1">IF(B1032&gt;INDIRECT(#REF!),"",IF(C1032&gt;0,ROUND(C1032/2,0),12))</f>
        <v>#REF!</v>
      </c>
    </row>
    <row r="1033" spans="2:4" x14ac:dyDescent="0.35">
      <c r="B1033">
        <v>1032</v>
      </c>
      <c r="C1033" t="e">
        <f ca="1">IF(B1033&gt;INDIRECT(#REF!),"",HOUR(Data!J1015))</f>
        <v>#REF!</v>
      </c>
      <c r="D1033" t="e">
        <f ca="1">IF(B1033&gt;INDIRECT(#REF!),"",IF(C1033&gt;0,ROUND(C1033/2,0),12))</f>
        <v>#REF!</v>
      </c>
    </row>
    <row r="1034" spans="2:4" x14ac:dyDescent="0.35">
      <c r="B1034">
        <v>1033</v>
      </c>
      <c r="C1034" t="e">
        <f ca="1">IF(B1034&gt;INDIRECT(#REF!),"",HOUR(Data!J1016))</f>
        <v>#REF!</v>
      </c>
      <c r="D1034" t="e">
        <f ca="1">IF(B1034&gt;INDIRECT(#REF!),"",IF(C1034&gt;0,ROUND(C1034/2,0),12))</f>
        <v>#REF!</v>
      </c>
    </row>
    <row r="1035" spans="2:4" x14ac:dyDescent="0.35">
      <c r="B1035">
        <v>1034</v>
      </c>
      <c r="C1035" t="e">
        <f ca="1">IF(B1035&gt;INDIRECT(#REF!),"",HOUR(Data!J1017))</f>
        <v>#REF!</v>
      </c>
      <c r="D1035" t="e">
        <f ca="1">IF(B1035&gt;INDIRECT(#REF!),"",IF(C1035&gt;0,ROUND(C1035/2,0),12))</f>
        <v>#REF!</v>
      </c>
    </row>
    <row r="1036" spans="2:4" x14ac:dyDescent="0.35">
      <c r="B1036">
        <v>1035</v>
      </c>
      <c r="C1036" t="e">
        <f ca="1">IF(B1036&gt;INDIRECT(#REF!),"",HOUR(Data!J1018))</f>
        <v>#REF!</v>
      </c>
      <c r="D1036" t="e">
        <f ca="1">IF(B1036&gt;INDIRECT(#REF!),"",IF(C1036&gt;0,ROUND(C1036/2,0),12))</f>
        <v>#REF!</v>
      </c>
    </row>
    <row r="1037" spans="2:4" x14ac:dyDescent="0.35">
      <c r="B1037">
        <v>1036</v>
      </c>
      <c r="C1037" t="e">
        <f ca="1">IF(B1037&gt;INDIRECT(#REF!),"",HOUR(Data!J1019))</f>
        <v>#REF!</v>
      </c>
      <c r="D1037" t="e">
        <f ca="1">IF(B1037&gt;INDIRECT(#REF!),"",IF(C1037&gt;0,ROUND(C1037/2,0),12))</f>
        <v>#REF!</v>
      </c>
    </row>
    <row r="1038" spans="2:4" x14ac:dyDescent="0.35">
      <c r="B1038">
        <v>1037</v>
      </c>
      <c r="C1038" t="e">
        <f ca="1">IF(B1038&gt;INDIRECT(#REF!),"",HOUR(Data!J1020))</f>
        <v>#REF!</v>
      </c>
      <c r="D1038" t="e">
        <f ca="1">IF(B1038&gt;INDIRECT(#REF!),"",IF(C1038&gt;0,ROUND(C1038/2,0),12))</f>
        <v>#REF!</v>
      </c>
    </row>
    <row r="1039" spans="2:4" x14ac:dyDescent="0.35">
      <c r="B1039">
        <v>1038</v>
      </c>
      <c r="C1039" t="e">
        <f ca="1">IF(B1039&gt;INDIRECT(#REF!),"",HOUR(Data!J1021))</f>
        <v>#REF!</v>
      </c>
      <c r="D1039" t="e">
        <f ca="1">IF(B1039&gt;INDIRECT(#REF!),"",IF(C1039&gt;0,ROUND(C1039/2,0),12))</f>
        <v>#REF!</v>
      </c>
    </row>
    <row r="1040" spans="2:4" x14ac:dyDescent="0.35">
      <c r="B1040">
        <v>1039</v>
      </c>
      <c r="C1040" t="e">
        <f ca="1">IF(B1040&gt;INDIRECT(#REF!),"",HOUR(Data!J1022))</f>
        <v>#REF!</v>
      </c>
      <c r="D1040" t="e">
        <f ca="1">IF(B1040&gt;INDIRECT(#REF!),"",IF(C1040&gt;0,ROUND(C1040/2,0),12))</f>
        <v>#REF!</v>
      </c>
    </row>
    <row r="1041" spans="2:4" x14ac:dyDescent="0.35">
      <c r="B1041">
        <v>1040</v>
      </c>
      <c r="C1041" t="e">
        <f ca="1">IF(B1041&gt;INDIRECT(#REF!),"",HOUR(Data!J1023))</f>
        <v>#REF!</v>
      </c>
      <c r="D1041" t="e">
        <f ca="1">IF(B1041&gt;INDIRECT(#REF!),"",IF(C1041&gt;0,ROUND(C1041/2,0),12))</f>
        <v>#REF!</v>
      </c>
    </row>
    <row r="1042" spans="2:4" x14ac:dyDescent="0.35">
      <c r="B1042">
        <v>1041</v>
      </c>
      <c r="C1042" t="e">
        <f ca="1">IF(B1042&gt;INDIRECT(#REF!),"",HOUR(Data!J1024))</f>
        <v>#REF!</v>
      </c>
      <c r="D1042" t="e">
        <f ca="1">IF(B1042&gt;INDIRECT(#REF!),"",IF(C1042&gt;0,ROUND(C1042/2,0),12))</f>
        <v>#REF!</v>
      </c>
    </row>
    <row r="1043" spans="2:4" x14ac:dyDescent="0.35">
      <c r="B1043">
        <v>1042</v>
      </c>
      <c r="C1043" t="e">
        <f ca="1">IF(B1043&gt;INDIRECT(#REF!),"",HOUR(Data!J1025))</f>
        <v>#REF!</v>
      </c>
      <c r="D1043" t="e">
        <f ca="1">IF(B1043&gt;INDIRECT(#REF!),"",IF(C1043&gt;0,ROUND(C1043/2,0),12))</f>
        <v>#REF!</v>
      </c>
    </row>
    <row r="1044" spans="2:4" x14ac:dyDescent="0.35">
      <c r="B1044">
        <v>1043</v>
      </c>
      <c r="C1044" t="e">
        <f ca="1">IF(B1044&gt;INDIRECT(#REF!),"",HOUR(Data!J1026))</f>
        <v>#REF!</v>
      </c>
      <c r="D1044" t="e">
        <f ca="1">IF(B1044&gt;INDIRECT(#REF!),"",IF(C1044&gt;0,ROUND(C1044/2,0),12))</f>
        <v>#REF!</v>
      </c>
    </row>
    <row r="1045" spans="2:4" x14ac:dyDescent="0.35">
      <c r="B1045">
        <v>1044</v>
      </c>
      <c r="C1045" t="e">
        <f ca="1">IF(B1045&gt;INDIRECT(#REF!),"",HOUR(Data!J1027))</f>
        <v>#REF!</v>
      </c>
      <c r="D1045" t="e">
        <f ca="1">IF(B1045&gt;INDIRECT(#REF!),"",IF(C1045&gt;0,ROUND(C1045/2,0),12))</f>
        <v>#REF!</v>
      </c>
    </row>
    <row r="1046" spans="2:4" x14ac:dyDescent="0.35">
      <c r="B1046">
        <v>1045</v>
      </c>
      <c r="C1046" t="e">
        <f ca="1">IF(B1046&gt;INDIRECT(#REF!),"",HOUR(Data!J1028))</f>
        <v>#REF!</v>
      </c>
      <c r="D1046" t="e">
        <f ca="1">IF(B1046&gt;INDIRECT(#REF!),"",IF(C1046&gt;0,ROUND(C1046/2,0),12))</f>
        <v>#REF!</v>
      </c>
    </row>
    <row r="1047" spans="2:4" x14ac:dyDescent="0.35">
      <c r="B1047">
        <v>1046</v>
      </c>
      <c r="C1047" t="e">
        <f ca="1">IF(B1047&gt;INDIRECT(#REF!),"",HOUR(Data!J1029))</f>
        <v>#REF!</v>
      </c>
      <c r="D1047" t="e">
        <f ca="1">IF(B1047&gt;INDIRECT(#REF!),"",IF(C1047&gt;0,ROUND(C1047/2,0),12))</f>
        <v>#REF!</v>
      </c>
    </row>
    <row r="1048" spans="2:4" x14ac:dyDescent="0.35">
      <c r="B1048">
        <v>1047</v>
      </c>
      <c r="C1048" t="e">
        <f ca="1">IF(B1048&gt;INDIRECT(#REF!),"",HOUR(Data!J1030))</f>
        <v>#REF!</v>
      </c>
      <c r="D1048" t="e">
        <f ca="1">IF(B1048&gt;INDIRECT(#REF!),"",IF(C1048&gt;0,ROUND(C1048/2,0),12))</f>
        <v>#REF!</v>
      </c>
    </row>
    <row r="1049" spans="2:4" x14ac:dyDescent="0.35">
      <c r="B1049">
        <v>1048</v>
      </c>
      <c r="C1049" t="e">
        <f ca="1">IF(B1049&gt;INDIRECT(#REF!),"",HOUR(Data!J1031))</f>
        <v>#REF!</v>
      </c>
      <c r="D1049" t="e">
        <f ca="1">IF(B1049&gt;INDIRECT(#REF!),"",IF(C1049&gt;0,ROUND(C1049/2,0),12))</f>
        <v>#REF!</v>
      </c>
    </row>
    <row r="1050" spans="2:4" x14ac:dyDescent="0.35">
      <c r="B1050">
        <v>1049</v>
      </c>
      <c r="C1050" t="e">
        <f ca="1">IF(B1050&gt;INDIRECT(#REF!),"",HOUR(Data!J1032))</f>
        <v>#REF!</v>
      </c>
      <c r="D1050" t="e">
        <f ca="1">IF(B1050&gt;INDIRECT(#REF!),"",IF(C1050&gt;0,ROUND(C1050/2,0),12))</f>
        <v>#REF!</v>
      </c>
    </row>
    <row r="1051" spans="2:4" x14ac:dyDescent="0.35">
      <c r="B1051">
        <v>1050</v>
      </c>
      <c r="C1051" t="e">
        <f ca="1">IF(B1051&gt;INDIRECT(#REF!),"",HOUR(Data!J1033))</f>
        <v>#REF!</v>
      </c>
      <c r="D1051" t="e">
        <f ca="1">IF(B1051&gt;INDIRECT(#REF!),"",IF(C1051&gt;0,ROUND(C1051/2,0),12))</f>
        <v>#REF!</v>
      </c>
    </row>
    <row r="1052" spans="2:4" x14ac:dyDescent="0.35">
      <c r="B1052">
        <v>1051</v>
      </c>
      <c r="C1052" t="e">
        <f ca="1">IF(B1052&gt;INDIRECT(#REF!),"",HOUR(Data!J1034))</f>
        <v>#REF!</v>
      </c>
      <c r="D1052" t="e">
        <f ca="1">IF(B1052&gt;INDIRECT(#REF!),"",IF(C1052&gt;0,ROUND(C1052/2,0),12))</f>
        <v>#REF!</v>
      </c>
    </row>
    <row r="1053" spans="2:4" x14ac:dyDescent="0.35">
      <c r="B1053">
        <v>1052</v>
      </c>
      <c r="C1053" t="e">
        <f ca="1">IF(B1053&gt;INDIRECT(#REF!),"",HOUR(Data!J1035))</f>
        <v>#REF!</v>
      </c>
      <c r="D1053" t="e">
        <f ca="1">IF(B1053&gt;INDIRECT(#REF!),"",IF(C1053&gt;0,ROUND(C1053/2,0),12))</f>
        <v>#REF!</v>
      </c>
    </row>
    <row r="1054" spans="2:4" x14ac:dyDescent="0.35">
      <c r="B1054">
        <v>1053</v>
      </c>
      <c r="C1054" t="e">
        <f ca="1">IF(B1054&gt;INDIRECT(#REF!),"",HOUR(Data!J1036))</f>
        <v>#REF!</v>
      </c>
      <c r="D1054" t="e">
        <f ca="1">IF(B1054&gt;INDIRECT(#REF!),"",IF(C1054&gt;0,ROUND(C1054/2,0),12))</f>
        <v>#REF!</v>
      </c>
    </row>
    <row r="1055" spans="2:4" x14ac:dyDescent="0.35">
      <c r="B1055">
        <v>1054</v>
      </c>
      <c r="C1055" t="e">
        <f ca="1">IF(B1055&gt;INDIRECT(#REF!),"",HOUR(Data!J1037))</f>
        <v>#REF!</v>
      </c>
      <c r="D1055" t="e">
        <f ca="1">IF(B1055&gt;INDIRECT(#REF!),"",IF(C1055&gt;0,ROUND(C1055/2,0),12))</f>
        <v>#REF!</v>
      </c>
    </row>
    <row r="1056" spans="2:4" x14ac:dyDescent="0.35">
      <c r="B1056">
        <v>1055</v>
      </c>
      <c r="C1056" t="e">
        <f ca="1">IF(B1056&gt;INDIRECT(#REF!),"",HOUR(Data!J1038))</f>
        <v>#REF!</v>
      </c>
      <c r="D1056" t="e">
        <f ca="1">IF(B1056&gt;INDIRECT(#REF!),"",IF(C1056&gt;0,ROUND(C1056/2,0),12))</f>
        <v>#REF!</v>
      </c>
    </row>
    <row r="1057" spans="2:4" x14ac:dyDescent="0.35">
      <c r="B1057">
        <v>1056</v>
      </c>
      <c r="C1057" t="e">
        <f ca="1">IF(B1057&gt;INDIRECT(#REF!),"",HOUR(Data!J1039))</f>
        <v>#REF!</v>
      </c>
      <c r="D1057" t="e">
        <f ca="1">IF(B1057&gt;INDIRECT(#REF!),"",IF(C1057&gt;0,ROUND(C1057/2,0),12))</f>
        <v>#REF!</v>
      </c>
    </row>
    <row r="1058" spans="2:4" x14ac:dyDescent="0.35">
      <c r="B1058">
        <v>1057</v>
      </c>
      <c r="C1058" t="e">
        <f ca="1">IF(B1058&gt;INDIRECT(#REF!),"",HOUR(Data!J1040))</f>
        <v>#REF!</v>
      </c>
      <c r="D1058" t="e">
        <f ca="1">IF(B1058&gt;INDIRECT(#REF!),"",IF(C1058&gt;0,ROUND(C1058/2,0),12))</f>
        <v>#REF!</v>
      </c>
    </row>
    <row r="1059" spans="2:4" x14ac:dyDescent="0.35">
      <c r="B1059">
        <v>1058</v>
      </c>
      <c r="C1059" t="e">
        <f ca="1">IF(B1059&gt;INDIRECT(#REF!),"",HOUR(Data!J1041))</f>
        <v>#REF!</v>
      </c>
      <c r="D1059" t="e">
        <f ca="1">IF(B1059&gt;INDIRECT(#REF!),"",IF(C1059&gt;0,ROUND(C1059/2,0),12))</f>
        <v>#REF!</v>
      </c>
    </row>
    <row r="1060" spans="2:4" x14ac:dyDescent="0.35">
      <c r="B1060">
        <v>1059</v>
      </c>
      <c r="C1060" t="e">
        <f ca="1">IF(B1060&gt;INDIRECT(#REF!),"",HOUR(Data!J1042))</f>
        <v>#REF!</v>
      </c>
      <c r="D1060" t="e">
        <f ca="1">IF(B1060&gt;INDIRECT(#REF!),"",IF(C1060&gt;0,ROUND(C1060/2,0),12))</f>
        <v>#REF!</v>
      </c>
    </row>
    <row r="1061" spans="2:4" x14ac:dyDescent="0.35">
      <c r="B1061">
        <v>1060</v>
      </c>
      <c r="C1061" t="e">
        <f ca="1">IF(B1061&gt;INDIRECT(#REF!),"",HOUR(Data!J1043))</f>
        <v>#REF!</v>
      </c>
      <c r="D1061" t="e">
        <f ca="1">IF(B1061&gt;INDIRECT(#REF!),"",IF(C1061&gt;0,ROUND(C1061/2,0),12))</f>
        <v>#REF!</v>
      </c>
    </row>
    <row r="1062" spans="2:4" x14ac:dyDescent="0.35">
      <c r="B1062">
        <v>1061</v>
      </c>
      <c r="C1062" t="e">
        <f ca="1">IF(B1062&gt;INDIRECT(#REF!),"",HOUR(Data!J1044))</f>
        <v>#REF!</v>
      </c>
      <c r="D1062" t="e">
        <f ca="1">IF(B1062&gt;INDIRECT(#REF!),"",IF(C1062&gt;0,ROUND(C1062/2,0),12))</f>
        <v>#REF!</v>
      </c>
    </row>
    <row r="1063" spans="2:4" x14ac:dyDescent="0.35">
      <c r="B1063">
        <v>1062</v>
      </c>
      <c r="C1063" t="e">
        <f ca="1">IF(B1063&gt;INDIRECT(#REF!),"",HOUR(Data!J1045))</f>
        <v>#REF!</v>
      </c>
      <c r="D1063" t="e">
        <f ca="1">IF(B1063&gt;INDIRECT(#REF!),"",IF(C1063&gt;0,ROUND(C1063/2,0),12))</f>
        <v>#REF!</v>
      </c>
    </row>
    <row r="1064" spans="2:4" x14ac:dyDescent="0.35">
      <c r="B1064">
        <v>1063</v>
      </c>
      <c r="C1064" t="e">
        <f ca="1">IF(B1064&gt;INDIRECT(#REF!),"",HOUR(Data!J1046))</f>
        <v>#REF!</v>
      </c>
      <c r="D1064" t="e">
        <f ca="1">IF(B1064&gt;INDIRECT(#REF!),"",IF(C1064&gt;0,ROUND(C1064/2,0),12))</f>
        <v>#REF!</v>
      </c>
    </row>
    <row r="1065" spans="2:4" x14ac:dyDescent="0.35">
      <c r="B1065">
        <v>1064</v>
      </c>
      <c r="C1065" t="e">
        <f ca="1">IF(B1065&gt;INDIRECT(#REF!),"",HOUR(Data!J1047))</f>
        <v>#REF!</v>
      </c>
      <c r="D1065" t="e">
        <f ca="1">IF(B1065&gt;INDIRECT(#REF!),"",IF(C1065&gt;0,ROUND(C1065/2,0),12))</f>
        <v>#REF!</v>
      </c>
    </row>
    <row r="1066" spans="2:4" x14ac:dyDescent="0.35">
      <c r="B1066">
        <v>1065</v>
      </c>
      <c r="C1066" t="e">
        <f ca="1">IF(B1066&gt;INDIRECT(#REF!),"",HOUR(Data!J1048))</f>
        <v>#REF!</v>
      </c>
      <c r="D1066" t="e">
        <f ca="1">IF(B1066&gt;INDIRECT(#REF!),"",IF(C1066&gt;0,ROUND(C1066/2,0),12))</f>
        <v>#REF!</v>
      </c>
    </row>
    <row r="1067" spans="2:4" x14ac:dyDescent="0.35">
      <c r="B1067">
        <v>1066</v>
      </c>
      <c r="C1067" t="e">
        <f ca="1">IF(B1067&gt;INDIRECT(#REF!),"",HOUR(Data!J1049))</f>
        <v>#REF!</v>
      </c>
      <c r="D1067" t="e">
        <f ca="1">IF(B1067&gt;INDIRECT(#REF!),"",IF(C1067&gt;0,ROUND(C1067/2,0),12))</f>
        <v>#REF!</v>
      </c>
    </row>
    <row r="1068" spans="2:4" x14ac:dyDescent="0.35">
      <c r="B1068">
        <v>1067</v>
      </c>
      <c r="C1068" t="e">
        <f ca="1">IF(B1068&gt;INDIRECT(#REF!),"",HOUR(Data!J1050))</f>
        <v>#REF!</v>
      </c>
      <c r="D1068" t="e">
        <f ca="1">IF(B1068&gt;INDIRECT(#REF!),"",IF(C1068&gt;0,ROUND(C1068/2,0),12))</f>
        <v>#REF!</v>
      </c>
    </row>
    <row r="1069" spans="2:4" x14ac:dyDescent="0.35">
      <c r="B1069">
        <v>1068</v>
      </c>
      <c r="C1069" t="e">
        <f ca="1">IF(B1069&gt;INDIRECT(#REF!),"",HOUR(Data!J1051))</f>
        <v>#REF!</v>
      </c>
      <c r="D1069" t="e">
        <f ca="1">IF(B1069&gt;INDIRECT(#REF!),"",IF(C1069&gt;0,ROUND(C1069/2,0),12))</f>
        <v>#REF!</v>
      </c>
    </row>
    <row r="1070" spans="2:4" x14ac:dyDescent="0.35">
      <c r="B1070">
        <v>1069</v>
      </c>
      <c r="C1070" t="e">
        <f ca="1">IF(B1070&gt;INDIRECT(#REF!),"",HOUR(Data!J1052))</f>
        <v>#REF!</v>
      </c>
      <c r="D1070" t="e">
        <f ca="1">IF(B1070&gt;INDIRECT(#REF!),"",IF(C1070&gt;0,ROUND(C1070/2,0),12))</f>
        <v>#REF!</v>
      </c>
    </row>
    <row r="1071" spans="2:4" x14ac:dyDescent="0.35">
      <c r="B1071">
        <v>1070</v>
      </c>
      <c r="C1071" t="e">
        <f ca="1">IF(B1071&gt;INDIRECT(#REF!),"",HOUR(Data!J1053))</f>
        <v>#REF!</v>
      </c>
      <c r="D1071" t="e">
        <f ca="1">IF(B1071&gt;INDIRECT(#REF!),"",IF(C1071&gt;0,ROUND(C1071/2,0),12))</f>
        <v>#REF!</v>
      </c>
    </row>
    <row r="1072" spans="2:4" x14ac:dyDescent="0.35">
      <c r="B1072">
        <v>1071</v>
      </c>
      <c r="C1072" t="e">
        <f ca="1">IF(B1072&gt;INDIRECT(#REF!),"",HOUR(Data!J1054))</f>
        <v>#REF!</v>
      </c>
      <c r="D1072" t="e">
        <f ca="1">IF(B1072&gt;INDIRECT(#REF!),"",IF(C1072&gt;0,ROUND(C1072/2,0),12))</f>
        <v>#REF!</v>
      </c>
    </row>
    <row r="1073" spans="2:4" x14ac:dyDescent="0.35">
      <c r="B1073">
        <v>1072</v>
      </c>
      <c r="C1073" t="e">
        <f ca="1">IF(B1073&gt;INDIRECT(#REF!),"",HOUR(Data!J1055))</f>
        <v>#REF!</v>
      </c>
      <c r="D1073" t="e">
        <f ca="1">IF(B1073&gt;INDIRECT(#REF!),"",IF(C1073&gt;0,ROUND(C1073/2,0),12))</f>
        <v>#REF!</v>
      </c>
    </row>
    <row r="1074" spans="2:4" x14ac:dyDescent="0.35">
      <c r="B1074">
        <v>1073</v>
      </c>
      <c r="C1074" t="e">
        <f ca="1">IF(B1074&gt;INDIRECT(#REF!),"",HOUR(Data!J1056))</f>
        <v>#REF!</v>
      </c>
      <c r="D1074" t="e">
        <f ca="1">IF(B1074&gt;INDIRECT(#REF!),"",IF(C1074&gt;0,ROUND(C1074/2,0),12))</f>
        <v>#REF!</v>
      </c>
    </row>
    <row r="1075" spans="2:4" x14ac:dyDescent="0.35">
      <c r="B1075">
        <v>1074</v>
      </c>
      <c r="C1075" t="e">
        <f ca="1">IF(B1075&gt;INDIRECT(#REF!),"",HOUR(Data!J1057))</f>
        <v>#REF!</v>
      </c>
      <c r="D1075" t="e">
        <f ca="1">IF(B1075&gt;INDIRECT(#REF!),"",IF(C1075&gt;0,ROUND(C1075/2,0),12))</f>
        <v>#REF!</v>
      </c>
    </row>
    <row r="1076" spans="2:4" x14ac:dyDescent="0.35">
      <c r="B1076">
        <v>1075</v>
      </c>
      <c r="C1076" t="e">
        <f ca="1">IF(B1076&gt;INDIRECT(#REF!),"",HOUR(Data!J1058))</f>
        <v>#REF!</v>
      </c>
      <c r="D1076" t="e">
        <f ca="1">IF(B1076&gt;INDIRECT(#REF!),"",IF(C1076&gt;0,ROUND(C1076/2,0),12))</f>
        <v>#REF!</v>
      </c>
    </row>
    <row r="1077" spans="2:4" x14ac:dyDescent="0.35">
      <c r="B1077">
        <v>1076</v>
      </c>
      <c r="C1077" t="e">
        <f ca="1">IF(B1077&gt;INDIRECT(#REF!),"",HOUR(Data!J1059))</f>
        <v>#REF!</v>
      </c>
      <c r="D1077" t="e">
        <f ca="1">IF(B1077&gt;INDIRECT(#REF!),"",IF(C1077&gt;0,ROUND(C1077/2,0),12))</f>
        <v>#REF!</v>
      </c>
    </row>
    <row r="1078" spans="2:4" x14ac:dyDescent="0.35">
      <c r="B1078">
        <v>1077</v>
      </c>
      <c r="C1078" t="e">
        <f ca="1">IF(B1078&gt;INDIRECT(#REF!),"",HOUR(Data!J1060))</f>
        <v>#REF!</v>
      </c>
      <c r="D1078" t="e">
        <f ca="1">IF(B1078&gt;INDIRECT(#REF!),"",IF(C1078&gt;0,ROUND(C1078/2,0),12))</f>
        <v>#REF!</v>
      </c>
    </row>
    <row r="1079" spans="2:4" x14ac:dyDescent="0.35">
      <c r="B1079">
        <v>1078</v>
      </c>
      <c r="C1079" t="e">
        <f ca="1">IF(B1079&gt;INDIRECT(#REF!),"",HOUR(Data!J1061))</f>
        <v>#REF!</v>
      </c>
      <c r="D1079" t="e">
        <f ca="1">IF(B1079&gt;INDIRECT(#REF!),"",IF(C1079&gt;0,ROUND(C1079/2,0),12))</f>
        <v>#REF!</v>
      </c>
    </row>
    <row r="1080" spans="2:4" x14ac:dyDescent="0.35">
      <c r="B1080">
        <v>1079</v>
      </c>
      <c r="C1080" t="e">
        <f ca="1">IF(B1080&gt;INDIRECT(#REF!),"",HOUR(Data!#REF!))</f>
        <v>#REF!</v>
      </c>
      <c r="D1080" t="e">
        <f ca="1">IF(B1080&gt;INDIRECT(#REF!),"",IF(C1080&gt;0,ROUND(C1080/2,0),12))</f>
        <v>#REF!</v>
      </c>
    </row>
    <row r="1081" spans="2:4" x14ac:dyDescent="0.35">
      <c r="B1081">
        <v>1080</v>
      </c>
      <c r="C1081" t="e">
        <f ca="1">IF(B1081&gt;INDIRECT(#REF!),"",HOUR(Data!#REF!))</f>
        <v>#REF!</v>
      </c>
      <c r="D1081" t="e">
        <f ca="1">IF(B1081&gt;INDIRECT(#REF!),"",IF(C1081&gt;0,ROUND(C1081/2,0),12))</f>
        <v>#REF!</v>
      </c>
    </row>
    <row r="1082" spans="2:4" x14ac:dyDescent="0.35">
      <c r="B1082">
        <v>1081</v>
      </c>
      <c r="C1082" t="e">
        <f ca="1">IF(B1082&gt;INDIRECT(#REF!),"",HOUR(Data!#REF!))</f>
        <v>#REF!</v>
      </c>
      <c r="D1082" t="e">
        <f ca="1">IF(B1082&gt;INDIRECT(#REF!),"",IF(C1082&gt;0,ROUND(C1082/2,0),12))</f>
        <v>#REF!</v>
      </c>
    </row>
    <row r="1083" spans="2:4" x14ac:dyDescent="0.35">
      <c r="B1083">
        <v>1082</v>
      </c>
      <c r="C1083" t="e">
        <f ca="1">IF(B1083&gt;INDIRECT(#REF!),"",HOUR(Data!J1062))</f>
        <v>#REF!</v>
      </c>
      <c r="D1083" t="e">
        <f ca="1">IF(B1083&gt;INDIRECT(#REF!),"",IF(C1083&gt;0,ROUND(C1083/2,0),12))</f>
        <v>#REF!</v>
      </c>
    </row>
    <row r="1084" spans="2:4" x14ac:dyDescent="0.35">
      <c r="B1084">
        <v>1083</v>
      </c>
      <c r="C1084" t="e">
        <f ca="1">IF(B1084&gt;INDIRECT(#REF!),"",HOUR(Data!J1063))</f>
        <v>#REF!</v>
      </c>
      <c r="D1084" t="e">
        <f ca="1">IF(B1084&gt;INDIRECT(#REF!),"",IF(C1084&gt;0,ROUND(C1084/2,0),12))</f>
        <v>#REF!</v>
      </c>
    </row>
    <row r="1085" spans="2:4" x14ac:dyDescent="0.35">
      <c r="B1085">
        <v>1084</v>
      </c>
      <c r="C1085" t="e">
        <f ca="1">IF(B1085&gt;INDIRECT(#REF!),"",HOUR(Data!J1064))</f>
        <v>#REF!</v>
      </c>
      <c r="D1085" t="e">
        <f ca="1">IF(B1085&gt;INDIRECT(#REF!),"",IF(C1085&gt;0,ROUND(C1085/2,0),12))</f>
        <v>#REF!</v>
      </c>
    </row>
    <row r="1086" spans="2:4" x14ac:dyDescent="0.35">
      <c r="B1086">
        <v>1085</v>
      </c>
      <c r="C1086" t="e">
        <f ca="1">IF(B1086&gt;INDIRECT(#REF!),"",HOUR(Data!J1065))</f>
        <v>#REF!</v>
      </c>
      <c r="D1086" t="e">
        <f ca="1">IF(B1086&gt;INDIRECT(#REF!),"",IF(C1086&gt;0,ROUND(C1086/2,0),12))</f>
        <v>#REF!</v>
      </c>
    </row>
    <row r="1087" spans="2:4" x14ac:dyDescent="0.35">
      <c r="B1087">
        <v>1086</v>
      </c>
      <c r="C1087" t="e">
        <f ca="1">IF(B1087&gt;INDIRECT(#REF!),"",HOUR(Data!J1066))</f>
        <v>#REF!</v>
      </c>
      <c r="D1087" t="e">
        <f ca="1">IF(B1087&gt;INDIRECT(#REF!),"",IF(C1087&gt;0,ROUND(C1087/2,0),12))</f>
        <v>#REF!</v>
      </c>
    </row>
    <row r="1088" spans="2:4" x14ac:dyDescent="0.35">
      <c r="B1088">
        <v>1087</v>
      </c>
      <c r="C1088" t="e">
        <f ca="1">IF(B1088&gt;INDIRECT(#REF!),"",HOUR(Data!J1067))</f>
        <v>#REF!</v>
      </c>
      <c r="D1088" t="e">
        <f ca="1">IF(B1088&gt;INDIRECT(#REF!),"",IF(C1088&gt;0,ROUND(C1088/2,0),12))</f>
        <v>#REF!</v>
      </c>
    </row>
    <row r="1089" spans="2:4" x14ac:dyDescent="0.35">
      <c r="B1089">
        <v>1088</v>
      </c>
      <c r="C1089" t="e">
        <f ca="1">IF(B1089&gt;INDIRECT(#REF!),"",HOUR(Data!J1068))</f>
        <v>#REF!</v>
      </c>
      <c r="D1089" t="e">
        <f ca="1">IF(B1089&gt;INDIRECT(#REF!),"",IF(C1089&gt;0,ROUND(C1089/2,0),12))</f>
        <v>#REF!</v>
      </c>
    </row>
    <row r="1090" spans="2:4" x14ac:dyDescent="0.35">
      <c r="B1090">
        <v>1089</v>
      </c>
      <c r="C1090" t="e">
        <f ca="1">IF(B1090&gt;INDIRECT(#REF!),"",HOUR(Data!J1069))</f>
        <v>#REF!</v>
      </c>
      <c r="D1090" t="e">
        <f ca="1">IF(B1090&gt;INDIRECT(#REF!),"",IF(C1090&gt;0,ROUND(C1090/2,0),12))</f>
        <v>#REF!</v>
      </c>
    </row>
    <row r="1091" spans="2:4" x14ac:dyDescent="0.35">
      <c r="B1091">
        <v>1090</v>
      </c>
      <c r="C1091" t="e">
        <f ca="1">IF(B1091&gt;INDIRECT(#REF!),"",HOUR(Data!J1070))</f>
        <v>#REF!</v>
      </c>
      <c r="D1091" t="e">
        <f ca="1">IF(B1091&gt;INDIRECT(#REF!),"",IF(C1091&gt;0,ROUND(C1091/2,0),12))</f>
        <v>#REF!</v>
      </c>
    </row>
    <row r="1092" spans="2:4" x14ac:dyDescent="0.35">
      <c r="B1092">
        <v>1091</v>
      </c>
      <c r="C1092" t="e">
        <f ca="1">IF(B1092&gt;INDIRECT(#REF!),"",HOUR(Data!J1071))</f>
        <v>#REF!</v>
      </c>
      <c r="D1092" t="e">
        <f ca="1">IF(B1092&gt;INDIRECT(#REF!),"",IF(C1092&gt;0,ROUND(C1092/2,0),12))</f>
        <v>#REF!</v>
      </c>
    </row>
    <row r="1093" spans="2:4" x14ac:dyDescent="0.35">
      <c r="B1093">
        <v>1092</v>
      </c>
      <c r="C1093" t="e">
        <f ca="1">IF(B1093&gt;INDIRECT(#REF!),"",HOUR(Data!J1072))</f>
        <v>#REF!</v>
      </c>
      <c r="D1093" t="e">
        <f ca="1">IF(B1093&gt;INDIRECT(#REF!),"",IF(C1093&gt;0,ROUND(C1093/2,0),12))</f>
        <v>#REF!</v>
      </c>
    </row>
    <row r="1094" spans="2:4" x14ac:dyDescent="0.35">
      <c r="B1094">
        <v>1093</v>
      </c>
      <c r="C1094" t="e">
        <f ca="1">IF(B1094&gt;INDIRECT(#REF!),"",HOUR(Data!J1073))</f>
        <v>#REF!</v>
      </c>
      <c r="D1094" t="e">
        <f ca="1">IF(B1094&gt;INDIRECT(#REF!),"",IF(C1094&gt;0,ROUND(C1094/2,0),12))</f>
        <v>#REF!</v>
      </c>
    </row>
    <row r="1095" spans="2:4" x14ac:dyDescent="0.35">
      <c r="B1095">
        <v>1094</v>
      </c>
      <c r="C1095" t="e">
        <f ca="1">IF(B1095&gt;INDIRECT(#REF!),"",HOUR(Data!J1074))</f>
        <v>#REF!</v>
      </c>
      <c r="D1095" t="e">
        <f ca="1">IF(B1095&gt;INDIRECT(#REF!),"",IF(C1095&gt;0,ROUND(C1095/2,0),12))</f>
        <v>#REF!</v>
      </c>
    </row>
    <row r="1096" spans="2:4" x14ac:dyDescent="0.35">
      <c r="B1096">
        <v>1095</v>
      </c>
      <c r="C1096" t="e">
        <f ca="1">IF(B1096&gt;INDIRECT(#REF!),"",HOUR(Data!J1075))</f>
        <v>#REF!</v>
      </c>
      <c r="D1096" t="e">
        <f ca="1">IF(B1096&gt;INDIRECT(#REF!),"",IF(C1096&gt;0,ROUND(C1096/2,0),12))</f>
        <v>#REF!</v>
      </c>
    </row>
    <row r="1097" spans="2:4" x14ac:dyDescent="0.35">
      <c r="B1097">
        <v>1096</v>
      </c>
      <c r="C1097" t="e">
        <f ca="1">IF(B1097&gt;INDIRECT(#REF!),"",HOUR(Data!J1076))</f>
        <v>#REF!</v>
      </c>
      <c r="D1097" t="e">
        <f ca="1">IF(B1097&gt;INDIRECT(#REF!),"",IF(C1097&gt;0,ROUND(C1097/2,0),12))</f>
        <v>#REF!</v>
      </c>
    </row>
    <row r="1098" spans="2:4" x14ac:dyDescent="0.35">
      <c r="B1098">
        <v>1097</v>
      </c>
      <c r="C1098" t="e">
        <f ca="1">IF(B1098&gt;INDIRECT(#REF!),"",HOUR(Data!J1077))</f>
        <v>#REF!</v>
      </c>
      <c r="D1098" t="e">
        <f ca="1">IF(B1098&gt;INDIRECT(#REF!),"",IF(C1098&gt;0,ROUND(C1098/2,0),12))</f>
        <v>#REF!</v>
      </c>
    </row>
    <row r="1099" spans="2:4" x14ac:dyDescent="0.35">
      <c r="B1099">
        <v>1098</v>
      </c>
      <c r="C1099" t="e">
        <f ca="1">IF(B1099&gt;INDIRECT(#REF!),"",HOUR(Data!J1078))</f>
        <v>#REF!</v>
      </c>
      <c r="D1099" t="e">
        <f ca="1">IF(B1099&gt;INDIRECT(#REF!),"",IF(C1099&gt;0,ROUND(C1099/2,0),12))</f>
        <v>#REF!</v>
      </c>
    </row>
    <row r="1100" spans="2:4" x14ac:dyDescent="0.35">
      <c r="B1100">
        <v>1099</v>
      </c>
      <c r="C1100" t="e">
        <f ca="1">IF(B1100&gt;INDIRECT(#REF!),"",HOUR(Data!J1079))</f>
        <v>#REF!</v>
      </c>
      <c r="D1100" t="e">
        <f ca="1">IF(B1100&gt;INDIRECT(#REF!),"",IF(C1100&gt;0,ROUND(C1100/2,0),12))</f>
        <v>#REF!</v>
      </c>
    </row>
    <row r="1101" spans="2:4" x14ac:dyDescent="0.35">
      <c r="B1101">
        <v>1100</v>
      </c>
      <c r="C1101" t="e">
        <f ca="1">IF(B1101&gt;INDIRECT(#REF!),"",HOUR(Data!J1080))</f>
        <v>#REF!</v>
      </c>
      <c r="D1101" t="e">
        <f ca="1">IF(B1101&gt;INDIRECT(#REF!),"",IF(C1101&gt;0,ROUND(C1101/2,0),12))</f>
        <v>#REF!</v>
      </c>
    </row>
    <row r="1102" spans="2:4" x14ac:dyDescent="0.35">
      <c r="B1102">
        <v>1101</v>
      </c>
      <c r="C1102" t="e">
        <f ca="1">IF(B1102&gt;INDIRECT(#REF!),"",HOUR(Data!J1081))</f>
        <v>#REF!</v>
      </c>
      <c r="D1102" t="e">
        <f ca="1">IF(B1102&gt;INDIRECT(#REF!),"",IF(C1102&gt;0,ROUND(C1102/2,0),12))</f>
        <v>#REF!</v>
      </c>
    </row>
    <row r="1103" spans="2:4" x14ac:dyDescent="0.35">
      <c r="B1103">
        <v>1102</v>
      </c>
      <c r="C1103" t="e">
        <f ca="1">IF(B1103&gt;INDIRECT(#REF!),"",HOUR(Data!J1082))</f>
        <v>#REF!</v>
      </c>
      <c r="D1103" t="e">
        <f ca="1">IF(B1103&gt;INDIRECT(#REF!),"",IF(C1103&gt;0,ROUND(C1103/2,0),12))</f>
        <v>#REF!</v>
      </c>
    </row>
    <row r="1104" spans="2:4" x14ac:dyDescent="0.35">
      <c r="B1104">
        <v>1103</v>
      </c>
      <c r="C1104" t="e">
        <f ca="1">IF(B1104&gt;INDIRECT(#REF!),"",HOUR(Data!J1083))</f>
        <v>#REF!</v>
      </c>
      <c r="D1104" t="e">
        <f ca="1">IF(B1104&gt;INDIRECT(#REF!),"",IF(C1104&gt;0,ROUND(C1104/2,0),12))</f>
        <v>#REF!</v>
      </c>
    </row>
    <row r="1105" spans="2:4" x14ac:dyDescent="0.35">
      <c r="B1105">
        <v>1104</v>
      </c>
      <c r="C1105" t="e">
        <f ca="1">IF(B1105&gt;INDIRECT(#REF!),"",HOUR(Data!J1084))</f>
        <v>#REF!</v>
      </c>
      <c r="D1105" t="e">
        <f ca="1">IF(B1105&gt;INDIRECT(#REF!),"",IF(C1105&gt;0,ROUND(C1105/2,0),12))</f>
        <v>#REF!</v>
      </c>
    </row>
    <row r="1106" spans="2:4" x14ac:dyDescent="0.35">
      <c r="B1106">
        <v>1105</v>
      </c>
      <c r="C1106" t="e">
        <f ca="1">IF(B1106&gt;INDIRECT(#REF!),"",HOUR(Data!J1085))</f>
        <v>#REF!</v>
      </c>
      <c r="D1106" t="e">
        <f ca="1">IF(B1106&gt;INDIRECT(#REF!),"",IF(C1106&gt;0,ROUND(C1106/2,0),12))</f>
        <v>#REF!</v>
      </c>
    </row>
    <row r="1107" spans="2:4" x14ac:dyDescent="0.35">
      <c r="B1107">
        <v>1106</v>
      </c>
      <c r="C1107" t="e">
        <f ca="1">IF(B1107&gt;INDIRECT(#REF!),"",HOUR(Data!J1086))</f>
        <v>#REF!</v>
      </c>
      <c r="D1107" t="e">
        <f ca="1">IF(B1107&gt;INDIRECT(#REF!),"",IF(C1107&gt;0,ROUND(C1107/2,0),12))</f>
        <v>#REF!</v>
      </c>
    </row>
    <row r="1108" spans="2:4" x14ac:dyDescent="0.35">
      <c r="B1108">
        <v>1107</v>
      </c>
      <c r="C1108" t="e">
        <f ca="1">IF(B1108&gt;INDIRECT(#REF!),"",HOUR(Data!J1087))</f>
        <v>#REF!</v>
      </c>
      <c r="D1108" t="e">
        <f ca="1">IF(B1108&gt;INDIRECT(#REF!),"",IF(C1108&gt;0,ROUND(C1108/2,0),12))</f>
        <v>#REF!</v>
      </c>
    </row>
    <row r="1109" spans="2:4" x14ac:dyDescent="0.35">
      <c r="B1109">
        <v>1108</v>
      </c>
      <c r="C1109" t="e">
        <f ca="1">IF(B1109&gt;INDIRECT(#REF!),"",HOUR(Data!J1088))</f>
        <v>#REF!</v>
      </c>
      <c r="D1109" t="e">
        <f ca="1">IF(B1109&gt;INDIRECT(#REF!),"",IF(C1109&gt;0,ROUND(C1109/2,0),12))</f>
        <v>#REF!</v>
      </c>
    </row>
    <row r="1110" spans="2:4" x14ac:dyDescent="0.35">
      <c r="B1110">
        <v>1109</v>
      </c>
      <c r="C1110" t="e">
        <f ca="1">IF(B1110&gt;INDIRECT(#REF!),"",HOUR(Data!J1089))</f>
        <v>#REF!</v>
      </c>
      <c r="D1110" t="e">
        <f ca="1">IF(B1110&gt;INDIRECT(#REF!),"",IF(C1110&gt;0,ROUND(C1110/2,0),12))</f>
        <v>#REF!</v>
      </c>
    </row>
    <row r="1111" spans="2:4" x14ac:dyDescent="0.35">
      <c r="B1111">
        <v>1110</v>
      </c>
      <c r="C1111" t="e">
        <f ca="1">IF(B1111&gt;INDIRECT(#REF!),"",HOUR(Data!J1090))</f>
        <v>#REF!</v>
      </c>
      <c r="D1111" t="e">
        <f ca="1">IF(B1111&gt;INDIRECT(#REF!),"",IF(C1111&gt;0,ROUND(C1111/2,0),12))</f>
        <v>#REF!</v>
      </c>
    </row>
    <row r="1112" spans="2:4" x14ac:dyDescent="0.35">
      <c r="B1112">
        <v>1111</v>
      </c>
      <c r="C1112" t="e">
        <f ca="1">IF(B1112&gt;INDIRECT(#REF!),"",HOUR(Data!J1091))</f>
        <v>#REF!</v>
      </c>
      <c r="D1112" t="e">
        <f ca="1">IF(B1112&gt;INDIRECT(#REF!),"",IF(C1112&gt;0,ROUND(C1112/2,0),12))</f>
        <v>#REF!</v>
      </c>
    </row>
    <row r="1113" spans="2:4" x14ac:dyDescent="0.35">
      <c r="B1113">
        <v>1112</v>
      </c>
      <c r="C1113" t="e">
        <f ca="1">IF(B1113&gt;INDIRECT(#REF!),"",HOUR(Data!J1092))</f>
        <v>#REF!</v>
      </c>
      <c r="D1113" t="e">
        <f ca="1">IF(B1113&gt;INDIRECT(#REF!),"",IF(C1113&gt;0,ROUND(C1113/2,0),12))</f>
        <v>#REF!</v>
      </c>
    </row>
    <row r="1114" spans="2:4" x14ac:dyDescent="0.35">
      <c r="B1114">
        <v>1113</v>
      </c>
      <c r="C1114" t="e">
        <f ca="1">IF(B1114&gt;INDIRECT(#REF!),"",HOUR(Data!J1093))</f>
        <v>#REF!</v>
      </c>
      <c r="D1114" t="e">
        <f ca="1">IF(B1114&gt;INDIRECT(#REF!),"",IF(C1114&gt;0,ROUND(C1114/2,0),12))</f>
        <v>#REF!</v>
      </c>
    </row>
    <row r="1115" spans="2:4" x14ac:dyDescent="0.35">
      <c r="B1115">
        <v>1114</v>
      </c>
      <c r="C1115" t="e">
        <f ca="1">IF(B1115&gt;INDIRECT(#REF!),"",HOUR(Data!J1094))</f>
        <v>#REF!</v>
      </c>
      <c r="D1115" t="e">
        <f ca="1">IF(B1115&gt;INDIRECT(#REF!),"",IF(C1115&gt;0,ROUND(C1115/2,0),12))</f>
        <v>#REF!</v>
      </c>
    </row>
    <row r="1116" spans="2:4" x14ac:dyDescent="0.35">
      <c r="B1116">
        <v>1115</v>
      </c>
      <c r="C1116" t="e">
        <f ca="1">IF(B1116&gt;INDIRECT(#REF!),"",HOUR(Data!J1095))</f>
        <v>#REF!</v>
      </c>
      <c r="D1116" t="e">
        <f ca="1">IF(B1116&gt;INDIRECT(#REF!),"",IF(C1116&gt;0,ROUND(C1116/2,0),12))</f>
        <v>#REF!</v>
      </c>
    </row>
    <row r="1117" spans="2:4" x14ac:dyDescent="0.35">
      <c r="B1117">
        <v>1116</v>
      </c>
      <c r="C1117" t="e">
        <f ca="1">IF(B1117&gt;INDIRECT(#REF!),"",HOUR(Data!J1096))</f>
        <v>#REF!</v>
      </c>
      <c r="D1117" t="e">
        <f ca="1">IF(B1117&gt;INDIRECT(#REF!),"",IF(C1117&gt;0,ROUND(C1117/2,0),12))</f>
        <v>#REF!</v>
      </c>
    </row>
    <row r="1118" spans="2:4" x14ac:dyDescent="0.35">
      <c r="B1118">
        <v>1117</v>
      </c>
      <c r="C1118" t="e">
        <f ca="1">IF(B1118&gt;INDIRECT(#REF!),"",HOUR(Data!J1097))</f>
        <v>#REF!</v>
      </c>
      <c r="D1118" t="e">
        <f ca="1">IF(B1118&gt;INDIRECT(#REF!),"",IF(C1118&gt;0,ROUND(C1118/2,0),12))</f>
        <v>#REF!</v>
      </c>
    </row>
    <row r="1119" spans="2:4" x14ac:dyDescent="0.35">
      <c r="B1119">
        <v>1118</v>
      </c>
      <c r="C1119" t="e">
        <f ca="1">IF(B1119&gt;INDIRECT(#REF!),"",HOUR(Data!J1098))</f>
        <v>#REF!</v>
      </c>
      <c r="D1119" t="e">
        <f ca="1">IF(B1119&gt;INDIRECT(#REF!),"",IF(C1119&gt;0,ROUND(C1119/2,0),12))</f>
        <v>#REF!</v>
      </c>
    </row>
    <row r="1120" spans="2:4" x14ac:dyDescent="0.35">
      <c r="B1120">
        <v>1119</v>
      </c>
      <c r="C1120" t="e">
        <f ca="1">IF(B1120&gt;INDIRECT(#REF!),"",HOUR(Data!J1099))</f>
        <v>#REF!</v>
      </c>
      <c r="D1120" t="e">
        <f ca="1">IF(B1120&gt;INDIRECT(#REF!),"",IF(C1120&gt;0,ROUND(C1120/2,0),12))</f>
        <v>#REF!</v>
      </c>
    </row>
    <row r="1121" spans="2:4" x14ac:dyDescent="0.35">
      <c r="B1121">
        <v>1120</v>
      </c>
      <c r="C1121" t="e">
        <f ca="1">IF(B1121&gt;INDIRECT(#REF!),"",HOUR(Data!J1100))</f>
        <v>#REF!</v>
      </c>
      <c r="D1121" t="e">
        <f ca="1">IF(B1121&gt;INDIRECT(#REF!),"",IF(C1121&gt;0,ROUND(C1121/2,0),12))</f>
        <v>#REF!</v>
      </c>
    </row>
    <row r="1122" spans="2:4" x14ac:dyDescent="0.35">
      <c r="B1122">
        <v>1121</v>
      </c>
      <c r="C1122" t="e">
        <f ca="1">IF(B1122&gt;INDIRECT(#REF!),"",HOUR(Data!J1101))</f>
        <v>#REF!</v>
      </c>
      <c r="D1122" t="e">
        <f ca="1">IF(B1122&gt;INDIRECT(#REF!),"",IF(C1122&gt;0,ROUND(C1122/2,0),12))</f>
        <v>#REF!</v>
      </c>
    </row>
    <row r="1123" spans="2:4" x14ac:dyDescent="0.35">
      <c r="B1123">
        <v>1122</v>
      </c>
      <c r="C1123" t="e">
        <f ca="1">IF(B1123&gt;INDIRECT(#REF!),"",HOUR(Data!J1102))</f>
        <v>#REF!</v>
      </c>
      <c r="D1123" t="e">
        <f ca="1">IF(B1123&gt;INDIRECT(#REF!),"",IF(C1123&gt;0,ROUND(C1123/2,0),12))</f>
        <v>#REF!</v>
      </c>
    </row>
    <row r="1124" spans="2:4" x14ac:dyDescent="0.35">
      <c r="B1124">
        <v>1123</v>
      </c>
      <c r="C1124" t="e">
        <f ca="1">IF(B1124&gt;INDIRECT(#REF!),"",HOUR(Data!J1103))</f>
        <v>#REF!</v>
      </c>
      <c r="D1124" t="e">
        <f ca="1">IF(B1124&gt;INDIRECT(#REF!),"",IF(C1124&gt;0,ROUND(C1124/2,0),12))</f>
        <v>#REF!</v>
      </c>
    </row>
    <row r="1125" spans="2:4" x14ac:dyDescent="0.35">
      <c r="B1125">
        <v>1124</v>
      </c>
      <c r="C1125" t="e">
        <f ca="1">IF(B1125&gt;INDIRECT(#REF!),"",HOUR(Data!J1104))</f>
        <v>#REF!</v>
      </c>
      <c r="D1125" t="e">
        <f ca="1">IF(B1125&gt;INDIRECT(#REF!),"",IF(C1125&gt;0,ROUND(C1125/2,0),12))</f>
        <v>#REF!</v>
      </c>
    </row>
    <row r="1126" spans="2:4" x14ac:dyDescent="0.35">
      <c r="B1126">
        <v>1125</v>
      </c>
      <c r="C1126" t="e">
        <f ca="1">IF(B1126&gt;INDIRECT(#REF!),"",HOUR(Data!J1105))</f>
        <v>#REF!</v>
      </c>
      <c r="D1126" t="e">
        <f ca="1">IF(B1126&gt;INDIRECT(#REF!),"",IF(C1126&gt;0,ROUND(C1126/2,0),12))</f>
        <v>#REF!</v>
      </c>
    </row>
    <row r="1127" spans="2:4" x14ac:dyDescent="0.35">
      <c r="B1127">
        <v>1126</v>
      </c>
      <c r="C1127" t="e">
        <f ca="1">IF(B1127&gt;INDIRECT(#REF!),"",HOUR(Data!J1106))</f>
        <v>#REF!</v>
      </c>
      <c r="D1127" t="e">
        <f ca="1">IF(B1127&gt;INDIRECT(#REF!),"",IF(C1127&gt;0,ROUND(C1127/2,0),12))</f>
        <v>#REF!</v>
      </c>
    </row>
    <row r="1128" spans="2:4" x14ac:dyDescent="0.35">
      <c r="B1128">
        <v>1127</v>
      </c>
      <c r="C1128" t="e">
        <f ca="1">IF(B1128&gt;INDIRECT(#REF!),"",HOUR(Data!J1107))</f>
        <v>#REF!</v>
      </c>
      <c r="D1128" t="e">
        <f ca="1">IF(B1128&gt;INDIRECT(#REF!),"",IF(C1128&gt;0,ROUND(C1128/2,0),12))</f>
        <v>#REF!</v>
      </c>
    </row>
    <row r="1129" spans="2:4" x14ac:dyDescent="0.35">
      <c r="B1129">
        <v>1128</v>
      </c>
      <c r="C1129" t="e">
        <f ca="1">IF(B1129&gt;INDIRECT(#REF!),"",HOUR(Data!J1108))</f>
        <v>#REF!</v>
      </c>
      <c r="D1129" t="e">
        <f ca="1">IF(B1129&gt;INDIRECT(#REF!),"",IF(C1129&gt;0,ROUND(C1129/2,0),12))</f>
        <v>#REF!</v>
      </c>
    </row>
    <row r="1130" spans="2:4" x14ac:dyDescent="0.35">
      <c r="B1130">
        <v>1129</v>
      </c>
      <c r="C1130" t="e">
        <f ca="1">IF(B1130&gt;INDIRECT(#REF!),"",HOUR(Data!J1109))</f>
        <v>#REF!</v>
      </c>
      <c r="D1130" t="e">
        <f ca="1">IF(B1130&gt;INDIRECT(#REF!),"",IF(C1130&gt;0,ROUND(C1130/2,0),12))</f>
        <v>#REF!</v>
      </c>
    </row>
    <row r="1131" spans="2:4" x14ac:dyDescent="0.35">
      <c r="B1131">
        <v>1130</v>
      </c>
      <c r="C1131" t="e">
        <f ca="1">IF(B1131&gt;INDIRECT(#REF!),"",HOUR(Data!J1110))</f>
        <v>#REF!</v>
      </c>
      <c r="D1131" t="e">
        <f ca="1">IF(B1131&gt;INDIRECT(#REF!),"",IF(C1131&gt;0,ROUND(C1131/2,0),12))</f>
        <v>#REF!</v>
      </c>
    </row>
    <row r="1132" spans="2:4" x14ac:dyDescent="0.35">
      <c r="B1132">
        <v>1131</v>
      </c>
      <c r="C1132" t="e">
        <f ca="1">IF(B1132&gt;INDIRECT(#REF!),"",HOUR(Data!J1111))</f>
        <v>#REF!</v>
      </c>
      <c r="D1132" t="e">
        <f ca="1">IF(B1132&gt;INDIRECT(#REF!),"",IF(C1132&gt;0,ROUND(C1132/2,0),12))</f>
        <v>#REF!</v>
      </c>
    </row>
    <row r="1133" spans="2:4" x14ac:dyDescent="0.35">
      <c r="B1133">
        <v>1132</v>
      </c>
      <c r="C1133" t="e">
        <f ca="1">IF(B1133&gt;INDIRECT(#REF!),"",HOUR(Data!J1112))</f>
        <v>#REF!</v>
      </c>
      <c r="D1133" t="e">
        <f ca="1">IF(B1133&gt;INDIRECT(#REF!),"",IF(C1133&gt;0,ROUND(C1133/2,0),12))</f>
        <v>#REF!</v>
      </c>
    </row>
    <row r="1134" spans="2:4" x14ac:dyDescent="0.35">
      <c r="B1134">
        <v>1133</v>
      </c>
      <c r="C1134" t="e">
        <f ca="1">IF(B1134&gt;INDIRECT(#REF!),"",HOUR(Data!J1113))</f>
        <v>#REF!</v>
      </c>
      <c r="D1134" t="e">
        <f ca="1">IF(B1134&gt;INDIRECT(#REF!),"",IF(C1134&gt;0,ROUND(C1134/2,0),12))</f>
        <v>#REF!</v>
      </c>
    </row>
    <row r="1135" spans="2:4" x14ac:dyDescent="0.35">
      <c r="B1135">
        <v>1134</v>
      </c>
      <c r="C1135" t="e">
        <f ca="1">IF(B1135&gt;INDIRECT(#REF!),"",HOUR(Data!J1114))</f>
        <v>#REF!</v>
      </c>
      <c r="D1135" t="e">
        <f ca="1">IF(B1135&gt;INDIRECT(#REF!),"",IF(C1135&gt;0,ROUND(C1135/2,0),12))</f>
        <v>#REF!</v>
      </c>
    </row>
    <row r="1136" spans="2:4" x14ac:dyDescent="0.35">
      <c r="B1136">
        <v>1135</v>
      </c>
      <c r="C1136" t="e">
        <f ca="1">IF(B1136&gt;INDIRECT(#REF!),"",HOUR(Data!J1115))</f>
        <v>#REF!</v>
      </c>
      <c r="D1136" t="e">
        <f ca="1">IF(B1136&gt;INDIRECT(#REF!),"",IF(C1136&gt;0,ROUND(C1136/2,0),12))</f>
        <v>#REF!</v>
      </c>
    </row>
    <row r="1137" spans="2:4" x14ac:dyDescent="0.35">
      <c r="B1137">
        <v>1136</v>
      </c>
      <c r="C1137" t="e">
        <f ca="1">IF(B1137&gt;INDIRECT(#REF!),"",HOUR(Data!J1116))</f>
        <v>#REF!</v>
      </c>
      <c r="D1137" t="e">
        <f ca="1">IF(B1137&gt;INDIRECT(#REF!),"",IF(C1137&gt;0,ROUND(C1137/2,0),12))</f>
        <v>#REF!</v>
      </c>
    </row>
    <row r="1138" spans="2:4" x14ac:dyDescent="0.35">
      <c r="B1138">
        <v>1137</v>
      </c>
      <c r="C1138" t="e">
        <f ca="1">IF(B1138&gt;INDIRECT(#REF!),"",HOUR(Data!J1117))</f>
        <v>#REF!</v>
      </c>
      <c r="D1138" t="e">
        <f ca="1">IF(B1138&gt;INDIRECT(#REF!),"",IF(C1138&gt;0,ROUND(C1138/2,0),12))</f>
        <v>#REF!</v>
      </c>
    </row>
    <row r="1139" spans="2:4" x14ac:dyDescent="0.35">
      <c r="B1139">
        <v>1138</v>
      </c>
      <c r="C1139" t="e">
        <f ca="1">IF(B1139&gt;INDIRECT(#REF!),"",HOUR(Data!J1118))</f>
        <v>#REF!</v>
      </c>
      <c r="D1139" t="e">
        <f ca="1">IF(B1139&gt;INDIRECT(#REF!),"",IF(C1139&gt;0,ROUND(C1139/2,0),12))</f>
        <v>#REF!</v>
      </c>
    </row>
    <row r="1140" spans="2:4" x14ac:dyDescent="0.35">
      <c r="B1140">
        <v>1139</v>
      </c>
      <c r="C1140" t="e">
        <f ca="1">IF(B1140&gt;INDIRECT(#REF!),"",HOUR(Data!J1119))</f>
        <v>#REF!</v>
      </c>
      <c r="D1140" t="e">
        <f ca="1">IF(B1140&gt;INDIRECT(#REF!),"",IF(C1140&gt;0,ROUND(C1140/2,0),12))</f>
        <v>#REF!</v>
      </c>
    </row>
    <row r="1141" spans="2:4" x14ac:dyDescent="0.35">
      <c r="B1141">
        <v>1140</v>
      </c>
      <c r="C1141" t="e">
        <f ca="1">IF(B1141&gt;INDIRECT(#REF!),"",HOUR(Data!J1120))</f>
        <v>#REF!</v>
      </c>
      <c r="D1141" t="e">
        <f ca="1">IF(B1141&gt;INDIRECT(#REF!),"",IF(C1141&gt;0,ROUND(C1141/2,0),12))</f>
        <v>#REF!</v>
      </c>
    </row>
    <row r="1142" spans="2:4" x14ac:dyDescent="0.35">
      <c r="B1142">
        <v>1141</v>
      </c>
      <c r="C1142" t="e">
        <f ca="1">IF(B1142&gt;INDIRECT(#REF!),"",HOUR(Data!J1121))</f>
        <v>#REF!</v>
      </c>
      <c r="D1142" t="e">
        <f ca="1">IF(B1142&gt;INDIRECT(#REF!),"",IF(C1142&gt;0,ROUND(C1142/2,0),12))</f>
        <v>#REF!</v>
      </c>
    </row>
    <row r="1143" spans="2:4" x14ac:dyDescent="0.35">
      <c r="B1143">
        <v>1142</v>
      </c>
      <c r="C1143" t="e">
        <f ca="1">IF(B1143&gt;INDIRECT(#REF!),"",HOUR(Data!J1122))</f>
        <v>#REF!</v>
      </c>
      <c r="D1143" t="e">
        <f ca="1">IF(B1143&gt;INDIRECT(#REF!),"",IF(C1143&gt;0,ROUND(C1143/2,0),12))</f>
        <v>#REF!</v>
      </c>
    </row>
    <row r="1144" spans="2:4" x14ac:dyDescent="0.35">
      <c r="B1144">
        <v>1143</v>
      </c>
      <c r="C1144" t="e">
        <f ca="1">IF(B1144&gt;INDIRECT(#REF!),"",HOUR(Data!J1123))</f>
        <v>#REF!</v>
      </c>
      <c r="D1144" t="e">
        <f ca="1">IF(B1144&gt;INDIRECT(#REF!),"",IF(C1144&gt;0,ROUND(C1144/2,0),12))</f>
        <v>#REF!</v>
      </c>
    </row>
    <row r="1145" spans="2:4" x14ac:dyDescent="0.35">
      <c r="B1145">
        <v>1144</v>
      </c>
      <c r="C1145" t="e">
        <f ca="1">IF(B1145&gt;INDIRECT(#REF!),"",HOUR(Data!J1124))</f>
        <v>#REF!</v>
      </c>
      <c r="D1145" t="e">
        <f ca="1">IF(B1145&gt;INDIRECT(#REF!),"",IF(C1145&gt;0,ROUND(C1145/2,0),12))</f>
        <v>#REF!</v>
      </c>
    </row>
    <row r="1146" spans="2:4" x14ac:dyDescent="0.35">
      <c r="B1146">
        <v>1145</v>
      </c>
      <c r="C1146" t="e">
        <f ca="1">IF(B1146&gt;INDIRECT(#REF!),"",HOUR(Data!J1125))</f>
        <v>#REF!</v>
      </c>
      <c r="D1146" t="e">
        <f ca="1">IF(B1146&gt;INDIRECT(#REF!),"",IF(C1146&gt;0,ROUND(C1146/2,0),12))</f>
        <v>#REF!</v>
      </c>
    </row>
    <row r="1147" spans="2:4" x14ac:dyDescent="0.35">
      <c r="B1147">
        <v>1146</v>
      </c>
      <c r="C1147" t="e">
        <f ca="1">IF(B1147&gt;INDIRECT(#REF!),"",HOUR(Data!J1126))</f>
        <v>#REF!</v>
      </c>
      <c r="D1147" t="e">
        <f ca="1">IF(B1147&gt;INDIRECT(#REF!),"",IF(C1147&gt;0,ROUND(C1147/2,0),12))</f>
        <v>#REF!</v>
      </c>
    </row>
    <row r="1148" spans="2:4" x14ac:dyDescent="0.35">
      <c r="B1148">
        <v>1147</v>
      </c>
      <c r="C1148" t="e">
        <f ca="1">IF(B1148&gt;INDIRECT(#REF!),"",HOUR(Data!J1127))</f>
        <v>#REF!</v>
      </c>
      <c r="D1148" t="e">
        <f ca="1">IF(B1148&gt;INDIRECT(#REF!),"",IF(C1148&gt;0,ROUND(C1148/2,0),12))</f>
        <v>#REF!</v>
      </c>
    </row>
    <row r="1149" spans="2:4" x14ac:dyDescent="0.35">
      <c r="B1149">
        <v>1148</v>
      </c>
      <c r="C1149" t="e">
        <f ca="1">IF(B1149&gt;INDIRECT(#REF!),"",HOUR(Data!J1128))</f>
        <v>#REF!</v>
      </c>
      <c r="D1149" t="e">
        <f ca="1">IF(B1149&gt;INDIRECT(#REF!),"",IF(C1149&gt;0,ROUND(C1149/2,0),12))</f>
        <v>#REF!</v>
      </c>
    </row>
    <row r="1150" spans="2:4" x14ac:dyDescent="0.35">
      <c r="B1150">
        <v>1149</v>
      </c>
      <c r="C1150" t="e">
        <f ca="1">IF(B1150&gt;INDIRECT(#REF!),"",HOUR(Data!J1129))</f>
        <v>#REF!</v>
      </c>
      <c r="D1150" t="e">
        <f ca="1">IF(B1150&gt;INDIRECT(#REF!),"",IF(C1150&gt;0,ROUND(C1150/2,0),12))</f>
        <v>#REF!</v>
      </c>
    </row>
    <row r="1151" spans="2:4" x14ac:dyDescent="0.35">
      <c r="B1151">
        <v>1150</v>
      </c>
      <c r="C1151" t="e">
        <f ca="1">IF(B1151&gt;INDIRECT(#REF!),"",HOUR(Data!J1130))</f>
        <v>#REF!</v>
      </c>
      <c r="D1151" t="e">
        <f ca="1">IF(B1151&gt;INDIRECT(#REF!),"",IF(C1151&gt;0,ROUND(C1151/2,0),12))</f>
        <v>#REF!</v>
      </c>
    </row>
    <row r="1152" spans="2:4" x14ac:dyDescent="0.35">
      <c r="B1152">
        <v>1151</v>
      </c>
      <c r="C1152" t="e">
        <f ca="1">IF(B1152&gt;INDIRECT(#REF!),"",HOUR(Data!J1131))</f>
        <v>#REF!</v>
      </c>
      <c r="D1152" t="e">
        <f ca="1">IF(B1152&gt;INDIRECT(#REF!),"",IF(C1152&gt;0,ROUND(C1152/2,0),12))</f>
        <v>#REF!</v>
      </c>
    </row>
    <row r="1153" spans="2:4" x14ac:dyDescent="0.35">
      <c r="B1153">
        <v>1152</v>
      </c>
      <c r="C1153" t="e">
        <f ca="1">IF(B1153&gt;INDIRECT(#REF!),"",HOUR(Data!J1132))</f>
        <v>#REF!</v>
      </c>
      <c r="D1153" t="e">
        <f ca="1">IF(B1153&gt;INDIRECT(#REF!),"",IF(C1153&gt;0,ROUND(C1153/2,0),12))</f>
        <v>#REF!</v>
      </c>
    </row>
    <row r="1154" spans="2:4" x14ac:dyDescent="0.35">
      <c r="B1154">
        <v>1153</v>
      </c>
      <c r="C1154" t="e">
        <f ca="1">IF(B1154&gt;INDIRECT(#REF!),"",HOUR(Data!J1133))</f>
        <v>#REF!</v>
      </c>
      <c r="D1154" t="e">
        <f ca="1">IF(B1154&gt;INDIRECT(#REF!),"",IF(C1154&gt;0,ROUND(C1154/2,0),12))</f>
        <v>#REF!</v>
      </c>
    </row>
    <row r="1155" spans="2:4" x14ac:dyDescent="0.35">
      <c r="B1155">
        <v>1154</v>
      </c>
      <c r="C1155" t="e">
        <f ca="1">IF(B1155&gt;INDIRECT(#REF!),"",HOUR(Data!J1134))</f>
        <v>#REF!</v>
      </c>
      <c r="D1155" t="e">
        <f ca="1">IF(B1155&gt;INDIRECT(#REF!),"",IF(C1155&gt;0,ROUND(C1155/2,0),12))</f>
        <v>#REF!</v>
      </c>
    </row>
    <row r="1156" spans="2:4" x14ac:dyDescent="0.35">
      <c r="B1156">
        <v>1155</v>
      </c>
      <c r="C1156" t="e">
        <f ca="1">IF(B1156&gt;INDIRECT(#REF!),"",HOUR(Data!J1135))</f>
        <v>#REF!</v>
      </c>
      <c r="D1156" t="e">
        <f ca="1">IF(B1156&gt;INDIRECT(#REF!),"",IF(C1156&gt;0,ROUND(C1156/2,0),12))</f>
        <v>#REF!</v>
      </c>
    </row>
    <row r="1157" spans="2:4" x14ac:dyDescent="0.35">
      <c r="B1157">
        <v>1156</v>
      </c>
      <c r="C1157" t="e">
        <f ca="1">IF(B1157&gt;INDIRECT(#REF!),"",HOUR(Data!J1136))</f>
        <v>#REF!</v>
      </c>
      <c r="D1157" t="e">
        <f ca="1">IF(B1157&gt;INDIRECT(#REF!),"",IF(C1157&gt;0,ROUND(C1157/2,0),12))</f>
        <v>#REF!</v>
      </c>
    </row>
    <row r="1158" spans="2:4" x14ac:dyDescent="0.35">
      <c r="B1158">
        <v>1157</v>
      </c>
      <c r="C1158" t="e">
        <f ca="1">IF(B1158&gt;INDIRECT(#REF!),"",HOUR(Data!J1137))</f>
        <v>#REF!</v>
      </c>
      <c r="D1158" t="e">
        <f ca="1">IF(B1158&gt;INDIRECT(#REF!),"",IF(C1158&gt;0,ROUND(C1158/2,0),12))</f>
        <v>#REF!</v>
      </c>
    </row>
    <row r="1159" spans="2:4" x14ac:dyDescent="0.35">
      <c r="B1159">
        <v>1158</v>
      </c>
      <c r="C1159" t="e">
        <f ca="1">IF(B1159&gt;INDIRECT(#REF!),"",HOUR(Data!J1138))</f>
        <v>#REF!</v>
      </c>
      <c r="D1159" t="e">
        <f ca="1">IF(B1159&gt;INDIRECT(#REF!),"",IF(C1159&gt;0,ROUND(C1159/2,0),12))</f>
        <v>#REF!</v>
      </c>
    </row>
    <row r="1160" spans="2:4" x14ac:dyDescent="0.35">
      <c r="B1160">
        <v>1159</v>
      </c>
      <c r="C1160" t="e">
        <f ca="1">IF(B1160&gt;INDIRECT(#REF!),"",HOUR(Data!J1139))</f>
        <v>#REF!</v>
      </c>
      <c r="D1160" t="e">
        <f ca="1">IF(B1160&gt;INDIRECT(#REF!),"",IF(C1160&gt;0,ROUND(C1160/2,0),12))</f>
        <v>#REF!</v>
      </c>
    </row>
    <row r="1161" spans="2:4" x14ac:dyDescent="0.35">
      <c r="B1161">
        <v>1160</v>
      </c>
      <c r="C1161" t="e">
        <f ca="1">IF(B1161&gt;INDIRECT(#REF!),"",HOUR(Data!J1140))</f>
        <v>#REF!</v>
      </c>
      <c r="D1161" t="e">
        <f ca="1">IF(B1161&gt;INDIRECT(#REF!),"",IF(C1161&gt;0,ROUND(C1161/2,0),12))</f>
        <v>#REF!</v>
      </c>
    </row>
    <row r="1162" spans="2:4" x14ac:dyDescent="0.35">
      <c r="B1162">
        <v>1161</v>
      </c>
      <c r="C1162" t="e">
        <f ca="1">IF(B1162&gt;INDIRECT(#REF!),"",HOUR(Data!J1141))</f>
        <v>#REF!</v>
      </c>
      <c r="D1162" t="e">
        <f ca="1">IF(B1162&gt;INDIRECT(#REF!),"",IF(C1162&gt;0,ROUND(C1162/2,0),12))</f>
        <v>#REF!</v>
      </c>
    </row>
    <row r="1163" spans="2:4" x14ac:dyDescent="0.35">
      <c r="B1163">
        <v>1162</v>
      </c>
      <c r="C1163" t="e">
        <f ca="1">IF(B1163&gt;INDIRECT(#REF!),"",HOUR(Data!J1142))</f>
        <v>#REF!</v>
      </c>
      <c r="D1163" t="e">
        <f ca="1">IF(B1163&gt;INDIRECT(#REF!),"",IF(C1163&gt;0,ROUND(C1163/2,0),12))</f>
        <v>#REF!</v>
      </c>
    </row>
    <row r="1164" spans="2:4" x14ac:dyDescent="0.35">
      <c r="B1164">
        <v>1163</v>
      </c>
      <c r="C1164" t="e">
        <f ca="1">IF(B1164&gt;INDIRECT(#REF!),"",HOUR(Data!J1143))</f>
        <v>#REF!</v>
      </c>
      <c r="D1164" t="e">
        <f ca="1">IF(B1164&gt;INDIRECT(#REF!),"",IF(C1164&gt;0,ROUND(C1164/2,0),12))</f>
        <v>#REF!</v>
      </c>
    </row>
    <row r="1165" spans="2:4" x14ac:dyDescent="0.35">
      <c r="B1165">
        <v>1164</v>
      </c>
      <c r="C1165" t="e">
        <f ca="1">IF(B1165&gt;INDIRECT(#REF!),"",HOUR(Data!J1144))</f>
        <v>#REF!</v>
      </c>
      <c r="D1165" t="e">
        <f ca="1">IF(B1165&gt;INDIRECT(#REF!),"",IF(C1165&gt;0,ROUND(C1165/2,0),12))</f>
        <v>#REF!</v>
      </c>
    </row>
    <row r="1166" spans="2:4" x14ac:dyDescent="0.35">
      <c r="B1166">
        <v>1165</v>
      </c>
      <c r="C1166" t="e">
        <f ca="1">IF(B1166&gt;INDIRECT(#REF!),"",HOUR(Data!J1145))</f>
        <v>#REF!</v>
      </c>
      <c r="D1166" t="e">
        <f ca="1">IF(B1166&gt;INDIRECT(#REF!),"",IF(C1166&gt;0,ROUND(C1166/2,0),12))</f>
        <v>#REF!</v>
      </c>
    </row>
    <row r="1167" spans="2:4" x14ac:dyDescent="0.35">
      <c r="B1167">
        <v>1166</v>
      </c>
      <c r="C1167" t="e">
        <f ca="1">IF(B1167&gt;INDIRECT(#REF!),"",HOUR(Data!J1146))</f>
        <v>#REF!</v>
      </c>
      <c r="D1167" t="e">
        <f ca="1">IF(B1167&gt;INDIRECT(#REF!),"",IF(C1167&gt;0,ROUND(C1167/2,0),12))</f>
        <v>#REF!</v>
      </c>
    </row>
    <row r="1168" spans="2:4" x14ac:dyDescent="0.35">
      <c r="B1168">
        <v>1167</v>
      </c>
      <c r="C1168" t="e">
        <f ca="1">IF(B1168&gt;INDIRECT(#REF!),"",HOUR(Data!J1147))</f>
        <v>#REF!</v>
      </c>
      <c r="D1168" t="e">
        <f ca="1">IF(B1168&gt;INDIRECT(#REF!),"",IF(C1168&gt;0,ROUND(C1168/2,0),12))</f>
        <v>#REF!</v>
      </c>
    </row>
    <row r="1169" spans="2:4" x14ac:dyDescent="0.35">
      <c r="B1169">
        <v>1168</v>
      </c>
      <c r="C1169" t="e">
        <f ca="1">IF(B1169&gt;INDIRECT(#REF!),"",HOUR(Data!J1148))</f>
        <v>#REF!</v>
      </c>
      <c r="D1169" t="e">
        <f ca="1">IF(B1169&gt;INDIRECT(#REF!),"",IF(C1169&gt;0,ROUND(C1169/2,0),12))</f>
        <v>#REF!</v>
      </c>
    </row>
    <row r="1170" spans="2:4" x14ac:dyDescent="0.35">
      <c r="B1170">
        <v>1169</v>
      </c>
      <c r="C1170" t="e">
        <f ca="1">IF(B1170&gt;INDIRECT(#REF!),"",HOUR(Data!J1149))</f>
        <v>#REF!</v>
      </c>
      <c r="D1170" t="e">
        <f ca="1">IF(B1170&gt;INDIRECT(#REF!),"",IF(C1170&gt;0,ROUND(C1170/2,0),12))</f>
        <v>#REF!</v>
      </c>
    </row>
    <row r="1171" spans="2:4" x14ac:dyDescent="0.35">
      <c r="B1171">
        <v>1170</v>
      </c>
      <c r="C1171" t="e">
        <f ca="1">IF(B1171&gt;INDIRECT(#REF!),"",HOUR(Data!J1150))</f>
        <v>#REF!</v>
      </c>
      <c r="D1171" t="e">
        <f ca="1">IF(B1171&gt;INDIRECT(#REF!),"",IF(C1171&gt;0,ROUND(C1171/2,0),12))</f>
        <v>#REF!</v>
      </c>
    </row>
    <row r="1172" spans="2:4" x14ac:dyDescent="0.35">
      <c r="B1172">
        <v>1171</v>
      </c>
      <c r="C1172" t="e">
        <f ca="1">IF(B1172&gt;INDIRECT(#REF!),"",HOUR(Data!J1151))</f>
        <v>#REF!</v>
      </c>
      <c r="D1172" t="e">
        <f ca="1">IF(B1172&gt;INDIRECT(#REF!),"",IF(C1172&gt;0,ROUND(C1172/2,0),12))</f>
        <v>#REF!</v>
      </c>
    </row>
    <row r="1173" spans="2:4" x14ac:dyDescent="0.35">
      <c r="B1173">
        <v>1172</v>
      </c>
      <c r="C1173" t="e">
        <f ca="1">IF(B1173&gt;INDIRECT(#REF!),"",HOUR(Data!J1152))</f>
        <v>#REF!</v>
      </c>
      <c r="D1173" t="e">
        <f ca="1">IF(B1173&gt;INDIRECT(#REF!),"",IF(C1173&gt;0,ROUND(C1173/2,0),12))</f>
        <v>#REF!</v>
      </c>
    </row>
    <row r="1174" spans="2:4" x14ac:dyDescent="0.35">
      <c r="B1174">
        <v>1173</v>
      </c>
      <c r="C1174" t="e">
        <f ca="1">IF(B1174&gt;INDIRECT(#REF!),"",HOUR(Data!J1153))</f>
        <v>#REF!</v>
      </c>
      <c r="D1174" t="e">
        <f ca="1">IF(B1174&gt;INDIRECT(#REF!),"",IF(C1174&gt;0,ROUND(C1174/2,0),12))</f>
        <v>#REF!</v>
      </c>
    </row>
    <row r="1175" spans="2:4" x14ac:dyDescent="0.35">
      <c r="B1175">
        <v>1174</v>
      </c>
      <c r="C1175" t="e">
        <f ca="1">IF(B1175&gt;INDIRECT(#REF!),"",HOUR(Data!J1154))</f>
        <v>#REF!</v>
      </c>
      <c r="D1175" t="e">
        <f ca="1">IF(B1175&gt;INDIRECT(#REF!),"",IF(C1175&gt;0,ROUND(C1175/2,0),12))</f>
        <v>#REF!</v>
      </c>
    </row>
    <row r="1176" spans="2:4" x14ac:dyDescent="0.35">
      <c r="B1176">
        <v>1175</v>
      </c>
      <c r="C1176" t="e">
        <f ca="1">IF(B1176&gt;INDIRECT(#REF!),"",HOUR(Data!J1155))</f>
        <v>#REF!</v>
      </c>
      <c r="D1176" t="e">
        <f ca="1">IF(B1176&gt;INDIRECT(#REF!),"",IF(C1176&gt;0,ROUND(C1176/2,0),12))</f>
        <v>#REF!</v>
      </c>
    </row>
    <row r="1177" spans="2:4" x14ac:dyDescent="0.35">
      <c r="B1177">
        <v>1176</v>
      </c>
      <c r="C1177" t="e">
        <f ca="1">IF(B1177&gt;INDIRECT(#REF!),"",HOUR(Data!J1156))</f>
        <v>#REF!</v>
      </c>
      <c r="D1177" t="e">
        <f ca="1">IF(B1177&gt;INDIRECT(#REF!),"",IF(C1177&gt;0,ROUND(C1177/2,0),12))</f>
        <v>#REF!</v>
      </c>
    </row>
    <row r="1178" spans="2:4" x14ac:dyDescent="0.35">
      <c r="B1178">
        <v>1177</v>
      </c>
      <c r="C1178" t="e">
        <f ca="1">IF(B1178&gt;INDIRECT(#REF!),"",HOUR(Data!J1157))</f>
        <v>#REF!</v>
      </c>
      <c r="D1178" t="e">
        <f ca="1">IF(B1178&gt;INDIRECT(#REF!),"",IF(C1178&gt;0,ROUND(C1178/2,0),12))</f>
        <v>#REF!</v>
      </c>
    </row>
    <row r="1179" spans="2:4" x14ac:dyDescent="0.35">
      <c r="B1179">
        <v>1178</v>
      </c>
      <c r="C1179" t="e">
        <f ca="1">IF(B1179&gt;INDIRECT(#REF!),"",HOUR(Data!J1158))</f>
        <v>#REF!</v>
      </c>
      <c r="D1179" t="e">
        <f ca="1">IF(B1179&gt;INDIRECT(#REF!),"",IF(C1179&gt;0,ROUND(C1179/2,0),12))</f>
        <v>#REF!</v>
      </c>
    </row>
    <row r="1180" spans="2:4" x14ac:dyDescent="0.35">
      <c r="B1180">
        <v>1179</v>
      </c>
      <c r="C1180" t="e">
        <f ca="1">IF(B1180&gt;INDIRECT(#REF!),"",HOUR(Data!J1159))</f>
        <v>#REF!</v>
      </c>
      <c r="D1180" t="e">
        <f ca="1">IF(B1180&gt;INDIRECT(#REF!),"",IF(C1180&gt;0,ROUND(C1180/2,0),12))</f>
        <v>#REF!</v>
      </c>
    </row>
    <row r="1181" spans="2:4" x14ac:dyDescent="0.35">
      <c r="B1181">
        <v>1180</v>
      </c>
      <c r="C1181" t="e">
        <f ca="1">IF(B1181&gt;INDIRECT(#REF!),"",HOUR(Data!J1160))</f>
        <v>#REF!</v>
      </c>
      <c r="D1181" t="e">
        <f ca="1">IF(B1181&gt;INDIRECT(#REF!),"",IF(C1181&gt;0,ROUND(C1181/2,0),12))</f>
        <v>#REF!</v>
      </c>
    </row>
    <row r="1182" spans="2:4" x14ac:dyDescent="0.35">
      <c r="B1182">
        <v>1181</v>
      </c>
      <c r="C1182" t="e">
        <f ca="1">IF(B1182&gt;INDIRECT(#REF!),"",HOUR(Data!J1161))</f>
        <v>#REF!</v>
      </c>
      <c r="D1182" t="e">
        <f ca="1">IF(B1182&gt;INDIRECT(#REF!),"",IF(C1182&gt;0,ROUND(C1182/2,0),12))</f>
        <v>#REF!</v>
      </c>
    </row>
    <row r="1183" spans="2:4" x14ac:dyDescent="0.35">
      <c r="B1183">
        <v>1182</v>
      </c>
      <c r="C1183" t="e">
        <f ca="1">IF(B1183&gt;INDIRECT(#REF!),"",HOUR(Data!J1162))</f>
        <v>#REF!</v>
      </c>
      <c r="D1183" t="e">
        <f ca="1">IF(B1183&gt;INDIRECT(#REF!),"",IF(C1183&gt;0,ROUND(C1183/2,0),12))</f>
        <v>#REF!</v>
      </c>
    </row>
    <row r="1184" spans="2:4" x14ac:dyDescent="0.35">
      <c r="B1184">
        <v>1183</v>
      </c>
      <c r="C1184" t="e">
        <f ca="1">IF(B1184&gt;INDIRECT(#REF!),"",HOUR(Data!J1163))</f>
        <v>#REF!</v>
      </c>
      <c r="D1184" t="e">
        <f ca="1">IF(B1184&gt;INDIRECT(#REF!),"",IF(C1184&gt;0,ROUND(C1184/2,0),12))</f>
        <v>#REF!</v>
      </c>
    </row>
    <row r="1185" spans="2:4" x14ac:dyDescent="0.35">
      <c r="B1185">
        <v>1184</v>
      </c>
      <c r="C1185" t="e">
        <f ca="1">IF(B1185&gt;INDIRECT(#REF!),"",HOUR(Data!J1164))</f>
        <v>#REF!</v>
      </c>
      <c r="D1185" t="e">
        <f ca="1">IF(B1185&gt;INDIRECT(#REF!),"",IF(C1185&gt;0,ROUND(C1185/2,0),12))</f>
        <v>#REF!</v>
      </c>
    </row>
    <row r="1186" spans="2:4" x14ac:dyDescent="0.35">
      <c r="B1186">
        <v>1185</v>
      </c>
      <c r="C1186" t="e">
        <f ca="1">IF(B1186&gt;INDIRECT(#REF!),"",HOUR(Data!J1165))</f>
        <v>#REF!</v>
      </c>
      <c r="D1186" t="e">
        <f ca="1">IF(B1186&gt;INDIRECT(#REF!),"",IF(C1186&gt;0,ROUND(C1186/2,0),12))</f>
        <v>#REF!</v>
      </c>
    </row>
    <row r="1187" spans="2:4" x14ac:dyDescent="0.35">
      <c r="B1187">
        <v>1186</v>
      </c>
      <c r="C1187" t="e">
        <f ca="1">IF(B1187&gt;INDIRECT(#REF!),"",HOUR(Data!J1166))</f>
        <v>#REF!</v>
      </c>
      <c r="D1187" t="e">
        <f ca="1">IF(B1187&gt;INDIRECT(#REF!),"",IF(C1187&gt;0,ROUND(C1187/2,0),12))</f>
        <v>#REF!</v>
      </c>
    </row>
    <row r="1188" spans="2:4" x14ac:dyDescent="0.35">
      <c r="B1188">
        <v>1187</v>
      </c>
      <c r="C1188" t="e">
        <f ca="1">IF(B1188&gt;INDIRECT(#REF!),"",HOUR(Data!J1167))</f>
        <v>#REF!</v>
      </c>
      <c r="D1188" t="e">
        <f ca="1">IF(B1188&gt;INDIRECT(#REF!),"",IF(C1188&gt;0,ROUND(C1188/2,0),12))</f>
        <v>#REF!</v>
      </c>
    </row>
    <row r="1189" spans="2:4" x14ac:dyDescent="0.35">
      <c r="B1189">
        <v>1188</v>
      </c>
      <c r="C1189" t="e">
        <f ca="1">IF(B1189&gt;INDIRECT(#REF!),"",HOUR(Data!J1168))</f>
        <v>#REF!</v>
      </c>
      <c r="D1189" t="e">
        <f ca="1">IF(B1189&gt;INDIRECT(#REF!),"",IF(C1189&gt;0,ROUND(C1189/2,0),12))</f>
        <v>#REF!</v>
      </c>
    </row>
    <row r="1190" spans="2:4" x14ac:dyDescent="0.35">
      <c r="B1190">
        <v>1189</v>
      </c>
      <c r="C1190" t="e">
        <f ca="1">IF(B1190&gt;INDIRECT(#REF!),"",HOUR(Data!J1169))</f>
        <v>#REF!</v>
      </c>
      <c r="D1190" t="e">
        <f ca="1">IF(B1190&gt;INDIRECT(#REF!),"",IF(C1190&gt;0,ROUND(C1190/2,0),12))</f>
        <v>#REF!</v>
      </c>
    </row>
    <row r="1191" spans="2:4" x14ac:dyDescent="0.35">
      <c r="B1191">
        <v>1190</v>
      </c>
      <c r="C1191" t="e">
        <f ca="1">IF(B1191&gt;INDIRECT(#REF!),"",HOUR(Data!J1170))</f>
        <v>#REF!</v>
      </c>
      <c r="D1191" t="e">
        <f ca="1">IF(B1191&gt;INDIRECT(#REF!),"",IF(C1191&gt;0,ROUND(C1191/2,0),12))</f>
        <v>#REF!</v>
      </c>
    </row>
    <row r="1192" spans="2:4" x14ac:dyDescent="0.35">
      <c r="B1192">
        <v>1191</v>
      </c>
      <c r="C1192" t="e">
        <f ca="1">IF(B1192&gt;INDIRECT(#REF!),"",HOUR(Data!J1171))</f>
        <v>#REF!</v>
      </c>
      <c r="D1192" t="e">
        <f ca="1">IF(B1192&gt;INDIRECT(#REF!),"",IF(C1192&gt;0,ROUND(C1192/2,0),12))</f>
        <v>#REF!</v>
      </c>
    </row>
    <row r="1193" spans="2:4" x14ac:dyDescent="0.35">
      <c r="B1193">
        <v>1192</v>
      </c>
      <c r="C1193" t="e">
        <f ca="1">IF(B1193&gt;INDIRECT(#REF!),"",HOUR(Data!J1172))</f>
        <v>#REF!</v>
      </c>
      <c r="D1193" t="e">
        <f ca="1">IF(B1193&gt;INDIRECT(#REF!),"",IF(C1193&gt;0,ROUND(C1193/2,0),12))</f>
        <v>#REF!</v>
      </c>
    </row>
    <row r="1194" spans="2:4" x14ac:dyDescent="0.35">
      <c r="B1194">
        <v>1193</v>
      </c>
      <c r="C1194" t="e">
        <f ca="1">IF(B1194&gt;INDIRECT(#REF!),"",HOUR(Data!J1173))</f>
        <v>#REF!</v>
      </c>
      <c r="D1194" t="e">
        <f ca="1">IF(B1194&gt;INDIRECT(#REF!),"",IF(C1194&gt;0,ROUND(C1194/2,0),12))</f>
        <v>#REF!</v>
      </c>
    </row>
    <row r="1195" spans="2:4" x14ac:dyDescent="0.35">
      <c r="B1195">
        <v>1194</v>
      </c>
      <c r="C1195" t="e">
        <f ca="1">IF(B1195&gt;INDIRECT(#REF!),"",HOUR(Data!J1174))</f>
        <v>#REF!</v>
      </c>
      <c r="D1195" t="e">
        <f ca="1">IF(B1195&gt;INDIRECT(#REF!),"",IF(C1195&gt;0,ROUND(C1195/2,0),12))</f>
        <v>#REF!</v>
      </c>
    </row>
    <row r="1196" spans="2:4" x14ac:dyDescent="0.35">
      <c r="B1196">
        <v>1195</v>
      </c>
      <c r="C1196" t="e">
        <f ca="1">IF(B1196&gt;INDIRECT(#REF!),"",HOUR(Data!J1175))</f>
        <v>#REF!</v>
      </c>
      <c r="D1196" t="e">
        <f ca="1">IF(B1196&gt;INDIRECT(#REF!),"",IF(C1196&gt;0,ROUND(C1196/2,0),12))</f>
        <v>#REF!</v>
      </c>
    </row>
    <row r="1197" spans="2:4" x14ac:dyDescent="0.35">
      <c r="B1197">
        <v>1196</v>
      </c>
      <c r="C1197" t="e">
        <f ca="1">IF(B1197&gt;INDIRECT(#REF!),"",HOUR(Data!J1176))</f>
        <v>#REF!</v>
      </c>
      <c r="D1197" t="e">
        <f ca="1">IF(B1197&gt;INDIRECT(#REF!),"",IF(C1197&gt;0,ROUND(C1197/2,0),12))</f>
        <v>#REF!</v>
      </c>
    </row>
    <row r="1198" spans="2:4" x14ac:dyDescent="0.35">
      <c r="B1198">
        <v>1197</v>
      </c>
      <c r="C1198" t="e">
        <f ca="1">IF(B1198&gt;INDIRECT(#REF!),"",HOUR(Data!J1177))</f>
        <v>#REF!</v>
      </c>
      <c r="D1198" t="e">
        <f ca="1">IF(B1198&gt;INDIRECT(#REF!),"",IF(C1198&gt;0,ROUND(C1198/2,0),12))</f>
        <v>#REF!</v>
      </c>
    </row>
    <row r="1199" spans="2:4" x14ac:dyDescent="0.35">
      <c r="B1199">
        <v>1198</v>
      </c>
      <c r="C1199" t="e">
        <f ca="1">IF(B1199&gt;INDIRECT(#REF!),"",HOUR(Data!J1178))</f>
        <v>#REF!</v>
      </c>
      <c r="D1199" t="e">
        <f ca="1">IF(B1199&gt;INDIRECT(#REF!),"",IF(C1199&gt;0,ROUND(C1199/2,0),12))</f>
        <v>#REF!</v>
      </c>
    </row>
    <row r="1200" spans="2:4" x14ac:dyDescent="0.35">
      <c r="B1200">
        <v>1199</v>
      </c>
      <c r="C1200" t="e">
        <f ca="1">IF(B1200&gt;INDIRECT(#REF!),"",HOUR(Data!J1179))</f>
        <v>#REF!</v>
      </c>
      <c r="D1200" t="e">
        <f ca="1">IF(B1200&gt;INDIRECT(#REF!),"",IF(C1200&gt;0,ROUND(C1200/2,0),12))</f>
        <v>#REF!</v>
      </c>
    </row>
    <row r="1201" spans="2:4" x14ac:dyDescent="0.35">
      <c r="B1201">
        <v>1200</v>
      </c>
      <c r="C1201" t="e">
        <f ca="1">IF(B1201&gt;INDIRECT(#REF!),"",HOUR(Data!J1180))</f>
        <v>#REF!</v>
      </c>
      <c r="D1201" t="e">
        <f ca="1">IF(B1201&gt;INDIRECT(#REF!),"",IF(C1201&gt;0,ROUND(C1201/2,0),12))</f>
        <v>#REF!</v>
      </c>
    </row>
    <row r="1202" spans="2:4" x14ac:dyDescent="0.35">
      <c r="B1202">
        <v>1201</v>
      </c>
      <c r="C1202" t="e">
        <f ca="1">IF(B1202&gt;INDIRECT(#REF!),"",HOUR(Data!J1181))</f>
        <v>#REF!</v>
      </c>
      <c r="D1202" t="e">
        <f ca="1">IF(B1202&gt;INDIRECT(#REF!),"",IF(C1202&gt;0,ROUND(C1202/2,0),12))</f>
        <v>#REF!</v>
      </c>
    </row>
    <row r="1203" spans="2:4" x14ac:dyDescent="0.35">
      <c r="B1203">
        <v>1202</v>
      </c>
      <c r="C1203" t="e">
        <f ca="1">IF(B1203&gt;INDIRECT(#REF!),"",HOUR(Data!J1182))</f>
        <v>#REF!</v>
      </c>
      <c r="D1203" t="e">
        <f ca="1">IF(B1203&gt;INDIRECT(#REF!),"",IF(C1203&gt;0,ROUND(C1203/2,0),12))</f>
        <v>#REF!</v>
      </c>
    </row>
    <row r="1204" spans="2:4" x14ac:dyDescent="0.35">
      <c r="B1204">
        <v>1203</v>
      </c>
      <c r="C1204" t="e">
        <f ca="1">IF(B1204&gt;INDIRECT(#REF!),"",HOUR(Data!J1183))</f>
        <v>#REF!</v>
      </c>
      <c r="D1204" t="e">
        <f ca="1">IF(B1204&gt;INDIRECT(#REF!),"",IF(C1204&gt;0,ROUND(C1204/2,0),12))</f>
        <v>#REF!</v>
      </c>
    </row>
    <row r="1205" spans="2:4" x14ac:dyDescent="0.35">
      <c r="B1205">
        <v>1204</v>
      </c>
      <c r="C1205" t="e">
        <f ca="1">IF(B1205&gt;INDIRECT(#REF!),"",HOUR(Data!J1184))</f>
        <v>#REF!</v>
      </c>
      <c r="D1205" t="e">
        <f ca="1">IF(B1205&gt;INDIRECT(#REF!),"",IF(C1205&gt;0,ROUND(C1205/2,0),12))</f>
        <v>#REF!</v>
      </c>
    </row>
    <row r="1206" spans="2:4" x14ac:dyDescent="0.35">
      <c r="B1206">
        <v>1205</v>
      </c>
      <c r="C1206" t="e">
        <f ca="1">IF(B1206&gt;INDIRECT(#REF!),"",HOUR(Data!J1185))</f>
        <v>#REF!</v>
      </c>
      <c r="D1206" t="e">
        <f ca="1">IF(B1206&gt;INDIRECT(#REF!),"",IF(C1206&gt;0,ROUND(C1206/2,0),12))</f>
        <v>#REF!</v>
      </c>
    </row>
    <row r="1207" spans="2:4" x14ac:dyDescent="0.35">
      <c r="B1207">
        <v>1206</v>
      </c>
      <c r="C1207" t="e">
        <f ca="1">IF(B1207&gt;INDIRECT(#REF!),"",HOUR(Data!J1186))</f>
        <v>#REF!</v>
      </c>
      <c r="D1207" t="e">
        <f ca="1">IF(B1207&gt;INDIRECT(#REF!),"",IF(C1207&gt;0,ROUND(C1207/2,0),12))</f>
        <v>#REF!</v>
      </c>
    </row>
    <row r="1208" spans="2:4" x14ac:dyDescent="0.35">
      <c r="B1208">
        <v>1207</v>
      </c>
      <c r="C1208" t="e">
        <f ca="1">IF(B1208&gt;INDIRECT(#REF!),"",HOUR(Data!J1187))</f>
        <v>#REF!</v>
      </c>
      <c r="D1208" t="e">
        <f ca="1">IF(B1208&gt;INDIRECT(#REF!),"",IF(C1208&gt;0,ROUND(C1208/2,0),12))</f>
        <v>#REF!</v>
      </c>
    </row>
    <row r="1209" spans="2:4" x14ac:dyDescent="0.35">
      <c r="B1209">
        <v>1208</v>
      </c>
      <c r="C1209" t="e">
        <f ca="1">IF(B1209&gt;INDIRECT(#REF!),"",HOUR(Data!J1188))</f>
        <v>#REF!</v>
      </c>
      <c r="D1209" t="e">
        <f ca="1">IF(B1209&gt;INDIRECT(#REF!),"",IF(C1209&gt;0,ROUND(C1209/2,0),12))</f>
        <v>#REF!</v>
      </c>
    </row>
    <row r="1210" spans="2:4" x14ac:dyDescent="0.35">
      <c r="B1210">
        <v>1209</v>
      </c>
      <c r="C1210" t="e">
        <f ca="1">IF(B1210&gt;INDIRECT(#REF!),"",HOUR(Data!J1189))</f>
        <v>#REF!</v>
      </c>
      <c r="D1210" t="e">
        <f ca="1">IF(B1210&gt;INDIRECT(#REF!),"",IF(C1210&gt;0,ROUND(C1210/2,0),12))</f>
        <v>#REF!</v>
      </c>
    </row>
    <row r="1211" spans="2:4" x14ac:dyDescent="0.35">
      <c r="B1211">
        <v>1210</v>
      </c>
      <c r="C1211" t="e">
        <f ca="1">IF(B1211&gt;INDIRECT(#REF!),"",HOUR(Data!J1190))</f>
        <v>#REF!</v>
      </c>
      <c r="D1211" t="e">
        <f ca="1">IF(B1211&gt;INDIRECT(#REF!),"",IF(C1211&gt;0,ROUND(C1211/2,0),12))</f>
        <v>#REF!</v>
      </c>
    </row>
    <row r="1212" spans="2:4" x14ac:dyDescent="0.35">
      <c r="B1212">
        <v>1211</v>
      </c>
      <c r="C1212" t="e">
        <f ca="1">IF(B1212&gt;INDIRECT(#REF!),"",HOUR(Data!J1191))</f>
        <v>#REF!</v>
      </c>
      <c r="D1212" t="e">
        <f ca="1">IF(B1212&gt;INDIRECT(#REF!),"",IF(C1212&gt;0,ROUND(C1212/2,0),12))</f>
        <v>#REF!</v>
      </c>
    </row>
    <row r="1213" spans="2:4" x14ac:dyDescent="0.35">
      <c r="B1213">
        <v>1212</v>
      </c>
      <c r="C1213" t="e">
        <f ca="1">IF(B1213&gt;INDIRECT(#REF!),"",HOUR(Data!J1192))</f>
        <v>#REF!</v>
      </c>
      <c r="D1213" t="e">
        <f ca="1">IF(B1213&gt;INDIRECT(#REF!),"",IF(C1213&gt;0,ROUND(C1213/2,0),12))</f>
        <v>#REF!</v>
      </c>
    </row>
    <row r="1214" spans="2:4" x14ac:dyDescent="0.35">
      <c r="B1214">
        <v>1213</v>
      </c>
      <c r="C1214" t="e">
        <f ca="1">IF(B1214&gt;INDIRECT(#REF!),"",HOUR(Data!J1193))</f>
        <v>#REF!</v>
      </c>
      <c r="D1214" t="e">
        <f ca="1">IF(B1214&gt;INDIRECT(#REF!),"",IF(C1214&gt;0,ROUND(C1214/2,0),12))</f>
        <v>#REF!</v>
      </c>
    </row>
    <row r="1215" spans="2:4" x14ac:dyDescent="0.35">
      <c r="B1215">
        <v>1214</v>
      </c>
      <c r="C1215" t="e">
        <f ca="1">IF(B1215&gt;INDIRECT(#REF!),"",HOUR(Data!J1194))</f>
        <v>#REF!</v>
      </c>
      <c r="D1215" t="e">
        <f ca="1">IF(B1215&gt;INDIRECT(#REF!),"",IF(C1215&gt;0,ROUND(C1215/2,0),12))</f>
        <v>#REF!</v>
      </c>
    </row>
    <row r="1216" spans="2:4" x14ac:dyDescent="0.35">
      <c r="B1216">
        <v>1215</v>
      </c>
      <c r="C1216" t="e">
        <f ca="1">IF(B1216&gt;INDIRECT(#REF!),"",HOUR(Data!J1195))</f>
        <v>#REF!</v>
      </c>
      <c r="D1216" t="e">
        <f ca="1">IF(B1216&gt;INDIRECT(#REF!),"",IF(C1216&gt;0,ROUND(C1216/2,0),12))</f>
        <v>#REF!</v>
      </c>
    </row>
    <row r="1217" spans="2:4" x14ac:dyDescent="0.35">
      <c r="B1217">
        <v>1216</v>
      </c>
      <c r="C1217" t="e">
        <f ca="1">IF(B1217&gt;INDIRECT(#REF!),"",HOUR(Data!J1196))</f>
        <v>#REF!</v>
      </c>
      <c r="D1217" t="e">
        <f ca="1">IF(B1217&gt;INDIRECT(#REF!),"",IF(C1217&gt;0,ROUND(C1217/2,0),12))</f>
        <v>#REF!</v>
      </c>
    </row>
    <row r="1218" spans="2:4" x14ac:dyDescent="0.35">
      <c r="B1218">
        <v>1217</v>
      </c>
      <c r="C1218" t="e">
        <f ca="1">IF(B1218&gt;INDIRECT(#REF!),"",HOUR(Data!J1197))</f>
        <v>#REF!</v>
      </c>
      <c r="D1218" t="e">
        <f ca="1">IF(B1218&gt;INDIRECT(#REF!),"",IF(C1218&gt;0,ROUND(C1218/2,0),12))</f>
        <v>#REF!</v>
      </c>
    </row>
    <row r="1219" spans="2:4" x14ac:dyDescent="0.35">
      <c r="B1219">
        <v>1218</v>
      </c>
      <c r="C1219" t="e">
        <f ca="1">IF(B1219&gt;INDIRECT(#REF!),"",HOUR(Data!J1198))</f>
        <v>#REF!</v>
      </c>
      <c r="D1219" t="e">
        <f ca="1">IF(B1219&gt;INDIRECT(#REF!),"",IF(C1219&gt;0,ROUND(C1219/2,0),12))</f>
        <v>#REF!</v>
      </c>
    </row>
    <row r="1220" spans="2:4" x14ac:dyDescent="0.35">
      <c r="B1220">
        <v>1219</v>
      </c>
      <c r="C1220" t="e">
        <f ca="1">IF(B1220&gt;INDIRECT(#REF!),"",HOUR(Data!J1199))</f>
        <v>#REF!</v>
      </c>
      <c r="D1220" t="e">
        <f ca="1">IF(B1220&gt;INDIRECT(#REF!),"",IF(C1220&gt;0,ROUND(C1220/2,0),12))</f>
        <v>#REF!</v>
      </c>
    </row>
    <row r="1221" spans="2:4" x14ac:dyDescent="0.35">
      <c r="B1221">
        <v>1220</v>
      </c>
      <c r="C1221" t="e">
        <f ca="1">IF(B1221&gt;INDIRECT(#REF!),"",HOUR(Data!J1200))</f>
        <v>#REF!</v>
      </c>
      <c r="D1221" t="e">
        <f ca="1">IF(B1221&gt;INDIRECT(#REF!),"",IF(C1221&gt;0,ROUND(C1221/2,0),12))</f>
        <v>#REF!</v>
      </c>
    </row>
    <row r="1222" spans="2:4" x14ac:dyDescent="0.35">
      <c r="B1222">
        <v>1221</v>
      </c>
      <c r="C1222" t="e">
        <f ca="1">IF(B1222&gt;INDIRECT(#REF!),"",HOUR(Data!J1201))</f>
        <v>#REF!</v>
      </c>
      <c r="D1222" t="e">
        <f ca="1">IF(B1222&gt;INDIRECT(#REF!),"",IF(C1222&gt;0,ROUND(C1222/2,0),12))</f>
        <v>#REF!</v>
      </c>
    </row>
    <row r="1223" spans="2:4" x14ac:dyDescent="0.35">
      <c r="B1223">
        <v>1222</v>
      </c>
      <c r="C1223" t="e">
        <f ca="1">IF(B1223&gt;INDIRECT(#REF!),"",HOUR(Data!J1202))</f>
        <v>#REF!</v>
      </c>
      <c r="D1223" t="e">
        <f ca="1">IF(B1223&gt;INDIRECT(#REF!),"",IF(C1223&gt;0,ROUND(C1223/2,0),12))</f>
        <v>#REF!</v>
      </c>
    </row>
    <row r="1224" spans="2:4" x14ac:dyDescent="0.35">
      <c r="B1224">
        <v>1223</v>
      </c>
      <c r="C1224" t="e">
        <f ca="1">IF(B1224&gt;INDIRECT(#REF!),"",HOUR(Data!J1203))</f>
        <v>#REF!</v>
      </c>
      <c r="D1224" t="e">
        <f ca="1">IF(B1224&gt;INDIRECT(#REF!),"",IF(C1224&gt;0,ROUND(C1224/2,0),12))</f>
        <v>#REF!</v>
      </c>
    </row>
    <row r="1225" spans="2:4" x14ac:dyDescent="0.35">
      <c r="B1225">
        <v>1224</v>
      </c>
      <c r="C1225" t="e">
        <f ca="1">IF(B1225&gt;INDIRECT(#REF!),"",HOUR(Data!J1204))</f>
        <v>#REF!</v>
      </c>
      <c r="D1225" t="e">
        <f ca="1">IF(B1225&gt;INDIRECT(#REF!),"",IF(C1225&gt;0,ROUND(C1225/2,0),12))</f>
        <v>#REF!</v>
      </c>
    </row>
    <row r="1226" spans="2:4" x14ac:dyDescent="0.35">
      <c r="B1226">
        <v>1225</v>
      </c>
      <c r="C1226" t="e">
        <f ca="1">IF(B1226&gt;INDIRECT(#REF!),"",HOUR(Data!J1205))</f>
        <v>#REF!</v>
      </c>
      <c r="D1226" t="e">
        <f ca="1">IF(B1226&gt;INDIRECT(#REF!),"",IF(C1226&gt;0,ROUND(C1226/2,0),12))</f>
        <v>#REF!</v>
      </c>
    </row>
    <row r="1227" spans="2:4" x14ac:dyDescent="0.35">
      <c r="B1227">
        <v>1226</v>
      </c>
      <c r="C1227" t="e">
        <f ca="1">IF(B1227&gt;INDIRECT(#REF!),"",HOUR(Data!J1206))</f>
        <v>#REF!</v>
      </c>
      <c r="D1227" t="e">
        <f ca="1">IF(B1227&gt;INDIRECT(#REF!),"",IF(C1227&gt;0,ROUND(C1227/2,0),12))</f>
        <v>#REF!</v>
      </c>
    </row>
    <row r="1228" spans="2:4" x14ac:dyDescent="0.35">
      <c r="B1228">
        <v>1227</v>
      </c>
      <c r="C1228" t="e">
        <f ca="1">IF(B1228&gt;INDIRECT(#REF!),"",HOUR(Data!J1207))</f>
        <v>#REF!</v>
      </c>
      <c r="D1228" t="e">
        <f ca="1">IF(B1228&gt;INDIRECT(#REF!),"",IF(C1228&gt;0,ROUND(C1228/2,0),12))</f>
        <v>#REF!</v>
      </c>
    </row>
    <row r="1229" spans="2:4" x14ac:dyDescent="0.35">
      <c r="B1229">
        <v>1228</v>
      </c>
      <c r="C1229" t="e">
        <f ca="1">IF(B1229&gt;INDIRECT(#REF!),"",HOUR(Data!J1208))</f>
        <v>#REF!</v>
      </c>
      <c r="D1229" t="e">
        <f ca="1">IF(B1229&gt;INDIRECT(#REF!),"",IF(C1229&gt;0,ROUND(C1229/2,0),12))</f>
        <v>#REF!</v>
      </c>
    </row>
    <row r="1230" spans="2:4" x14ac:dyDescent="0.35">
      <c r="B1230">
        <v>1229</v>
      </c>
      <c r="C1230" t="e">
        <f ca="1">IF(B1230&gt;INDIRECT(#REF!),"",HOUR(Data!J1209))</f>
        <v>#REF!</v>
      </c>
      <c r="D1230" t="e">
        <f ca="1">IF(B1230&gt;INDIRECT(#REF!),"",IF(C1230&gt;0,ROUND(C1230/2,0),12))</f>
        <v>#REF!</v>
      </c>
    </row>
    <row r="1231" spans="2:4" x14ac:dyDescent="0.35">
      <c r="B1231">
        <v>1230</v>
      </c>
      <c r="C1231" t="e">
        <f ca="1">IF(B1231&gt;INDIRECT(#REF!),"",HOUR(Data!J1210))</f>
        <v>#REF!</v>
      </c>
      <c r="D1231" t="e">
        <f ca="1">IF(B1231&gt;INDIRECT(#REF!),"",IF(C1231&gt;0,ROUND(C1231/2,0),12))</f>
        <v>#REF!</v>
      </c>
    </row>
    <row r="1232" spans="2:4" x14ac:dyDescent="0.35">
      <c r="B1232">
        <v>1231</v>
      </c>
      <c r="C1232" t="e">
        <f ca="1">IF(B1232&gt;INDIRECT(#REF!),"",HOUR(Data!J1211))</f>
        <v>#REF!</v>
      </c>
      <c r="D1232" t="e">
        <f ca="1">IF(B1232&gt;INDIRECT(#REF!),"",IF(C1232&gt;0,ROUND(C1232/2,0),12))</f>
        <v>#REF!</v>
      </c>
    </row>
    <row r="1233" spans="2:4" x14ac:dyDescent="0.35">
      <c r="B1233">
        <v>1232</v>
      </c>
      <c r="C1233" t="e">
        <f ca="1">IF(B1233&gt;INDIRECT(#REF!),"",HOUR(Data!J1212))</f>
        <v>#REF!</v>
      </c>
      <c r="D1233" t="e">
        <f ca="1">IF(B1233&gt;INDIRECT(#REF!),"",IF(C1233&gt;0,ROUND(C1233/2,0),12))</f>
        <v>#REF!</v>
      </c>
    </row>
    <row r="1234" spans="2:4" x14ac:dyDescent="0.35">
      <c r="B1234">
        <v>1233</v>
      </c>
      <c r="C1234" t="e">
        <f ca="1">IF(B1234&gt;INDIRECT(#REF!),"",HOUR(Data!J1213))</f>
        <v>#REF!</v>
      </c>
      <c r="D1234" t="e">
        <f ca="1">IF(B1234&gt;INDIRECT(#REF!),"",IF(C1234&gt;0,ROUND(C1234/2,0),12))</f>
        <v>#REF!</v>
      </c>
    </row>
    <row r="1235" spans="2:4" x14ac:dyDescent="0.35">
      <c r="B1235">
        <v>1234</v>
      </c>
      <c r="C1235" t="e">
        <f ca="1">IF(B1235&gt;INDIRECT(#REF!),"",HOUR(Data!J1214))</f>
        <v>#REF!</v>
      </c>
      <c r="D1235" t="e">
        <f ca="1">IF(B1235&gt;INDIRECT(#REF!),"",IF(C1235&gt;0,ROUND(C1235/2,0),12))</f>
        <v>#REF!</v>
      </c>
    </row>
    <row r="1236" spans="2:4" x14ac:dyDescent="0.35">
      <c r="B1236">
        <v>1235</v>
      </c>
      <c r="C1236" t="e">
        <f ca="1">IF(B1236&gt;INDIRECT(#REF!),"",HOUR(Data!J1215))</f>
        <v>#REF!</v>
      </c>
      <c r="D1236" t="e">
        <f ca="1">IF(B1236&gt;INDIRECT(#REF!),"",IF(C1236&gt;0,ROUND(C1236/2,0),12))</f>
        <v>#REF!</v>
      </c>
    </row>
    <row r="1237" spans="2:4" x14ac:dyDescent="0.35">
      <c r="B1237">
        <v>1236</v>
      </c>
      <c r="C1237" t="e">
        <f ca="1">IF(B1237&gt;INDIRECT(#REF!),"",HOUR(Data!J1216))</f>
        <v>#REF!</v>
      </c>
      <c r="D1237" t="e">
        <f ca="1">IF(B1237&gt;INDIRECT(#REF!),"",IF(C1237&gt;0,ROUND(C1237/2,0),12))</f>
        <v>#REF!</v>
      </c>
    </row>
    <row r="1238" spans="2:4" x14ac:dyDescent="0.35">
      <c r="B1238">
        <v>1237</v>
      </c>
      <c r="C1238" t="e">
        <f ca="1">IF(B1238&gt;INDIRECT(#REF!),"",HOUR(Data!J1217))</f>
        <v>#REF!</v>
      </c>
      <c r="D1238" t="e">
        <f ca="1">IF(B1238&gt;INDIRECT(#REF!),"",IF(C1238&gt;0,ROUND(C1238/2,0),12))</f>
        <v>#REF!</v>
      </c>
    </row>
    <row r="1239" spans="2:4" x14ac:dyDescent="0.35">
      <c r="B1239">
        <v>1238</v>
      </c>
      <c r="C1239" t="e">
        <f ca="1">IF(B1239&gt;INDIRECT(#REF!),"",HOUR(Data!J1218))</f>
        <v>#REF!</v>
      </c>
      <c r="D1239" t="e">
        <f ca="1">IF(B1239&gt;INDIRECT(#REF!),"",IF(C1239&gt;0,ROUND(C1239/2,0),12))</f>
        <v>#REF!</v>
      </c>
    </row>
    <row r="1240" spans="2:4" x14ac:dyDescent="0.35">
      <c r="B1240">
        <v>1239</v>
      </c>
      <c r="C1240" t="e">
        <f ca="1">IF(B1240&gt;INDIRECT(#REF!),"",HOUR(Data!J1219))</f>
        <v>#REF!</v>
      </c>
      <c r="D1240" t="e">
        <f ca="1">IF(B1240&gt;INDIRECT(#REF!),"",IF(C1240&gt;0,ROUND(C1240/2,0),12))</f>
        <v>#REF!</v>
      </c>
    </row>
    <row r="1241" spans="2:4" x14ac:dyDescent="0.35">
      <c r="B1241">
        <v>1240</v>
      </c>
      <c r="C1241" t="e">
        <f ca="1">IF(B1241&gt;INDIRECT(#REF!),"",HOUR(Data!J1220))</f>
        <v>#REF!</v>
      </c>
      <c r="D1241" t="e">
        <f ca="1">IF(B1241&gt;INDIRECT(#REF!),"",IF(C1241&gt;0,ROUND(C1241/2,0),12))</f>
        <v>#REF!</v>
      </c>
    </row>
    <row r="1242" spans="2:4" x14ac:dyDescent="0.35">
      <c r="B1242">
        <v>1241</v>
      </c>
      <c r="C1242" t="e">
        <f ca="1">IF(B1242&gt;INDIRECT(#REF!),"",HOUR(Data!J1221))</f>
        <v>#REF!</v>
      </c>
      <c r="D1242" t="e">
        <f ca="1">IF(B1242&gt;INDIRECT(#REF!),"",IF(C1242&gt;0,ROUND(C1242/2,0),12))</f>
        <v>#REF!</v>
      </c>
    </row>
    <row r="1243" spans="2:4" x14ac:dyDescent="0.35">
      <c r="B1243">
        <v>1242</v>
      </c>
      <c r="C1243" t="e">
        <f ca="1">IF(B1243&gt;INDIRECT(#REF!),"",HOUR(Data!J1222))</f>
        <v>#REF!</v>
      </c>
      <c r="D1243" t="e">
        <f ca="1">IF(B1243&gt;INDIRECT(#REF!),"",IF(C1243&gt;0,ROUND(C1243/2,0),12))</f>
        <v>#REF!</v>
      </c>
    </row>
    <row r="1244" spans="2:4" x14ac:dyDescent="0.35">
      <c r="B1244">
        <v>1243</v>
      </c>
      <c r="C1244" t="e">
        <f ca="1">IF(B1244&gt;INDIRECT(#REF!),"",HOUR(Data!J1223))</f>
        <v>#REF!</v>
      </c>
      <c r="D1244" t="e">
        <f ca="1">IF(B1244&gt;INDIRECT(#REF!),"",IF(C1244&gt;0,ROUND(C1244/2,0),12))</f>
        <v>#REF!</v>
      </c>
    </row>
    <row r="1245" spans="2:4" x14ac:dyDescent="0.35">
      <c r="B1245">
        <v>1244</v>
      </c>
      <c r="C1245" t="e">
        <f ca="1">IF(B1245&gt;INDIRECT(#REF!),"",HOUR(Data!J1224))</f>
        <v>#REF!</v>
      </c>
      <c r="D1245" t="e">
        <f ca="1">IF(B1245&gt;INDIRECT(#REF!),"",IF(C1245&gt;0,ROUND(C1245/2,0),12))</f>
        <v>#REF!</v>
      </c>
    </row>
    <row r="1246" spans="2:4" x14ac:dyDescent="0.35">
      <c r="B1246">
        <v>1245</v>
      </c>
      <c r="C1246" t="e">
        <f ca="1">IF(B1246&gt;INDIRECT(#REF!),"",HOUR(Data!J1225))</f>
        <v>#REF!</v>
      </c>
      <c r="D1246" t="e">
        <f ca="1">IF(B1246&gt;INDIRECT(#REF!),"",IF(C1246&gt;0,ROUND(C1246/2,0),12))</f>
        <v>#REF!</v>
      </c>
    </row>
    <row r="1247" spans="2:4" x14ac:dyDescent="0.35">
      <c r="B1247">
        <v>1246</v>
      </c>
      <c r="C1247" t="e">
        <f ca="1">IF(B1247&gt;INDIRECT(#REF!),"",HOUR(Data!J1226))</f>
        <v>#REF!</v>
      </c>
      <c r="D1247" t="e">
        <f ca="1">IF(B1247&gt;INDIRECT(#REF!),"",IF(C1247&gt;0,ROUND(C1247/2,0),12))</f>
        <v>#REF!</v>
      </c>
    </row>
    <row r="1248" spans="2:4" x14ac:dyDescent="0.35">
      <c r="B1248">
        <v>1247</v>
      </c>
      <c r="C1248" t="e">
        <f ca="1">IF(B1248&gt;INDIRECT(#REF!),"",HOUR(Data!J1227))</f>
        <v>#REF!</v>
      </c>
      <c r="D1248" t="e">
        <f ca="1">IF(B1248&gt;INDIRECT(#REF!),"",IF(C1248&gt;0,ROUND(C1248/2,0),12))</f>
        <v>#REF!</v>
      </c>
    </row>
    <row r="1249" spans="2:4" x14ac:dyDescent="0.35">
      <c r="B1249">
        <v>1248</v>
      </c>
      <c r="C1249" t="e">
        <f ca="1">IF(B1249&gt;INDIRECT(#REF!),"",HOUR(Data!J1228))</f>
        <v>#REF!</v>
      </c>
      <c r="D1249" t="e">
        <f ca="1">IF(B1249&gt;INDIRECT(#REF!),"",IF(C1249&gt;0,ROUND(C1249/2,0),12))</f>
        <v>#REF!</v>
      </c>
    </row>
    <row r="1250" spans="2:4" x14ac:dyDescent="0.35">
      <c r="B1250">
        <v>1249</v>
      </c>
      <c r="C1250" t="e">
        <f ca="1">IF(B1250&gt;INDIRECT(#REF!),"",HOUR(Data!J1229))</f>
        <v>#REF!</v>
      </c>
      <c r="D1250" t="e">
        <f ca="1">IF(B1250&gt;INDIRECT(#REF!),"",IF(C1250&gt;0,ROUND(C1250/2,0),12))</f>
        <v>#REF!</v>
      </c>
    </row>
    <row r="1251" spans="2:4" x14ac:dyDescent="0.35">
      <c r="B1251">
        <v>1250</v>
      </c>
      <c r="C1251" t="e">
        <f ca="1">IF(B1251&gt;INDIRECT(#REF!),"",HOUR(Data!J1230))</f>
        <v>#REF!</v>
      </c>
      <c r="D1251" t="e">
        <f ca="1">IF(B1251&gt;INDIRECT(#REF!),"",IF(C1251&gt;0,ROUND(C1251/2,0),12))</f>
        <v>#REF!</v>
      </c>
    </row>
    <row r="1252" spans="2:4" x14ac:dyDescent="0.35">
      <c r="B1252">
        <v>1251</v>
      </c>
      <c r="C1252" t="e">
        <f ca="1">IF(B1252&gt;INDIRECT(#REF!),"",HOUR(Data!J1231))</f>
        <v>#REF!</v>
      </c>
      <c r="D1252" t="e">
        <f ca="1">IF(B1252&gt;INDIRECT(#REF!),"",IF(C1252&gt;0,ROUND(C1252/2,0),12))</f>
        <v>#REF!</v>
      </c>
    </row>
    <row r="1253" spans="2:4" x14ac:dyDescent="0.35">
      <c r="B1253">
        <v>1252</v>
      </c>
      <c r="C1253" t="e">
        <f ca="1">IF(B1253&gt;INDIRECT(#REF!),"",HOUR(Data!J1232))</f>
        <v>#REF!</v>
      </c>
      <c r="D1253" t="e">
        <f ca="1">IF(B1253&gt;INDIRECT(#REF!),"",IF(C1253&gt;0,ROUND(C1253/2,0),12))</f>
        <v>#REF!</v>
      </c>
    </row>
    <row r="1254" spans="2:4" x14ac:dyDescent="0.35">
      <c r="B1254">
        <v>1253</v>
      </c>
      <c r="C1254" t="e">
        <f ca="1">IF(B1254&gt;INDIRECT(#REF!),"",HOUR(Data!J1233))</f>
        <v>#REF!</v>
      </c>
      <c r="D1254" t="e">
        <f ca="1">IF(B1254&gt;INDIRECT(#REF!),"",IF(C1254&gt;0,ROUND(C1254/2,0),12))</f>
        <v>#REF!</v>
      </c>
    </row>
    <row r="1255" spans="2:4" x14ac:dyDescent="0.35">
      <c r="B1255">
        <v>1254</v>
      </c>
      <c r="C1255" t="e">
        <f ca="1">IF(B1255&gt;INDIRECT(#REF!),"",HOUR(Data!J1234))</f>
        <v>#REF!</v>
      </c>
      <c r="D1255" t="e">
        <f ca="1">IF(B1255&gt;INDIRECT(#REF!),"",IF(C1255&gt;0,ROUND(C1255/2,0),12))</f>
        <v>#REF!</v>
      </c>
    </row>
    <row r="1256" spans="2:4" x14ac:dyDescent="0.35">
      <c r="B1256">
        <v>1255</v>
      </c>
      <c r="C1256" t="e">
        <f ca="1">IF(B1256&gt;INDIRECT(#REF!),"",HOUR(Data!J1235))</f>
        <v>#REF!</v>
      </c>
      <c r="D1256" t="e">
        <f ca="1">IF(B1256&gt;INDIRECT(#REF!),"",IF(C1256&gt;0,ROUND(C1256/2,0),12))</f>
        <v>#REF!</v>
      </c>
    </row>
    <row r="1257" spans="2:4" x14ac:dyDescent="0.35">
      <c r="B1257">
        <v>1256</v>
      </c>
      <c r="C1257" t="e">
        <f ca="1">IF(B1257&gt;INDIRECT(#REF!),"",HOUR(Data!J1236))</f>
        <v>#REF!</v>
      </c>
      <c r="D1257" t="e">
        <f ca="1">IF(B1257&gt;INDIRECT(#REF!),"",IF(C1257&gt;0,ROUND(C1257/2,0),12))</f>
        <v>#REF!</v>
      </c>
    </row>
    <row r="1258" spans="2:4" x14ac:dyDescent="0.35">
      <c r="B1258">
        <v>1257</v>
      </c>
      <c r="C1258" t="e">
        <f ca="1">IF(B1258&gt;INDIRECT(#REF!),"",HOUR(Data!J1237))</f>
        <v>#REF!</v>
      </c>
      <c r="D1258" t="e">
        <f ca="1">IF(B1258&gt;INDIRECT(#REF!),"",IF(C1258&gt;0,ROUND(C1258/2,0),12))</f>
        <v>#REF!</v>
      </c>
    </row>
    <row r="1259" spans="2:4" x14ac:dyDescent="0.35">
      <c r="B1259">
        <v>1258</v>
      </c>
      <c r="C1259" t="e">
        <f ca="1">IF(B1259&gt;INDIRECT(#REF!),"",HOUR(Data!J1238))</f>
        <v>#REF!</v>
      </c>
      <c r="D1259" t="e">
        <f ca="1">IF(B1259&gt;INDIRECT(#REF!),"",IF(C1259&gt;0,ROUND(C1259/2,0),12))</f>
        <v>#REF!</v>
      </c>
    </row>
    <row r="1260" spans="2:4" x14ac:dyDescent="0.35">
      <c r="B1260">
        <v>1259</v>
      </c>
      <c r="C1260" t="e">
        <f ca="1">IF(B1260&gt;INDIRECT(#REF!),"",HOUR(Data!J1239))</f>
        <v>#REF!</v>
      </c>
      <c r="D1260" t="e">
        <f ca="1">IF(B1260&gt;INDIRECT(#REF!),"",IF(C1260&gt;0,ROUND(C1260/2,0),12))</f>
        <v>#REF!</v>
      </c>
    </row>
    <row r="1261" spans="2:4" x14ac:dyDescent="0.35">
      <c r="B1261">
        <v>1260</v>
      </c>
      <c r="C1261" t="e">
        <f ca="1">IF(B1261&gt;INDIRECT(#REF!),"",HOUR(Data!J1240))</f>
        <v>#REF!</v>
      </c>
      <c r="D1261" t="e">
        <f ca="1">IF(B1261&gt;INDIRECT(#REF!),"",IF(C1261&gt;0,ROUND(C1261/2,0),12))</f>
        <v>#REF!</v>
      </c>
    </row>
    <row r="1262" spans="2:4" x14ac:dyDescent="0.35">
      <c r="B1262">
        <v>1261</v>
      </c>
      <c r="C1262" t="e">
        <f ca="1">IF(B1262&gt;INDIRECT(#REF!),"",HOUR(Data!J1241))</f>
        <v>#REF!</v>
      </c>
      <c r="D1262" t="e">
        <f ca="1">IF(B1262&gt;INDIRECT(#REF!),"",IF(C1262&gt;0,ROUND(C1262/2,0),12))</f>
        <v>#REF!</v>
      </c>
    </row>
    <row r="1263" spans="2:4" x14ac:dyDescent="0.35">
      <c r="B1263">
        <v>1262</v>
      </c>
      <c r="C1263" t="e">
        <f ca="1">IF(B1263&gt;INDIRECT(#REF!),"",HOUR(Data!J1242))</f>
        <v>#REF!</v>
      </c>
      <c r="D1263" t="e">
        <f ca="1">IF(B1263&gt;INDIRECT(#REF!),"",IF(C1263&gt;0,ROUND(C1263/2,0),12))</f>
        <v>#REF!</v>
      </c>
    </row>
    <row r="1264" spans="2:4" x14ac:dyDescent="0.35">
      <c r="B1264">
        <v>1263</v>
      </c>
      <c r="C1264" t="e">
        <f ca="1">IF(B1264&gt;INDIRECT(#REF!),"",HOUR(Data!J1243))</f>
        <v>#REF!</v>
      </c>
      <c r="D1264" t="e">
        <f ca="1">IF(B1264&gt;INDIRECT(#REF!),"",IF(C1264&gt;0,ROUND(C1264/2,0),12))</f>
        <v>#REF!</v>
      </c>
    </row>
    <row r="1265" spans="2:4" x14ac:dyDescent="0.35">
      <c r="B1265">
        <v>1264</v>
      </c>
      <c r="C1265" t="e">
        <f ca="1">IF(B1265&gt;INDIRECT(#REF!),"",HOUR(Data!J1244))</f>
        <v>#REF!</v>
      </c>
      <c r="D1265" t="e">
        <f ca="1">IF(B1265&gt;INDIRECT(#REF!),"",IF(C1265&gt;0,ROUND(C1265/2,0),12))</f>
        <v>#REF!</v>
      </c>
    </row>
    <row r="1266" spans="2:4" x14ac:dyDescent="0.35">
      <c r="B1266">
        <v>1265</v>
      </c>
      <c r="C1266" t="e">
        <f ca="1">IF(B1266&gt;INDIRECT(#REF!),"",HOUR(Data!J1245))</f>
        <v>#REF!</v>
      </c>
      <c r="D1266" t="e">
        <f ca="1">IF(B1266&gt;INDIRECT(#REF!),"",IF(C1266&gt;0,ROUND(C1266/2,0),12))</f>
        <v>#REF!</v>
      </c>
    </row>
    <row r="1267" spans="2:4" x14ac:dyDescent="0.35">
      <c r="B1267">
        <v>1266</v>
      </c>
      <c r="C1267" t="e">
        <f ca="1">IF(B1267&gt;INDIRECT(#REF!),"",HOUR(Data!J1246))</f>
        <v>#REF!</v>
      </c>
      <c r="D1267" t="e">
        <f ca="1">IF(B1267&gt;INDIRECT(#REF!),"",IF(C1267&gt;0,ROUND(C1267/2,0),12))</f>
        <v>#REF!</v>
      </c>
    </row>
    <row r="1268" spans="2:4" x14ac:dyDescent="0.35">
      <c r="B1268">
        <v>1267</v>
      </c>
      <c r="C1268" t="e">
        <f ca="1">IF(B1268&gt;INDIRECT(#REF!),"",HOUR(Data!J1247))</f>
        <v>#REF!</v>
      </c>
      <c r="D1268" t="e">
        <f ca="1">IF(B1268&gt;INDIRECT(#REF!),"",IF(C1268&gt;0,ROUND(C1268/2,0),12))</f>
        <v>#REF!</v>
      </c>
    </row>
    <row r="1269" spans="2:4" x14ac:dyDescent="0.35">
      <c r="B1269">
        <v>1268</v>
      </c>
      <c r="C1269" t="e">
        <f ca="1">IF(B1269&gt;INDIRECT(#REF!),"",HOUR(Data!J1248))</f>
        <v>#REF!</v>
      </c>
      <c r="D1269" t="e">
        <f ca="1">IF(B1269&gt;INDIRECT(#REF!),"",IF(C1269&gt;0,ROUND(C1269/2,0),12))</f>
        <v>#REF!</v>
      </c>
    </row>
    <row r="1270" spans="2:4" x14ac:dyDescent="0.35">
      <c r="B1270">
        <v>1269</v>
      </c>
      <c r="C1270" t="e">
        <f ca="1">IF(B1270&gt;INDIRECT(#REF!),"",HOUR(Data!J1249))</f>
        <v>#REF!</v>
      </c>
      <c r="D1270" t="e">
        <f ca="1">IF(B1270&gt;INDIRECT(#REF!),"",IF(C1270&gt;0,ROUND(C1270/2,0),12))</f>
        <v>#REF!</v>
      </c>
    </row>
    <row r="1271" spans="2:4" x14ac:dyDescent="0.35">
      <c r="B1271">
        <v>1270</v>
      </c>
      <c r="C1271" t="e">
        <f ca="1">IF(B1271&gt;INDIRECT(#REF!),"",HOUR(Data!J1250))</f>
        <v>#REF!</v>
      </c>
      <c r="D1271" t="e">
        <f ca="1">IF(B1271&gt;INDIRECT(#REF!),"",IF(C1271&gt;0,ROUND(C1271/2,0),12))</f>
        <v>#REF!</v>
      </c>
    </row>
    <row r="1272" spans="2:4" x14ac:dyDescent="0.35">
      <c r="B1272">
        <v>1271</v>
      </c>
      <c r="C1272" t="e">
        <f ca="1">IF(B1272&gt;INDIRECT(#REF!),"",HOUR(Data!J1251))</f>
        <v>#REF!</v>
      </c>
      <c r="D1272" t="e">
        <f ca="1">IF(B1272&gt;INDIRECT(#REF!),"",IF(C1272&gt;0,ROUND(C1272/2,0),12))</f>
        <v>#REF!</v>
      </c>
    </row>
    <row r="1273" spans="2:4" x14ac:dyDescent="0.35">
      <c r="B1273">
        <v>1272</v>
      </c>
      <c r="C1273" t="e">
        <f ca="1">IF(B1273&gt;INDIRECT(#REF!),"",HOUR(Data!J1252))</f>
        <v>#REF!</v>
      </c>
      <c r="D1273" t="e">
        <f ca="1">IF(B1273&gt;INDIRECT(#REF!),"",IF(C1273&gt;0,ROUND(C1273/2,0),12))</f>
        <v>#REF!</v>
      </c>
    </row>
    <row r="1274" spans="2:4" x14ac:dyDescent="0.35">
      <c r="B1274">
        <v>1273</v>
      </c>
      <c r="C1274" t="e">
        <f ca="1">IF(B1274&gt;INDIRECT(#REF!),"",HOUR(Data!J1253))</f>
        <v>#REF!</v>
      </c>
      <c r="D1274" t="e">
        <f ca="1">IF(B1274&gt;INDIRECT(#REF!),"",IF(C1274&gt;0,ROUND(C1274/2,0),12))</f>
        <v>#REF!</v>
      </c>
    </row>
    <row r="1275" spans="2:4" x14ac:dyDescent="0.35">
      <c r="B1275">
        <v>1274</v>
      </c>
      <c r="C1275" t="e">
        <f ca="1">IF(B1275&gt;INDIRECT(#REF!),"",HOUR(Data!J1254))</f>
        <v>#REF!</v>
      </c>
      <c r="D1275" t="e">
        <f ca="1">IF(B1275&gt;INDIRECT(#REF!),"",IF(C1275&gt;0,ROUND(C1275/2,0),12))</f>
        <v>#REF!</v>
      </c>
    </row>
    <row r="1276" spans="2:4" x14ac:dyDescent="0.35">
      <c r="B1276">
        <v>1275</v>
      </c>
      <c r="C1276" t="e">
        <f ca="1">IF(B1276&gt;INDIRECT(#REF!),"",HOUR(Data!J1255))</f>
        <v>#REF!</v>
      </c>
      <c r="D1276" t="e">
        <f ca="1">IF(B1276&gt;INDIRECT(#REF!),"",IF(C1276&gt;0,ROUND(C1276/2,0),12))</f>
        <v>#REF!</v>
      </c>
    </row>
    <row r="1277" spans="2:4" x14ac:dyDescent="0.35">
      <c r="B1277">
        <v>1276</v>
      </c>
      <c r="C1277" t="e">
        <f ca="1">IF(B1277&gt;INDIRECT(#REF!),"",HOUR(Data!J1256))</f>
        <v>#REF!</v>
      </c>
      <c r="D1277" t="e">
        <f ca="1">IF(B1277&gt;INDIRECT(#REF!),"",IF(C1277&gt;0,ROUND(C1277/2,0),12))</f>
        <v>#REF!</v>
      </c>
    </row>
    <row r="1278" spans="2:4" x14ac:dyDescent="0.35">
      <c r="B1278">
        <v>1277</v>
      </c>
      <c r="C1278" t="e">
        <f ca="1">IF(B1278&gt;INDIRECT(#REF!),"",HOUR(Data!J1257))</f>
        <v>#REF!</v>
      </c>
      <c r="D1278" t="e">
        <f ca="1">IF(B1278&gt;INDIRECT(#REF!),"",IF(C1278&gt;0,ROUND(C1278/2,0),12))</f>
        <v>#REF!</v>
      </c>
    </row>
    <row r="1279" spans="2:4" x14ac:dyDescent="0.35">
      <c r="B1279">
        <v>1278</v>
      </c>
      <c r="C1279" t="e">
        <f ca="1">IF(B1279&gt;INDIRECT(#REF!),"",HOUR(Data!J1258))</f>
        <v>#REF!</v>
      </c>
      <c r="D1279" t="e">
        <f ca="1">IF(B1279&gt;INDIRECT(#REF!),"",IF(C1279&gt;0,ROUND(C1279/2,0),12))</f>
        <v>#REF!</v>
      </c>
    </row>
    <row r="1280" spans="2:4" x14ac:dyDescent="0.35">
      <c r="B1280">
        <v>1279</v>
      </c>
      <c r="C1280" t="e">
        <f ca="1">IF(B1280&gt;INDIRECT(#REF!),"",HOUR(Data!J1259))</f>
        <v>#REF!</v>
      </c>
      <c r="D1280" t="e">
        <f ca="1">IF(B1280&gt;INDIRECT(#REF!),"",IF(C1280&gt;0,ROUND(C1280/2,0),12))</f>
        <v>#REF!</v>
      </c>
    </row>
    <row r="1281" spans="2:4" x14ac:dyDescent="0.35">
      <c r="B1281">
        <v>1280</v>
      </c>
      <c r="C1281" t="e">
        <f ca="1">IF(B1281&gt;INDIRECT(#REF!),"",HOUR(Data!J1260))</f>
        <v>#REF!</v>
      </c>
      <c r="D1281" t="e">
        <f ca="1">IF(B1281&gt;INDIRECT(#REF!),"",IF(C1281&gt;0,ROUND(C1281/2,0),12))</f>
        <v>#REF!</v>
      </c>
    </row>
    <row r="1282" spans="2:4" x14ac:dyDescent="0.35">
      <c r="B1282">
        <v>1281</v>
      </c>
      <c r="C1282" t="e">
        <f ca="1">IF(B1282&gt;INDIRECT(#REF!),"",HOUR(Data!J1261))</f>
        <v>#REF!</v>
      </c>
      <c r="D1282" t="e">
        <f ca="1">IF(B1282&gt;INDIRECT(#REF!),"",IF(C1282&gt;0,ROUND(C1282/2,0),12))</f>
        <v>#REF!</v>
      </c>
    </row>
    <row r="1283" spans="2:4" x14ac:dyDescent="0.35">
      <c r="B1283">
        <v>1282</v>
      </c>
      <c r="C1283" t="e">
        <f ca="1">IF(B1283&gt;INDIRECT(#REF!),"",HOUR(Data!J1262))</f>
        <v>#REF!</v>
      </c>
      <c r="D1283" t="e">
        <f ca="1">IF(B1283&gt;INDIRECT(#REF!),"",IF(C1283&gt;0,ROUND(C1283/2,0),12))</f>
        <v>#REF!</v>
      </c>
    </row>
    <row r="1284" spans="2:4" x14ac:dyDescent="0.35">
      <c r="B1284">
        <v>1283</v>
      </c>
      <c r="C1284" t="e">
        <f ca="1">IF(B1284&gt;INDIRECT(#REF!),"",HOUR(Data!J1263))</f>
        <v>#REF!</v>
      </c>
      <c r="D1284" t="e">
        <f ca="1">IF(B1284&gt;INDIRECT(#REF!),"",IF(C1284&gt;0,ROUND(C1284/2,0),12))</f>
        <v>#REF!</v>
      </c>
    </row>
    <row r="1285" spans="2:4" x14ac:dyDescent="0.35">
      <c r="B1285">
        <v>1284</v>
      </c>
      <c r="C1285" t="e">
        <f ca="1">IF(B1285&gt;INDIRECT(#REF!),"",HOUR(Data!J1264))</f>
        <v>#REF!</v>
      </c>
      <c r="D1285" t="e">
        <f ca="1">IF(B1285&gt;INDIRECT(#REF!),"",IF(C1285&gt;0,ROUND(C1285/2,0),12))</f>
        <v>#REF!</v>
      </c>
    </row>
    <row r="1286" spans="2:4" x14ac:dyDescent="0.35">
      <c r="B1286">
        <v>1285</v>
      </c>
      <c r="C1286" t="e">
        <f ca="1">IF(B1286&gt;INDIRECT(#REF!),"",HOUR(Data!J1265))</f>
        <v>#REF!</v>
      </c>
      <c r="D1286" t="e">
        <f ca="1">IF(B1286&gt;INDIRECT(#REF!),"",IF(C1286&gt;0,ROUND(C1286/2,0),12))</f>
        <v>#REF!</v>
      </c>
    </row>
    <row r="1287" spans="2:4" x14ac:dyDescent="0.35">
      <c r="B1287">
        <v>1286</v>
      </c>
      <c r="C1287" t="e">
        <f ca="1">IF(B1287&gt;INDIRECT(#REF!),"",HOUR(Data!J1266))</f>
        <v>#REF!</v>
      </c>
      <c r="D1287" t="e">
        <f ca="1">IF(B1287&gt;INDIRECT(#REF!),"",IF(C1287&gt;0,ROUND(C1287/2,0),12))</f>
        <v>#REF!</v>
      </c>
    </row>
    <row r="1288" spans="2:4" x14ac:dyDescent="0.35">
      <c r="B1288">
        <v>1287</v>
      </c>
      <c r="C1288" t="e">
        <f ca="1">IF(B1288&gt;INDIRECT(#REF!),"",HOUR(Data!J1267))</f>
        <v>#REF!</v>
      </c>
      <c r="D1288" t="e">
        <f ca="1">IF(B1288&gt;INDIRECT(#REF!),"",IF(C1288&gt;0,ROUND(C1288/2,0),12))</f>
        <v>#REF!</v>
      </c>
    </row>
    <row r="1289" spans="2:4" x14ac:dyDescent="0.35">
      <c r="B1289">
        <v>1288</v>
      </c>
      <c r="C1289" t="e">
        <f ca="1">IF(B1289&gt;INDIRECT(#REF!),"",HOUR(Data!J1268))</f>
        <v>#REF!</v>
      </c>
      <c r="D1289" t="e">
        <f ca="1">IF(B1289&gt;INDIRECT(#REF!),"",IF(C1289&gt;0,ROUND(C1289/2,0),12))</f>
        <v>#REF!</v>
      </c>
    </row>
    <row r="1290" spans="2:4" x14ac:dyDescent="0.35">
      <c r="B1290">
        <v>1289</v>
      </c>
      <c r="C1290" t="e">
        <f ca="1">IF(B1290&gt;INDIRECT(#REF!),"",HOUR(Data!J1269))</f>
        <v>#REF!</v>
      </c>
      <c r="D1290" t="e">
        <f ca="1">IF(B1290&gt;INDIRECT(#REF!),"",IF(C1290&gt;0,ROUND(C1290/2,0),12))</f>
        <v>#REF!</v>
      </c>
    </row>
    <row r="1291" spans="2:4" x14ac:dyDescent="0.35">
      <c r="B1291">
        <v>1290</v>
      </c>
      <c r="C1291" t="e">
        <f ca="1">IF(B1291&gt;INDIRECT(#REF!),"",HOUR(Data!J1270))</f>
        <v>#REF!</v>
      </c>
      <c r="D1291" t="e">
        <f ca="1">IF(B1291&gt;INDIRECT(#REF!),"",IF(C1291&gt;0,ROUND(C1291/2,0),12))</f>
        <v>#REF!</v>
      </c>
    </row>
    <row r="1292" spans="2:4" x14ac:dyDescent="0.35">
      <c r="B1292">
        <v>1291</v>
      </c>
      <c r="C1292" t="e">
        <f ca="1">IF(B1292&gt;INDIRECT(#REF!),"",HOUR(Data!J1271))</f>
        <v>#REF!</v>
      </c>
      <c r="D1292" t="e">
        <f ca="1">IF(B1292&gt;INDIRECT(#REF!),"",IF(C1292&gt;0,ROUND(C1292/2,0),12))</f>
        <v>#REF!</v>
      </c>
    </row>
    <row r="1293" spans="2:4" x14ac:dyDescent="0.35">
      <c r="B1293">
        <v>1292</v>
      </c>
      <c r="C1293" t="e">
        <f ca="1">IF(B1293&gt;INDIRECT(#REF!),"",HOUR(Data!J1272))</f>
        <v>#REF!</v>
      </c>
      <c r="D1293" t="e">
        <f ca="1">IF(B1293&gt;INDIRECT(#REF!),"",IF(C1293&gt;0,ROUND(C1293/2,0),12))</f>
        <v>#REF!</v>
      </c>
    </row>
    <row r="1294" spans="2:4" x14ac:dyDescent="0.35">
      <c r="B1294">
        <v>1293</v>
      </c>
      <c r="C1294" t="e">
        <f ca="1">IF(B1294&gt;INDIRECT(#REF!),"",HOUR(Data!J1273))</f>
        <v>#REF!</v>
      </c>
      <c r="D1294" t="e">
        <f ca="1">IF(B1294&gt;INDIRECT(#REF!),"",IF(C1294&gt;0,ROUND(C1294/2,0),12))</f>
        <v>#REF!</v>
      </c>
    </row>
    <row r="1295" spans="2:4" x14ac:dyDescent="0.35">
      <c r="B1295">
        <v>1294</v>
      </c>
      <c r="C1295" t="e">
        <f ca="1">IF(B1295&gt;INDIRECT(#REF!),"",HOUR(Data!J1274))</f>
        <v>#REF!</v>
      </c>
      <c r="D1295" t="e">
        <f ca="1">IF(B1295&gt;INDIRECT(#REF!),"",IF(C1295&gt;0,ROUND(C1295/2,0),12))</f>
        <v>#REF!</v>
      </c>
    </row>
    <row r="1296" spans="2:4" x14ac:dyDescent="0.35">
      <c r="B1296">
        <v>1295</v>
      </c>
      <c r="C1296" t="e">
        <f ca="1">IF(B1296&gt;INDIRECT(#REF!),"",HOUR(Data!J1275))</f>
        <v>#REF!</v>
      </c>
      <c r="D1296" t="e">
        <f ca="1">IF(B1296&gt;INDIRECT(#REF!),"",IF(C1296&gt;0,ROUND(C1296/2,0),12))</f>
        <v>#REF!</v>
      </c>
    </row>
    <row r="1297" spans="2:4" x14ac:dyDescent="0.35">
      <c r="B1297">
        <v>1296</v>
      </c>
      <c r="C1297" t="e">
        <f ca="1">IF(B1297&gt;INDIRECT(#REF!),"",HOUR(Data!J1276))</f>
        <v>#REF!</v>
      </c>
      <c r="D1297" t="e">
        <f ca="1">IF(B1297&gt;INDIRECT(#REF!),"",IF(C1297&gt;0,ROUND(C1297/2,0),12))</f>
        <v>#REF!</v>
      </c>
    </row>
    <row r="1298" spans="2:4" x14ac:dyDescent="0.35">
      <c r="B1298">
        <v>1297</v>
      </c>
      <c r="C1298" t="e">
        <f ca="1">IF(B1298&gt;INDIRECT(#REF!),"",HOUR(Data!J1277))</f>
        <v>#REF!</v>
      </c>
      <c r="D1298" t="e">
        <f ca="1">IF(B1298&gt;INDIRECT(#REF!),"",IF(C1298&gt;0,ROUND(C1298/2,0),12))</f>
        <v>#REF!</v>
      </c>
    </row>
    <row r="1299" spans="2:4" x14ac:dyDescent="0.35">
      <c r="B1299">
        <v>1298</v>
      </c>
      <c r="C1299" t="e">
        <f ca="1">IF(B1299&gt;INDIRECT(#REF!),"",HOUR(Data!J1278))</f>
        <v>#REF!</v>
      </c>
      <c r="D1299" t="e">
        <f ca="1">IF(B1299&gt;INDIRECT(#REF!),"",IF(C1299&gt;0,ROUND(C1299/2,0),12))</f>
        <v>#REF!</v>
      </c>
    </row>
    <row r="1300" spans="2:4" x14ac:dyDescent="0.35">
      <c r="B1300">
        <v>1299</v>
      </c>
      <c r="C1300" t="e">
        <f ca="1">IF(B1300&gt;INDIRECT(#REF!),"",HOUR(Data!J1279))</f>
        <v>#REF!</v>
      </c>
      <c r="D1300" t="e">
        <f ca="1">IF(B1300&gt;INDIRECT(#REF!),"",IF(C1300&gt;0,ROUND(C1300/2,0),12))</f>
        <v>#REF!</v>
      </c>
    </row>
    <row r="1301" spans="2:4" x14ac:dyDescent="0.35">
      <c r="B1301">
        <v>1300</v>
      </c>
      <c r="C1301" t="e">
        <f ca="1">IF(B1301&gt;INDIRECT(#REF!),"",HOUR(Data!J1280))</f>
        <v>#REF!</v>
      </c>
      <c r="D1301" t="e">
        <f ca="1">IF(B1301&gt;INDIRECT(#REF!),"",IF(C1301&gt;0,ROUND(C1301/2,0),12))</f>
        <v>#REF!</v>
      </c>
    </row>
    <row r="1302" spans="2:4" x14ac:dyDescent="0.35">
      <c r="B1302">
        <v>1301</v>
      </c>
      <c r="C1302" t="e">
        <f ca="1">IF(B1302&gt;INDIRECT(#REF!),"",HOUR(Data!J1281))</f>
        <v>#REF!</v>
      </c>
      <c r="D1302" t="e">
        <f ca="1">IF(B1302&gt;INDIRECT(#REF!),"",IF(C1302&gt;0,ROUND(C1302/2,0),12))</f>
        <v>#REF!</v>
      </c>
    </row>
    <row r="1303" spans="2:4" x14ac:dyDescent="0.35">
      <c r="B1303">
        <v>1302</v>
      </c>
      <c r="C1303" t="e">
        <f ca="1">IF(B1303&gt;INDIRECT(#REF!),"",HOUR(Data!J1282))</f>
        <v>#REF!</v>
      </c>
      <c r="D1303" t="e">
        <f ca="1">IF(B1303&gt;INDIRECT(#REF!),"",IF(C1303&gt;0,ROUND(C1303/2,0),12))</f>
        <v>#REF!</v>
      </c>
    </row>
    <row r="1304" spans="2:4" x14ac:dyDescent="0.35">
      <c r="B1304">
        <v>1303</v>
      </c>
      <c r="C1304" t="e">
        <f ca="1">IF(B1304&gt;INDIRECT(#REF!),"",HOUR(Data!J1283))</f>
        <v>#REF!</v>
      </c>
      <c r="D1304" t="e">
        <f ca="1">IF(B1304&gt;INDIRECT(#REF!),"",IF(C1304&gt;0,ROUND(C1304/2,0),12))</f>
        <v>#REF!</v>
      </c>
    </row>
    <row r="1305" spans="2:4" x14ac:dyDescent="0.35">
      <c r="B1305">
        <v>1304</v>
      </c>
      <c r="C1305" t="e">
        <f ca="1">IF(B1305&gt;INDIRECT(#REF!),"",HOUR(Data!J1284))</f>
        <v>#REF!</v>
      </c>
      <c r="D1305" t="e">
        <f ca="1">IF(B1305&gt;INDIRECT(#REF!),"",IF(C1305&gt;0,ROUND(C1305/2,0),12))</f>
        <v>#REF!</v>
      </c>
    </row>
    <row r="1306" spans="2:4" x14ac:dyDescent="0.35">
      <c r="B1306">
        <v>1305</v>
      </c>
      <c r="C1306" t="e">
        <f ca="1">IF(B1306&gt;INDIRECT(#REF!),"",HOUR(Data!J1285))</f>
        <v>#REF!</v>
      </c>
      <c r="D1306" t="e">
        <f ca="1">IF(B1306&gt;INDIRECT(#REF!),"",IF(C1306&gt;0,ROUND(C1306/2,0),12))</f>
        <v>#REF!</v>
      </c>
    </row>
    <row r="1307" spans="2:4" x14ac:dyDescent="0.35">
      <c r="B1307">
        <v>1306</v>
      </c>
      <c r="C1307" t="e">
        <f ca="1">IF(B1307&gt;INDIRECT(#REF!),"",HOUR(Data!J1286))</f>
        <v>#REF!</v>
      </c>
      <c r="D1307" t="e">
        <f ca="1">IF(B1307&gt;INDIRECT(#REF!),"",IF(C1307&gt;0,ROUND(C1307/2,0),12))</f>
        <v>#REF!</v>
      </c>
    </row>
    <row r="1308" spans="2:4" x14ac:dyDescent="0.35">
      <c r="B1308">
        <v>1307</v>
      </c>
      <c r="C1308" t="e">
        <f ca="1">IF(B1308&gt;INDIRECT(#REF!),"",HOUR(Data!J1287))</f>
        <v>#REF!</v>
      </c>
      <c r="D1308" t="e">
        <f ca="1">IF(B1308&gt;INDIRECT(#REF!),"",IF(C1308&gt;0,ROUND(C1308/2,0),12))</f>
        <v>#REF!</v>
      </c>
    </row>
    <row r="1309" spans="2:4" x14ac:dyDescent="0.35">
      <c r="B1309">
        <v>1308</v>
      </c>
      <c r="C1309" t="e">
        <f ca="1">IF(B1309&gt;INDIRECT(#REF!),"",HOUR(Data!J1288))</f>
        <v>#REF!</v>
      </c>
      <c r="D1309" t="e">
        <f ca="1">IF(B1309&gt;INDIRECT(#REF!),"",IF(C1309&gt;0,ROUND(C1309/2,0),12))</f>
        <v>#REF!</v>
      </c>
    </row>
    <row r="1310" spans="2:4" x14ac:dyDescent="0.35">
      <c r="B1310">
        <v>1309</v>
      </c>
      <c r="C1310" t="e">
        <f ca="1">IF(B1310&gt;INDIRECT(#REF!),"",HOUR(Data!J1289))</f>
        <v>#REF!</v>
      </c>
      <c r="D1310" t="e">
        <f ca="1">IF(B1310&gt;INDIRECT(#REF!),"",IF(C1310&gt;0,ROUND(C1310/2,0),12))</f>
        <v>#REF!</v>
      </c>
    </row>
    <row r="1311" spans="2:4" x14ac:dyDescent="0.35">
      <c r="B1311">
        <v>1310</v>
      </c>
      <c r="C1311" t="e">
        <f ca="1">IF(B1311&gt;INDIRECT(#REF!),"",HOUR(Data!J1290))</f>
        <v>#REF!</v>
      </c>
      <c r="D1311" t="e">
        <f ca="1">IF(B1311&gt;INDIRECT(#REF!),"",IF(C1311&gt;0,ROUND(C1311/2,0),12))</f>
        <v>#REF!</v>
      </c>
    </row>
    <row r="1312" spans="2:4" x14ac:dyDescent="0.35">
      <c r="B1312">
        <v>1311</v>
      </c>
      <c r="C1312" t="e">
        <f ca="1">IF(B1312&gt;INDIRECT(#REF!),"",HOUR(Data!J1291))</f>
        <v>#REF!</v>
      </c>
      <c r="D1312" t="e">
        <f ca="1">IF(B1312&gt;INDIRECT(#REF!),"",IF(C1312&gt;0,ROUND(C1312/2,0),12))</f>
        <v>#REF!</v>
      </c>
    </row>
    <row r="1313" spans="2:4" x14ac:dyDescent="0.35">
      <c r="B1313">
        <v>1312</v>
      </c>
      <c r="C1313" t="e">
        <f ca="1">IF(B1313&gt;INDIRECT(#REF!),"",HOUR(Data!J1292))</f>
        <v>#REF!</v>
      </c>
      <c r="D1313" t="e">
        <f ca="1">IF(B1313&gt;INDIRECT(#REF!),"",IF(C1313&gt;0,ROUND(C1313/2,0),12))</f>
        <v>#REF!</v>
      </c>
    </row>
    <row r="1314" spans="2:4" x14ac:dyDescent="0.35">
      <c r="B1314">
        <v>1313</v>
      </c>
      <c r="C1314" t="e">
        <f ca="1">IF(B1314&gt;INDIRECT(#REF!),"",HOUR(Data!J1293))</f>
        <v>#REF!</v>
      </c>
      <c r="D1314" t="e">
        <f ca="1">IF(B1314&gt;INDIRECT(#REF!),"",IF(C1314&gt;0,ROUND(C1314/2,0),12))</f>
        <v>#REF!</v>
      </c>
    </row>
    <row r="1315" spans="2:4" x14ac:dyDescent="0.35">
      <c r="B1315">
        <v>1314</v>
      </c>
      <c r="C1315" t="e">
        <f ca="1">IF(B1315&gt;INDIRECT(#REF!),"",HOUR(Data!J1294))</f>
        <v>#REF!</v>
      </c>
      <c r="D1315" t="e">
        <f ca="1">IF(B1315&gt;INDIRECT(#REF!),"",IF(C1315&gt;0,ROUND(C1315/2,0),12))</f>
        <v>#REF!</v>
      </c>
    </row>
    <row r="1316" spans="2:4" x14ac:dyDescent="0.35">
      <c r="B1316">
        <v>1315</v>
      </c>
      <c r="C1316" t="e">
        <f ca="1">IF(B1316&gt;INDIRECT(#REF!),"",HOUR(Data!J1295))</f>
        <v>#REF!</v>
      </c>
      <c r="D1316" t="e">
        <f ca="1">IF(B1316&gt;INDIRECT(#REF!),"",IF(C1316&gt;0,ROUND(C1316/2,0),12))</f>
        <v>#REF!</v>
      </c>
    </row>
    <row r="1317" spans="2:4" x14ac:dyDescent="0.35">
      <c r="B1317">
        <v>1316</v>
      </c>
      <c r="C1317" t="e">
        <f ca="1">IF(B1317&gt;INDIRECT(#REF!),"",HOUR(Data!J1296))</f>
        <v>#REF!</v>
      </c>
      <c r="D1317" t="e">
        <f ca="1">IF(B1317&gt;INDIRECT(#REF!),"",IF(C1317&gt;0,ROUND(C1317/2,0),12))</f>
        <v>#REF!</v>
      </c>
    </row>
    <row r="1318" spans="2:4" x14ac:dyDescent="0.35">
      <c r="B1318">
        <v>1317</v>
      </c>
      <c r="C1318" t="e">
        <f ca="1">IF(B1318&gt;INDIRECT(#REF!),"",HOUR(Data!J1297))</f>
        <v>#REF!</v>
      </c>
      <c r="D1318" t="e">
        <f ca="1">IF(B1318&gt;INDIRECT(#REF!),"",IF(C1318&gt;0,ROUND(C1318/2,0),12))</f>
        <v>#REF!</v>
      </c>
    </row>
    <row r="1319" spans="2:4" x14ac:dyDescent="0.35">
      <c r="B1319">
        <v>1318</v>
      </c>
      <c r="C1319" t="e">
        <f ca="1">IF(B1319&gt;INDIRECT(#REF!),"",HOUR(Data!J1298))</f>
        <v>#REF!</v>
      </c>
      <c r="D1319" t="e">
        <f ca="1">IF(B1319&gt;INDIRECT(#REF!),"",IF(C1319&gt;0,ROUND(C1319/2,0),12))</f>
        <v>#REF!</v>
      </c>
    </row>
    <row r="1320" spans="2:4" x14ac:dyDescent="0.35">
      <c r="B1320">
        <v>1319</v>
      </c>
      <c r="C1320" t="e">
        <f ca="1">IF(B1320&gt;INDIRECT(#REF!),"",HOUR(Data!J1299))</f>
        <v>#REF!</v>
      </c>
      <c r="D1320" t="e">
        <f ca="1">IF(B1320&gt;INDIRECT(#REF!),"",IF(C1320&gt;0,ROUND(C1320/2,0),12))</f>
        <v>#REF!</v>
      </c>
    </row>
    <row r="1321" spans="2:4" x14ac:dyDescent="0.35">
      <c r="B1321">
        <v>1320</v>
      </c>
      <c r="C1321" t="e">
        <f ca="1">IF(B1321&gt;INDIRECT(#REF!),"",HOUR(Data!J1300))</f>
        <v>#REF!</v>
      </c>
      <c r="D1321" t="e">
        <f ca="1">IF(B1321&gt;INDIRECT(#REF!),"",IF(C1321&gt;0,ROUND(C1321/2,0),12))</f>
        <v>#REF!</v>
      </c>
    </row>
    <row r="1322" spans="2:4" x14ac:dyDescent="0.35">
      <c r="B1322">
        <v>1321</v>
      </c>
      <c r="C1322" t="e">
        <f ca="1">IF(B1322&gt;INDIRECT(#REF!),"",HOUR(Data!J1301))</f>
        <v>#REF!</v>
      </c>
      <c r="D1322" t="e">
        <f ca="1">IF(B1322&gt;INDIRECT(#REF!),"",IF(C1322&gt;0,ROUND(C1322/2,0),12))</f>
        <v>#REF!</v>
      </c>
    </row>
    <row r="1323" spans="2:4" x14ac:dyDescent="0.35">
      <c r="B1323">
        <v>1322</v>
      </c>
      <c r="C1323" t="e">
        <f ca="1">IF(B1323&gt;INDIRECT(#REF!),"",HOUR(Data!J1302))</f>
        <v>#REF!</v>
      </c>
      <c r="D1323" t="e">
        <f ca="1">IF(B1323&gt;INDIRECT(#REF!),"",IF(C1323&gt;0,ROUND(C1323/2,0),12))</f>
        <v>#REF!</v>
      </c>
    </row>
    <row r="1324" spans="2:4" x14ac:dyDescent="0.35">
      <c r="B1324">
        <v>1323</v>
      </c>
      <c r="C1324" t="e">
        <f ca="1">IF(B1324&gt;INDIRECT(#REF!),"",HOUR(Data!J1303))</f>
        <v>#REF!</v>
      </c>
      <c r="D1324" t="e">
        <f ca="1">IF(B1324&gt;INDIRECT(#REF!),"",IF(C1324&gt;0,ROUND(C1324/2,0),12))</f>
        <v>#REF!</v>
      </c>
    </row>
    <row r="1325" spans="2:4" x14ac:dyDescent="0.35">
      <c r="B1325">
        <v>1324</v>
      </c>
      <c r="C1325" t="e">
        <f ca="1">IF(B1325&gt;INDIRECT(#REF!),"",HOUR(Data!J1304))</f>
        <v>#REF!</v>
      </c>
      <c r="D1325" t="e">
        <f ca="1">IF(B1325&gt;INDIRECT(#REF!),"",IF(C1325&gt;0,ROUND(C1325/2,0),12))</f>
        <v>#REF!</v>
      </c>
    </row>
    <row r="1326" spans="2:4" x14ac:dyDescent="0.35">
      <c r="B1326">
        <v>1325</v>
      </c>
      <c r="C1326" t="e">
        <f ca="1">IF(B1326&gt;INDIRECT(#REF!),"",HOUR(Data!J1305))</f>
        <v>#REF!</v>
      </c>
      <c r="D1326" t="e">
        <f ca="1">IF(B1326&gt;INDIRECT(#REF!),"",IF(C1326&gt;0,ROUND(C1326/2,0),12))</f>
        <v>#REF!</v>
      </c>
    </row>
    <row r="1327" spans="2:4" x14ac:dyDescent="0.35">
      <c r="B1327">
        <v>1326</v>
      </c>
      <c r="C1327" t="e">
        <f ca="1">IF(B1327&gt;INDIRECT(#REF!),"",HOUR(Data!J1306))</f>
        <v>#REF!</v>
      </c>
      <c r="D1327" t="e">
        <f ca="1">IF(B1327&gt;INDIRECT(#REF!),"",IF(C1327&gt;0,ROUND(C1327/2,0),12))</f>
        <v>#REF!</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A9638-7DEA-4041-AD29-A296F7DCA7E8}">
  <sheetPr codeName="Sheet21"/>
  <dimension ref="A1:G40"/>
  <sheetViews>
    <sheetView workbookViewId="0"/>
  </sheetViews>
  <sheetFormatPr defaultRowHeight="14.5" x14ac:dyDescent="0.35"/>
  <cols>
    <col min="2" max="2" width="19.36328125" customWidth="1"/>
    <col min="3" max="3" width="17.453125" customWidth="1"/>
    <col min="4" max="4" width="18.90625" customWidth="1"/>
    <col min="5" max="5" width="16.36328125" customWidth="1"/>
    <col min="6" max="6" width="18.08984375" customWidth="1"/>
    <col min="7" max="7" width="10.90625" customWidth="1"/>
  </cols>
  <sheetData>
    <row r="1" spans="1:7" x14ac:dyDescent="0.35">
      <c r="A1" t="s">
        <v>372</v>
      </c>
      <c r="B1" t="s">
        <v>86</v>
      </c>
      <c r="C1" t="s">
        <v>87</v>
      </c>
      <c r="D1" t="s">
        <v>88</v>
      </c>
      <c r="E1" t="s">
        <v>316</v>
      </c>
      <c r="F1" t="s">
        <v>315</v>
      </c>
      <c r="G1" t="s">
        <v>379</v>
      </c>
    </row>
    <row r="2" spans="1:7" x14ac:dyDescent="0.35">
      <c r="A2">
        <v>2</v>
      </c>
      <c r="B2" s="86">
        <v>6.2037037037037036E-2</v>
      </c>
      <c r="C2" s="86">
        <v>5.347222222222222E-2</v>
      </c>
      <c r="D2" s="86">
        <v>6.3888888888888884E-2</v>
      </c>
      <c r="E2" s="86">
        <v>5.4166666666666669E-2</v>
      </c>
      <c r="F2" s="86">
        <v>6.1111111111111116E-2</v>
      </c>
      <c r="G2">
        <v>0</v>
      </c>
    </row>
    <row r="3" spans="1:7" x14ac:dyDescent="0.35">
      <c r="A3">
        <v>2</v>
      </c>
      <c r="B3" s="86">
        <v>5.4386574074074073E-2</v>
      </c>
      <c r="C3" s="86">
        <v>4.5833333333333337E-2</v>
      </c>
      <c r="D3" s="86">
        <v>5.6250000000000001E-2</v>
      </c>
      <c r="E3" s="86">
        <v>4.7222222222222221E-2</v>
      </c>
      <c r="F3" s="86">
        <v>5.4166666666666669E-2</v>
      </c>
      <c r="G3">
        <v>0</v>
      </c>
    </row>
    <row r="4" spans="1:7" x14ac:dyDescent="0.35">
      <c r="A4">
        <v>2</v>
      </c>
      <c r="B4">
        <v>-5.7870370073942468E-4</v>
      </c>
      <c r="C4">
        <v>-3.4722222189884633E-3</v>
      </c>
      <c r="D4" s="86">
        <v>6.9444444444444441E-3</v>
      </c>
      <c r="E4">
        <v>-2.0833333328482695E-3</v>
      </c>
      <c r="F4" s="86">
        <v>4.8611111111111112E-3</v>
      </c>
      <c r="G4">
        <v>1</v>
      </c>
    </row>
    <row r="5" spans="1:7" x14ac:dyDescent="0.35">
      <c r="A5">
        <v>2</v>
      </c>
      <c r="B5">
        <v>-1.8483796295186039E-2</v>
      </c>
      <c r="C5">
        <v>-2.1527777782466728E-2</v>
      </c>
      <c r="D5">
        <v>-1.1111111115800062E-2</v>
      </c>
      <c r="E5">
        <v>-2.0833333335758653E-2</v>
      </c>
      <c r="F5">
        <v>-1.3888888891314208E-2</v>
      </c>
      <c r="G5">
        <v>0</v>
      </c>
    </row>
    <row r="6" spans="1:7" x14ac:dyDescent="0.35">
      <c r="A6">
        <v>2</v>
      </c>
      <c r="B6" s="86">
        <v>2.361111111111111E-2</v>
      </c>
      <c r="C6" s="86">
        <v>2.0833333333333332E-2</v>
      </c>
      <c r="D6" s="86">
        <v>3.125E-2</v>
      </c>
      <c r="E6" s="86">
        <v>2.0833333333333332E-2</v>
      </c>
      <c r="F6" s="86">
        <v>2.7777777777777776E-2</v>
      </c>
      <c r="G6">
        <v>0</v>
      </c>
    </row>
    <row r="7" spans="1:7" x14ac:dyDescent="0.35">
      <c r="A7">
        <v>2</v>
      </c>
      <c r="B7" s="86">
        <v>1.3888888888888888E-2</v>
      </c>
      <c r="C7" s="86">
        <v>1.0416666666666666E-2</v>
      </c>
      <c r="D7" s="86">
        <v>2.0833333333333332E-2</v>
      </c>
      <c r="E7" s="86">
        <v>1.0416666666666666E-2</v>
      </c>
      <c r="F7" s="86">
        <v>1.7361111111111112E-2</v>
      </c>
      <c r="G7">
        <v>0</v>
      </c>
    </row>
    <row r="8" spans="1:7" x14ac:dyDescent="0.35">
      <c r="A8">
        <v>2</v>
      </c>
      <c r="B8">
        <v>-3.6111111112404615E-2</v>
      </c>
      <c r="C8">
        <v>-4.0972222224809229E-2</v>
      </c>
      <c r="D8">
        <v>-3.0555555558142565E-2</v>
      </c>
      <c r="E8">
        <v>-4.0277777778101154E-2</v>
      </c>
      <c r="F8">
        <v>-3.3333333333656706E-2</v>
      </c>
      <c r="G8">
        <v>0</v>
      </c>
    </row>
    <row r="9" spans="1:7" x14ac:dyDescent="0.35">
      <c r="A9">
        <v>2</v>
      </c>
      <c r="B9">
        <v>-1.1111111110949423E-2</v>
      </c>
      <c r="C9">
        <v>-2.0833333335758653E-2</v>
      </c>
      <c r="D9">
        <v>-1.0416666669091986E-2</v>
      </c>
      <c r="E9">
        <v>-1.8750000002910383E-2</v>
      </c>
      <c r="F9">
        <v>-1.1805555558465939E-2</v>
      </c>
      <c r="G9">
        <v>0</v>
      </c>
    </row>
    <row r="10" spans="1:7" x14ac:dyDescent="0.35">
      <c r="A10">
        <v>2</v>
      </c>
      <c r="B10" s="86">
        <v>1.7361111111111112E-2</v>
      </c>
      <c r="C10" s="86">
        <v>1.3194444444444444E-2</v>
      </c>
      <c r="D10" s="86">
        <v>2.361111111111111E-2</v>
      </c>
      <c r="E10" s="86">
        <v>1.4583333333333332E-2</v>
      </c>
      <c r="F10" s="86">
        <v>2.1527777777777781E-2</v>
      </c>
      <c r="G10">
        <v>0</v>
      </c>
    </row>
    <row r="11" spans="1:7" x14ac:dyDescent="0.35">
      <c r="A11">
        <v>2</v>
      </c>
      <c r="B11" s="86">
        <v>1.3888888888888889E-3</v>
      </c>
      <c r="C11" s="86">
        <v>6.9444444444444447E-4</v>
      </c>
      <c r="D11" s="86">
        <v>1.1111111111111112E-2</v>
      </c>
      <c r="E11" s="86">
        <v>1.3888888888888889E-3</v>
      </c>
      <c r="F11" s="86">
        <v>8.3333333333333332E-3</v>
      </c>
      <c r="G11">
        <v>1</v>
      </c>
    </row>
    <row r="12" spans="1:7" x14ac:dyDescent="0.35">
      <c r="A12">
        <v>2</v>
      </c>
      <c r="B12" t="s">
        <v>374</v>
      </c>
      <c r="C12" t="s">
        <v>374</v>
      </c>
      <c r="D12" t="s">
        <v>374</v>
      </c>
      <c r="E12" t="s">
        <v>374</v>
      </c>
      <c r="F12" t="s">
        <v>374</v>
      </c>
      <c r="G12">
        <v>0</v>
      </c>
    </row>
    <row r="13" spans="1:7" x14ac:dyDescent="0.35">
      <c r="A13">
        <v>2</v>
      </c>
      <c r="B13" s="86">
        <v>2.7777777777777779E-3</v>
      </c>
      <c r="C13" t="s">
        <v>374</v>
      </c>
      <c r="D13" t="s">
        <v>374</v>
      </c>
      <c r="E13">
        <v>-2.0833333328482695E-3</v>
      </c>
      <c r="F13" s="86">
        <v>4.8611111111111112E-3</v>
      </c>
      <c r="G13">
        <v>1</v>
      </c>
    </row>
    <row r="14" spans="1:7" x14ac:dyDescent="0.35">
      <c r="A14">
        <v>2</v>
      </c>
      <c r="B14">
        <v>-2.0833333328482695E-3</v>
      </c>
      <c r="C14" t="s">
        <v>374</v>
      </c>
      <c r="D14" t="s">
        <v>374</v>
      </c>
      <c r="E14">
        <v>-6.2500000058207661E-3</v>
      </c>
      <c r="F14" s="86">
        <v>6.9444444444444447E-4</v>
      </c>
      <c r="G14">
        <v>1</v>
      </c>
    </row>
    <row r="15" spans="1:7" x14ac:dyDescent="0.35">
      <c r="A15">
        <v>2</v>
      </c>
      <c r="B15">
        <v>-2.0833333328482695E-3</v>
      </c>
      <c r="C15">
        <v>-4.8611111124046147E-3</v>
      </c>
      <c r="D15" s="86">
        <v>5.5555555555555558E-3</v>
      </c>
      <c r="E15">
        <v>-4.8611111124046147E-3</v>
      </c>
      <c r="F15" s="86">
        <v>2.0833333333333333E-3</v>
      </c>
      <c r="G15">
        <v>1</v>
      </c>
    </row>
    <row r="16" spans="1:7" x14ac:dyDescent="0.35">
      <c r="A16">
        <v>2</v>
      </c>
      <c r="B16">
        <v>-6.9444444452528842E-3</v>
      </c>
      <c r="C16">
        <v>-1.8055555556202307E-2</v>
      </c>
      <c r="D16">
        <v>-7.6388888895356413E-3</v>
      </c>
      <c r="E16">
        <v>-1.4583333329937886E-2</v>
      </c>
      <c r="F16">
        <v>-7.6388888854934415E-3</v>
      </c>
      <c r="G16">
        <v>1</v>
      </c>
    </row>
    <row r="17" spans="1:7" x14ac:dyDescent="0.35">
      <c r="A17">
        <v>2</v>
      </c>
      <c r="B17" s="86">
        <v>9.7222222222222224E-3</v>
      </c>
      <c r="C17" s="86">
        <v>7.6388888888888886E-3</v>
      </c>
      <c r="D17" s="86">
        <v>1.8055555555555557E-2</v>
      </c>
      <c r="E17" s="86">
        <v>2.7777777777777779E-3</v>
      </c>
      <c r="F17" s="86">
        <v>9.7222222222222224E-3</v>
      </c>
      <c r="G17">
        <v>1</v>
      </c>
    </row>
    <row r="18" spans="1:7" x14ac:dyDescent="0.35">
      <c r="A18">
        <v>2</v>
      </c>
      <c r="B18" s="86">
        <v>9.0277777777777787E-3</v>
      </c>
      <c r="C18" s="86">
        <v>1.3888888888888889E-3</v>
      </c>
      <c r="D18" s="86">
        <v>1.1805555555555555E-2</v>
      </c>
      <c r="E18" s="86">
        <v>5.5555555555555558E-3</v>
      </c>
      <c r="F18" s="86">
        <v>1.2499999999999999E-2</v>
      </c>
      <c r="G18">
        <v>0</v>
      </c>
    </row>
    <row r="19" spans="1:7" x14ac:dyDescent="0.35">
      <c r="A19">
        <v>2</v>
      </c>
      <c r="B19" s="86">
        <v>3.472222222222222E-3</v>
      </c>
      <c r="C19">
        <v>-2.7777777722803876E-3</v>
      </c>
      <c r="D19" s="86">
        <v>7.6388888888888886E-3</v>
      </c>
      <c r="E19">
        <v>-1.7361111109494232E-2</v>
      </c>
      <c r="F19">
        <v>-1.0416666665049788E-2</v>
      </c>
      <c r="G19">
        <v>1</v>
      </c>
    </row>
    <row r="20" spans="1:7" x14ac:dyDescent="0.35">
      <c r="A20">
        <v>2</v>
      </c>
      <c r="B20" s="86">
        <v>2.2916666666666669E-2</v>
      </c>
      <c r="C20" s="86">
        <v>1.5972222222222224E-2</v>
      </c>
      <c r="D20" s="86">
        <v>2.6388888888888889E-2</v>
      </c>
      <c r="E20" s="86">
        <v>1.7361111111111112E-2</v>
      </c>
      <c r="F20" s="86">
        <v>2.4305555555555556E-2</v>
      </c>
      <c r="G20">
        <v>0</v>
      </c>
    </row>
    <row r="21" spans="1:7" x14ac:dyDescent="0.35">
      <c r="A21">
        <v>2</v>
      </c>
      <c r="B21">
        <v>-5.5555555518367328E-3</v>
      </c>
      <c r="C21">
        <v>-7.6388888846850023E-3</v>
      </c>
      <c r="D21" s="86">
        <v>2.7777777777777779E-3</v>
      </c>
      <c r="E21">
        <v>-6.2499999985448085E-3</v>
      </c>
      <c r="F21" s="86">
        <v>6.9444444444444447E-4</v>
      </c>
      <c r="G21">
        <v>1</v>
      </c>
    </row>
    <row r="22" spans="1:7" x14ac:dyDescent="0.35">
      <c r="A22">
        <v>2</v>
      </c>
      <c r="B22" s="86">
        <v>2.2916666666666669E-2</v>
      </c>
      <c r="C22" s="86">
        <v>1.8749999999999999E-2</v>
      </c>
      <c r="D22" s="86">
        <v>2.9166666666666664E-2</v>
      </c>
      <c r="E22" s="86">
        <v>1.9444444444444445E-2</v>
      </c>
      <c r="F22" s="86">
        <v>2.6388888888888889E-2</v>
      </c>
      <c r="G22">
        <v>0</v>
      </c>
    </row>
    <row r="23" spans="1:7" x14ac:dyDescent="0.35">
      <c r="A23">
        <v>2</v>
      </c>
      <c r="B23" s="86">
        <v>1.3888888888888889E-3</v>
      </c>
      <c r="C23">
        <v>-2.0833333328482695E-3</v>
      </c>
      <c r="D23" s="86">
        <v>8.3333333333333332E-3</v>
      </c>
      <c r="E23">
        <v>-2.0833333328482695E-3</v>
      </c>
      <c r="F23" s="86">
        <v>4.8611111111111112E-3</v>
      </c>
      <c r="G23">
        <v>1</v>
      </c>
    </row>
    <row r="24" spans="1:7" x14ac:dyDescent="0.35">
      <c r="A24">
        <v>2</v>
      </c>
      <c r="B24">
        <v>-1.5277777776645962E-2</v>
      </c>
      <c r="C24">
        <v>-1.7361111109494232E-2</v>
      </c>
      <c r="D24">
        <v>-6.9444444428275656E-3</v>
      </c>
      <c r="E24">
        <v>-1.7361111109494232E-2</v>
      </c>
      <c r="F24">
        <v>-1.0416666665049788E-2</v>
      </c>
      <c r="G24">
        <v>1</v>
      </c>
    </row>
    <row r="25" spans="1:7" x14ac:dyDescent="0.35">
      <c r="A25">
        <v>2</v>
      </c>
      <c r="B25" t="s">
        <v>374</v>
      </c>
      <c r="C25" t="s">
        <v>374</v>
      </c>
      <c r="D25" t="s">
        <v>374</v>
      </c>
      <c r="E25" t="s">
        <v>374</v>
      </c>
      <c r="F25" t="s">
        <v>374</v>
      </c>
      <c r="G25">
        <v>0</v>
      </c>
    </row>
    <row r="26" spans="1:7" x14ac:dyDescent="0.35">
      <c r="A26">
        <v>2</v>
      </c>
      <c r="B26" t="s">
        <v>374</v>
      </c>
      <c r="C26" t="s">
        <v>374</v>
      </c>
      <c r="D26" t="s">
        <v>374</v>
      </c>
      <c r="E26" t="s">
        <v>374</v>
      </c>
      <c r="F26" t="s">
        <v>374</v>
      </c>
      <c r="G26">
        <v>0</v>
      </c>
    </row>
    <row r="27" spans="1:7" x14ac:dyDescent="0.35">
      <c r="A27">
        <v>2</v>
      </c>
      <c r="B27" s="86">
        <v>4.8611111111111112E-3</v>
      </c>
      <c r="C27" s="86">
        <v>2.0833333333333333E-3</v>
      </c>
      <c r="D27" s="86">
        <v>1.2499999999999999E-2</v>
      </c>
      <c r="E27" s="86">
        <v>6.9444444444444447E-4</v>
      </c>
      <c r="F27" s="86">
        <v>7.6388888888888886E-3</v>
      </c>
      <c r="G27">
        <v>1</v>
      </c>
    </row>
    <row r="28" spans="1:7" x14ac:dyDescent="0.35">
      <c r="A28">
        <v>2</v>
      </c>
      <c r="B28">
        <v>-4.8611111124046147E-3</v>
      </c>
      <c r="C28">
        <v>-1.4583333329937886E-2</v>
      </c>
      <c r="D28">
        <v>-4.1666666632712204E-3</v>
      </c>
      <c r="E28">
        <v>-1.3194444443797693E-2</v>
      </c>
      <c r="F28">
        <v>-6.2499999993532477E-3</v>
      </c>
      <c r="G28">
        <v>1</v>
      </c>
    </row>
    <row r="29" spans="1:7" x14ac:dyDescent="0.35">
      <c r="A29">
        <v>2</v>
      </c>
      <c r="B29" t="s">
        <v>374</v>
      </c>
      <c r="C29" t="s">
        <v>374</v>
      </c>
      <c r="D29" t="s">
        <v>374</v>
      </c>
      <c r="E29" t="s">
        <v>374</v>
      </c>
      <c r="F29" t="s">
        <v>374</v>
      </c>
      <c r="G29">
        <v>0</v>
      </c>
    </row>
    <row r="30" spans="1:7" x14ac:dyDescent="0.35">
      <c r="A30">
        <v>2</v>
      </c>
      <c r="B30" t="s">
        <v>374</v>
      </c>
      <c r="C30" t="s">
        <v>374</v>
      </c>
      <c r="D30" t="s">
        <v>374</v>
      </c>
      <c r="E30" t="s">
        <v>374</v>
      </c>
      <c r="F30" t="s">
        <v>374</v>
      </c>
      <c r="G30">
        <v>0</v>
      </c>
    </row>
    <row r="31" spans="1:7" x14ac:dyDescent="0.35">
      <c r="A31">
        <v>2</v>
      </c>
      <c r="B31" t="s">
        <v>374</v>
      </c>
      <c r="C31" t="s">
        <v>374</v>
      </c>
      <c r="D31" t="s">
        <v>374</v>
      </c>
      <c r="E31" t="s">
        <v>374</v>
      </c>
      <c r="F31" t="s">
        <v>374</v>
      </c>
      <c r="G31">
        <v>0</v>
      </c>
    </row>
    <row r="32" spans="1:7" x14ac:dyDescent="0.35">
      <c r="A32">
        <v>2</v>
      </c>
      <c r="B32" t="s">
        <v>374</v>
      </c>
      <c r="C32" t="s">
        <v>374</v>
      </c>
      <c r="D32" t="s">
        <v>374</v>
      </c>
      <c r="E32" t="s">
        <v>374</v>
      </c>
      <c r="F32" t="s">
        <v>374</v>
      </c>
      <c r="G32">
        <v>0</v>
      </c>
    </row>
    <row r="33" spans="1:7" x14ac:dyDescent="0.35">
      <c r="A33">
        <v>2</v>
      </c>
      <c r="B33">
        <v>-2.0833333335758653E-2</v>
      </c>
      <c r="C33">
        <v>-2.4305555554747116E-2</v>
      </c>
      <c r="D33">
        <v>-1.388888888808045E-2</v>
      </c>
      <c r="E33">
        <v>-2.5000000001455192E-2</v>
      </c>
      <c r="F33">
        <v>-1.8055555557010747E-2</v>
      </c>
      <c r="G33">
        <v>0</v>
      </c>
    </row>
    <row r="34" spans="1:7" x14ac:dyDescent="0.35">
      <c r="A34">
        <v>2</v>
      </c>
      <c r="B34" s="86">
        <v>0</v>
      </c>
      <c r="C34">
        <v>-2.7777777722803876E-3</v>
      </c>
      <c r="D34" s="86">
        <v>7.6388888888888886E-3</v>
      </c>
      <c r="E34">
        <v>-4.166666665696539E-3</v>
      </c>
      <c r="F34" s="86">
        <v>2.7777777777777779E-3</v>
      </c>
      <c r="G34">
        <v>1</v>
      </c>
    </row>
    <row r="35" spans="1:7" x14ac:dyDescent="0.35">
      <c r="A35">
        <v>2</v>
      </c>
      <c r="B35">
        <v>-1.2499999997089617E-2</v>
      </c>
      <c r="C35">
        <v>-1.8750000002910383E-2</v>
      </c>
      <c r="D35">
        <v>-8.333333336243717E-3</v>
      </c>
      <c r="E35">
        <v>-1.4583333329937886E-2</v>
      </c>
      <c r="F35">
        <v>-7.6388888854934415E-3</v>
      </c>
      <c r="G35">
        <v>1</v>
      </c>
    </row>
    <row r="36" spans="1:7" x14ac:dyDescent="0.35">
      <c r="A36">
        <v>2</v>
      </c>
      <c r="B36">
        <v>-4.166666665696539E-3</v>
      </c>
      <c r="C36">
        <v>-1.5972222223354038E-2</v>
      </c>
      <c r="D36">
        <v>-5.5555555566873718E-3</v>
      </c>
      <c r="E36">
        <v>-1.3194444443797693E-2</v>
      </c>
      <c r="F36">
        <v>-6.2499999993532477E-3</v>
      </c>
      <c r="G36">
        <v>1</v>
      </c>
    </row>
    <row r="37" spans="1:7" x14ac:dyDescent="0.35">
      <c r="A37">
        <v>2</v>
      </c>
      <c r="B37" s="86">
        <v>3.472222222222222E-3</v>
      </c>
      <c r="C37">
        <v>-4.166666665696539E-3</v>
      </c>
      <c r="D37" s="86">
        <v>6.2499999999999995E-3</v>
      </c>
      <c r="E37">
        <v>-2.0833333328482695E-3</v>
      </c>
      <c r="F37" s="86">
        <v>4.8611111111111112E-3</v>
      </c>
      <c r="G37">
        <v>1</v>
      </c>
    </row>
    <row r="38" spans="1:7" x14ac:dyDescent="0.35">
      <c r="A38">
        <v>2</v>
      </c>
      <c r="B38" s="86">
        <v>6.2499999999999995E-3</v>
      </c>
      <c r="C38" s="86">
        <v>0</v>
      </c>
      <c r="D38" s="86">
        <v>1.0416666666666666E-2</v>
      </c>
      <c r="E38" s="86">
        <v>1.3888888888888889E-3</v>
      </c>
      <c r="F38" s="86">
        <v>8.3333333333333332E-3</v>
      </c>
      <c r="G38">
        <v>1</v>
      </c>
    </row>
    <row r="39" spans="1:7" x14ac:dyDescent="0.35">
      <c r="A39">
        <v>2</v>
      </c>
      <c r="B39">
        <v>-4.8611111051286571E-3</v>
      </c>
      <c r="C39">
        <v>-1.0416666664241347E-2</v>
      </c>
      <c r="D39" s="86">
        <v>0</v>
      </c>
      <c r="E39">
        <v>-1.0416666664241347E-2</v>
      </c>
      <c r="F39">
        <v>-3.4722222197969025E-3</v>
      </c>
      <c r="G39">
        <v>1</v>
      </c>
    </row>
    <row r="40" spans="1:7" x14ac:dyDescent="0.35">
      <c r="A40">
        <v>2</v>
      </c>
      <c r="B40">
        <v>-6.944444467080757E-4</v>
      </c>
      <c r="C40">
        <v>-4.8611111124046147E-3</v>
      </c>
      <c r="D40" s="86">
        <v>5.5555555555555558E-3</v>
      </c>
      <c r="E40">
        <v>-6.9444444452528842E-3</v>
      </c>
      <c r="F40">
        <v>-8.0843925304163733E-13</v>
      </c>
      <c r="G40">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2817A69D76E24F86F8DCD26645BFC2" ma:contentTypeVersion="16" ma:contentTypeDescription="Create a new document." ma:contentTypeScope="" ma:versionID="b5d5a610ddedfd3a16d64ca025027d01">
  <xsd:schema xmlns:xsd="http://www.w3.org/2001/XMLSchema" xmlns:xs="http://www.w3.org/2001/XMLSchema" xmlns:p="http://schemas.microsoft.com/office/2006/metadata/properties" xmlns:ns1="http://schemas.microsoft.com/sharepoint/v3" xmlns:ns3="3444c6f0-6957-40bf-ba3e-61179e0a52bf" xmlns:ns4="9326538b-53e6-4a42-9c2e-afeb59dfb695" targetNamespace="http://schemas.microsoft.com/office/2006/metadata/properties" ma:root="true" ma:fieldsID="d4a163d6ddf0a231b2bbe632088b0e4c" ns1:_="" ns3:_="" ns4:_="">
    <xsd:import namespace="http://schemas.microsoft.com/sharepoint/v3"/>
    <xsd:import namespace="3444c6f0-6957-40bf-ba3e-61179e0a52bf"/>
    <xsd:import namespace="9326538b-53e6-4a42-9c2e-afeb59dfb695"/>
    <xsd:element name="properties">
      <xsd:complexType>
        <xsd:sequence>
          <xsd:element name="documentManagement">
            <xsd:complexType>
              <xsd:all>
                <xsd:element ref="ns3:MediaServiceMetadata" minOccurs="0"/>
                <xsd:element ref="ns3:MediaServiceFastMetadata" minOccurs="0"/>
                <xsd:element ref="ns4:SharedWithUsers" minOccurs="0"/>
                <xsd:element ref="ns3:MediaServiceAutoTags" minOccurs="0"/>
                <xsd:element ref="ns4:SharedWithDetails" minOccurs="0"/>
                <xsd:element ref="ns4:SharingHintHash" minOccurs="0"/>
                <xsd:element ref="ns1:_ip_UnifiedCompliancePolicyProperties" minOccurs="0"/>
                <xsd:element ref="ns1:_ip_UnifiedCompliancePolicyUIAction" minOccurs="0"/>
                <xsd:element ref="ns3:MediaServiceOCR" minOccurs="0"/>
                <xsd:element ref="ns3:MediaServiceEventHashCode" minOccurs="0"/>
                <xsd:element ref="ns3:MediaServiceGenerationTime" minOccurs="0"/>
                <xsd:element ref="ns3:MediaServiceDateTaken" minOccurs="0"/>
                <xsd:element ref="ns3:MediaServiceLocatio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444c6f0-6957-40bf-ba3e-61179e0a52b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1" nillable="true" ma:displayName="MediaServiceAutoTags"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326538b-53e6-4a42-9c2e-afeb59dfb695"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5A4D2BC-7C21-441F-ADE0-5C7D56E8B3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444c6f0-6957-40bf-ba3e-61179e0a52bf"/>
    <ds:schemaRef ds:uri="9326538b-53e6-4a42-9c2e-afeb59dfb6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0B3D39-94DA-4B21-A130-00260FE1F935}">
  <ds:schemaRefs>
    <ds:schemaRef ds:uri="http://schemas.microsoft.com/sharepoint/v3/contenttype/forms"/>
  </ds:schemaRefs>
</ds:datastoreItem>
</file>

<file path=customXml/itemProps3.xml><?xml version="1.0" encoding="utf-8"?>
<ds:datastoreItem xmlns:ds="http://schemas.openxmlformats.org/officeDocument/2006/customXml" ds:itemID="{AF8C0470-F526-441D-A3EE-A1A3C3BF81A9}">
  <ds:schemaRefs>
    <ds:schemaRef ds:uri="http://schemas.openxmlformats.org/package/2006/metadata/core-properties"/>
    <ds:schemaRef ds:uri="http://schemas.microsoft.com/office/2006/documentManagement/types"/>
    <ds:schemaRef ds:uri="3444c6f0-6957-40bf-ba3e-61179e0a52bf"/>
    <ds:schemaRef ds:uri="http://purl.org/dc/elements/1.1/"/>
    <ds:schemaRef ds:uri="http://schemas.microsoft.com/office/2006/metadata/properties"/>
    <ds:schemaRef ds:uri="http://schemas.microsoft.com/sharepoint/v3"/>
    <ds:schemaRef ds:uri="http://schemas.microsoft.com/office/infopath/2007/PartnerControls"/>
    <ds:schemaRef ds:uri="http://purl.org/dc/terms/"/>
    <ds:schemaRef ds:uri="9326538b-53e6-4a42-9c2e-afeb59dfb69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Sheet13</vt:lpstr>
      <vt:lpstr>Data</vt:lpstr>
      <vt:lpstr>Dashboard (Twitter)</vt:lpstr>
      <vt:lpstr>Accuracy start (Twitter)</vt:lpstr>
      <vt:lpstr>Type (Twitter)</vt:lpstr>
      <vt:lpstr>Lifts per Day (Twitter)</vt:lpstr>
      <vt:lpstr>Weekly</vt:lpstr>
      <vt:lpstr>Inaccurate</vt:lpstr>
      <vt:lpstr>Sheet4</vt:lpstr>
      <vt:lpstr>Sheet5</vt:lpstr>
      <vt:lpstr>Sheet6</vt:lpstr>
      <vt:lpstr>20 min Accuracy</vt:lpstr>
      <vt:lpstr>Tides</vt:lpstr>
      <vt:lpstr>'20 min Accuracy'!Print_Area</vt:lpstr>
      <vt:lpstr>'Dashboard (Twitter)'!Print_Area</vt:lpstr>
      <vt:lpstr>Data!Print_Area</vt:lpstr>
      <vt:lpstr>Inaccurate!Print_Area</vt:lpstr>
      <vt:lpstr>Tides!Print_Area</vt:lpstr>
    </vt:vector>
  </TitlesOfParts>
  <Company>AECOM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Chaffee, Chris</dc:creator>
  <cp:lastModifiedBy>Mello, Alice</cp:lastModifiedBy>
  <cp:lastPrinted>2020-05-01T13:14:20Z</cp:lastPrinted>
  <dcterms:created xsi:type="dcterms:W3CDTF">2019-05-03T18:39:08Z</dcterms:created>
  <dcterms:modified xsi:type="dcterms:W3CDTF">2021-12-21T23:02:19Z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0x010100EE2817A69D76E24F86F8DCD26645BFC2</vt:lpwstr>
  </property>
</Properties>
</file>