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<sst xmlns="http://schemas.openxmlformats.org/spreadsheetml/2006/main" count="51" uniqueCount="48">
  <si>
    <t>Huỳnh Duy Phước</t>
  </si>
  <si>
    <t>Địa chỉ:  KĐT Vinhomes Grand Park, Long Thạnh Mỹ, Tp. Thủ Đức, Tp. Hồ Chí Minh</t>
  </si>
  <si>
    <t>Cellphone: (+84)904998714</t>
  </si>
  <si>
    <t>BÁO CÁO SẢN XUẤT</t>
  </si>
  <si>
    <t>Ngày in phiếu: Chủ nhật,09/07/2023 2:33:35</t>
  </si>
  <si>
    <t>STT</t>
  </si>
  <si>
    <t>Thời gian</t>
  </si>
  <si>
    <t>STT MẺ</t>
  </si>
  <si>
    <t>Cát 1</t>
  </si>
  <si>
    <t>Đá 1</t>
  </si>
  <si>
    <t>Đá 2</t>
  </si>
  <si>
    <t>Đá 3</t>
  </si>
  <si>
    <t>Xi</t>
  </si>
  <si>
    <t>Nước</t>
  </si>
  <si>
    <t>ABS</t>
  </si>
  <si>
    <t>Keo</t>
  </si>
  <si>
    <t>Ghi chú</t>
  </si>
  <si>
    <t>2023-07-02 16:39:48</t>
  </si>
  <si>
    <t>2023-07-02 17:11:54</t>
  </si>
  <si>
    <t>2023-07-02 17:26:50</t>
  </si>
  <si>
    <t>2023-07-02 19:58:41</t>
  </si>
  <si>
    <t>2023-07-02 20:03:40</t>
  </si>
  <si>
    <t>2023-07-02 20:23:16</t>
  </si>
  <si>
    <t>2023-07-02 20:25:39</t>
  </si>
  <si>
    <t>2023-07-02 21:28:09</t>
  </si>
  <si>
    <t>2023-07-02 21:29:19</t>
  </si>
  <si>
    <t>2023-07-02 21:48:50</t>
  </si>
  <si>
    <t>2023-07-02 21:50:10</t>
  </si>
  <si>
    <t>2023-07-02 22:10:42</t>
  </si>
  <si>
    <t>2023-07-06 05:13:05</t>
  </si>
  <si>
    <t>2023-07-06 05:14:53</t>
  </si>
  <si>
    <t>2023-07-07 00:27:41</t>
  </si>
  <si>
    <t>2023-07-07 00:30:11</t>
  </si>
  <si>
    <t>2023-07-07 00:42:16</t>
  </si>
  <si>
    <t>2023-07-07 00:43:48</t>
  </si>
  <si>
    <t>2023-07-07 00:57:01</t>
  </si>
  <si>
    <t>2023-07-07 06:01:35</t>
  </si>
  <si>
    <t>2023-07-07 06:03:57</t>
  </si>
  <si>
    <t>2023-07-07 06:06:40</t>
  </si>
  <si>
    <t>2023-07-07 06:07:49</t>
  </si>
  <si>
    <t>2023-07-07 06:11:26</t>
  </si>
  <si>
    <t>Tổng cộng:</t>
  </si>
  <si>
    <t/>
  </si>
  <si>
    <t>Ngày …………tháng ……………năm 20………</t>
  </si>
  <si>
    <t>Bên giao</t>
  </si>
  <si>
    <t>Lái xe</t>
  </si>
  <si>
    <t>Bên nhận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</si>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</sst>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1"/>
      <name val="Times New Roman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36"/>
  <sheetFormatPr defaultRowHeight="20" outlineLevelRow="0" outlineLevelCol="0" x14ac:dyDescent="55" customHeight="1"/>
  <cols>
    <col min="1" max="1" width="8" customWidth="1"/>
    <col min="2" max="2" width="20" customWidth="1"/>
    <col min="3" max="3" width="8" customWidth="1"/>
    <col min="4" max="11" width="10" customWidth="1"/>
    <col min="12" max="12" width="2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12" x14ac:dyDescent="0.25">
      <c r="A5" s="2" t="s">
        <v>3</v>
      </c>
      <c r="B5"/>
      <c r="C5"/>
      <c r="D5"/>
      <c r="E5"/>
      <c r="F5"/>
      <c r="G5"/>
      <c r="H5"/>
      <c r="I5"/>
      <c r="J5"/>
      <c r="K5"/>
      <c r="L5"/>
    </row>
    <row r="6" spans="12:12" x14ac:dyDescent="0.25">
      <c r="L6" s="3" t="s">
        <v>4</v>
      </c>
    </row>
    <row r="7" spans="1:12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</row>
    <row r="8" spans="1:12" x14ac:dyDescent="0.25">
      <c r="A8" s="5">
        <f>1</f>
      </c>
      <c r="B8" s="5" t="s">
        <v>17</v>
      </c>
      <c r="C8" s="5">
        <v>1</v>
      </c>
      <c r="D8" s="5">
        <v>149</v>
      </c>
      <c r="E8" s="5">
        <v>93</v>
      </c>
      <c r="F8" s="5">
        <v>105</v>
      </c>
      <c r="G8" s="5">
        <v>0</v>
      </c>
      <c r="H8" s="5">
        <v>144.8</v>
      </c>
      <c r="I8" s="5">
        <v>69.5</v>
      </c>
      <c r="J8" s="5">
        <v>1.83</v>
      </c>
      <c r="K8" s="5"/>
      <c r="L8" s="5"/>
    </row>
    <row r="9" spans="1:12" x14ac:dyDescent="0.25">
      <c r="A9" s="5">
        <f>2</f>
      </c>
      <c r="B9" s="5" t="s">
        <v>18</v>
      </c>
      <c r="C9" s="5">
        <v>2</v>
      </c>
      <c r="D9" s="5">
        <v>151</v>
      </c>
      <c r="E9" s="5">
        <v>94</v>
      </c>
      <c r="F9" s="5">
        <v>111</v>
      </c>
      <c r="G9" s="5">
        <v>0</v>
      </c>
      <c r="H9" s="5">
        <v>231.3</v>
      </c>
      <c r="I9" s="5">
        <v>187.5</v>
      </c>
      <c r="J9" s="5">
        <v>1.83</v>
      </c>
      <c r="K9" s="5"/>
      <c r="L9" s="5"/>
    </row>
    <row r="10" spans="1:12" x14ac:dyDescent="0.25">
      <c r="A10" s="5">
        <f>3</f>
      </c>
      <c r="B10" s="5" t="s">
        <v>19</v>
      </c>
      <c r="C10" s="5">
        <v>1</v>
      </c>
      <c r="D10" s="5">
        <v>188</v>
      </c>
      <c r="E10" s="5">
        <v>93</v>
      </c>
      <c r="F10" s="5">
        <v>107</v>
      </c>
      <c r="G10" s="5">
        <v>0</v>
      </c>
      <c r="H10" s="5">
        <v>144.3</v>
      </c>
      <c r="I10" s="5">
        <v>102.09</v>
      </c>
      <c r="J10" s="5">
        <v>1.83</v>
      </c>
      <c r="K10" s="5"/>
      <c r="L10" s="5"/>
    </row>
    <row r="11" spans="1:12" x14ac:dyDescent="0.25">
      <c r="A11" s="5">
        <f>4</f>
      </c>
      <c r="B11" s="5" t="s">
        <v>20</v>
      </c>
      <c r="C11" s="5">
        <v>1</v>
      </c>
      <c r="D11" s="5">
        <v>183</v>
      </c>
      <c r="E11" s="5">
        <v>115</v>
      </c>
      <c r="F11" s="5">
        <v>118</v>
      </c>
      <c r="G11" s="5">
        <v>0</v>
      </c>
      <c r="H11" s="5">
        <v>-0.10000002384185791</v>
      </c>
      <c r="I11" s="5">
        <v>0</v>
      </c>
      <c r="J11" s="5">
        <v>1.83</v>
      </c>
      <c r="K11" s="5"/>
      <c r="L11" s="5"/>
    </row>
    <row r="12" spans="1:12" x14ac:dyDescent="0.25">
      <c r="A12" s="5">
        <f>5</f>
      </c>
      <c r="B12" s="5" t="s">
        <v>21</v>
      </c>
      <c r="C12" s="5">
        <v>1</v>
      </c>
      <c r="D12" s="5"/>
      <c r="E12" s="5"/>
      <c r="F12" s="5"/>
      <c r="G12" s="5"/>
      <c r="H12" s="5">
        <v>150.09999084472656</v>
      </c>
      <c r="I12" s="5"/>
      <c r="J12" s="5"/>
      <c r="K12" s="5"/>
      <c r="L12" s="5"/>
    </row>
    <row r="13" spans="1:12" x14ac:dyDescent="0.25">
      <c r="A13" s="5">
        <f>6</f>
      </c>
      <c r="B13" s="5" t="s">
        <v>22</v>
      </c>
      <c r="C13" s="5">
        <v>1</v>
      </c>
      <c r="D13" s="5">
        <v>363</v>
      </c>
      <c r="E13" s="5">
        <v>483</v>
      </c>
      <c r="F13" s="5">
        <v>0</v>
      </c>
      <c r="G13" s="5">
        <v>0</v>
      </c>
      <c r="H13" s="5">
        <v>205.13998413085938</v>
      </c>
      <c r="I13" s="5">
        <v>38.5880012512207</v>
      </c>
      <c r="J13" s="5">
        <v>0</v>
      </c>
      <c r="K13" s="5"/>
      <c r="L13" s="5"/>
    </row>
    <row r="14" spans="1:12" x14ac:dyDescent="0.25">
      <c r="A14" s="5">
        <f>7</f>
      </c>
      <c r="B14" s="5" t="s">
        <v>23</v>
      </c>
      <c r="C14" s="5">
        <v>2</v>
      </c>
      <c r="D14" s="5">
        <v>359</v>
      </c>
      <c r="E14" s="5">
        <v>562</v>
      </c>
      <c r="F14" s="5">
        <v>0</v>
      </c>
      <c r="G14" s="5">
        <v>0</v>
      </c>
      <c r="H14" s="5">
        <v>197.95498657226562</v>
      </c>
      <c r="I14" s="5">
        <v>38.99500274658203</v>
      </c>
      <c r="J14" s="5">
        <v>0</v>
      </c>
      <c r="K14" s="5"/>
      <c r="L14" s="5"/>
    </row>
    <row r="15" spans="1:12" x14ac:dyDescent="0.25">
      <c r="A15" s="5">
        <f>8</f>
      </c>
      <c r="B15" s="5" t="s">
        <v>24</v>
      </c>
      <c r="C15" s="5">
        <v>1</v>
      </c>
      <c r="D15" s="5">
        <v>363</v>
      </c>
      <c r="E15" s="5">
        <v>224</v>
      </c>
      <c r="F15" s="5">
        <v>0</v>
      </c>
      <c r="G15" s="5">
        <v>0</v>
      </c>
      <c r="H15" s="5">
        <v>131.11500549316406</v>
      </c>
      <c r="I15" s="5">
        <v>39.72100067138672</v>
      </c>
      <c r="J15" s="5">
        <v>0</v>
      </c>
      <c r="K15" s="5"/>
      <c r="L15" s="5"/>
    </row>
    <row r="16" spans="1:12" x14ac:dyDescent="0.25">
      <c r="A16" s="5">
        <f>9</f>
      </c>
      <c r="B16" s="5" t="s">
        <v>25</v>
      </c>
      <c r="C16" s="5">
        <v>2</v>
      </c>
      <c r="D16" s="5">
        <v>487</v>
      </c>
      <c r="E16" s="5">
        <v>633</v>
      </c>
      <c r="F16" s="5">
        <v>0</v>
      </c>
      <c r="G16" s="5">
        <v>0</v>
      </c>
      <c r="H16" s="5">
        <v>169.16998291015625</v>
      </c>
      <c r="I16" s="5">
        <v>38.67599868774414</v>
      </c>
      <c r="J16" s="5">
        <v>0</v>
      </c>
      <c r="K16" s="5"/>
      <c r="L16" s="5"/>
    </row>
    <row r="17" spans="1:12" x14ac:dyDescent="0.25">
      <c r="A17" s="5">
        <f>10</f>
      </c>
      <c r="B17" s="5" t="s">
        <v>26</v>
      </c>
      <c r="C17" s="5">
        <v>1</v>
      </c>
      <c r="D17" s="5">
        <v>539</v>
      </c>
      <c r="E17" s="5">
        <v>470</v>
      </c>
      <c r="F17" s="5">
        <v>0</v>
      </c>
      <c r="G17" s="5">
        <v>0</v>
      </c>
      <c r="H17" s="5">
        <v>154.3350067138672</v>
      </c>
      <c r="I17" s="5">
        <v>46.7609977722168</v>
      </c>
      <c r="J17" s="5">
        <v>0</v>
      </c>
      <c r="K17" s="5"/>
      <c r="L17" s="5"/>
    </row>
    <row r="18" spans="1:12" x14ac:dyDescent="0.25">
      <c r="A18" s="5">
        <f>11</f>
      </c>
      <c r="B18" s="5" t="s">
        <v>27</v>
      </c>
      <c r="C18" s="5">
        <v>2</v>
      </c>
      <c r="D18" s="5">
        <v>624</v>
      </c>
      <c r="E18" s="5">
        <v>814</v>
      </c>
      <c r="F18" s="5">
        <v>0</v>
      </c>
      <c r="G18" s="5">
        <v>0</v>
      </c>
      <c r="H18" s="5">
        <v>175.1549835205078</v>
      </c>
      <c r="I18" s="5">
        <v>36.05799865722656</v>
      </c>
      <c r="J18" s="5">
        <v>0</v>
      </c>
      <c r="K18" s="5"/>
      <c r="L18" s="5"/>
    </row>
    <row r="19" spans="1:12" x14ac:dyDescent="0.25">
      <c r="A19" s="5">
        <f>12</f>
      </c>
      <c r="B19" s="5" t="s">
        <v>28</v>
      </c>
      <c r="C19" s="5">
        <v>1</v>
      </c>
      <c r="D19" s="5">
        <v>444</v>
      </c>
      <c r="E19" s="5">
        <v>514</v>
      </c>
      <c r="F19" s="5">
        <v>1016</v>
      </c>
      <c r="G19" s="5">
        <v>0</v>
      </c>
      <c r="H19" s="5"/>
      <c r="I19" s="5"/>
      <c r="J19" s="5">
        <v>1.83</v>
      </c>
      <c r="K19" s="5"/>
      <c r="L19" s="5"/>
    </row>
    <row r="20" spans="1:12" x14ac:dyDescent="0.25">
      <c r="A20" s="5">
        <f>13</f>
      </c>
      <c r="B20" s="5" t="s">
        <v>29</v>
      </c>
      <c r="C20" s="5">
        <v>1</v>
      </c>
      <c r="D20" s="5">
        <v>402</v>
      </c>
      <c r="E20" s="5">
        <v>276</v>
      </c>
      <c r="F20" s="5">
        <v>381</v>
      </c>
      <c r="G20" s="5">
        <v>0</v>
      </c>
      <c r="H20" s="5">
        <v>183.77999877929688</v>
      </c>
      <c r="I20" s="5">
        <v>46.87099838256836</v>
      </c>
      <c r="J20" s="5">
        <v>1.83</v>
      </c>
      <c r="K20" s="5"/>
      <c r="L20" s="5"/>
    </row>
    <row r="21" spans="1:12" x14ac:dyDescent="0.25">
      <c r="A21" s="5">
        <f>14</f>
      </c>
      <c r="B21" s="5" t="s">
        <v>30</v>
      </c>
      <c r="C21" s="5">
        <v>2</v>
      </c>
      <c r="D21" s="5">
        <v>591</v>
      </c>
      <c r="E21" s="5">
        <v>486</v>
      </c>
      <c r="F21" s="5">
        <v>584</v>
      </c>
      <c r="G21" s="5">
        <v>0</v>
      </c>
      <c r="H21" s="5">
        <v>293.8800048828125</v>
      </c>
      <c r="I21" s="5">
        <v>95.85400390625</v>
      </c>
      <c r="J21" s="5">
        <v>1.83</v>
      </c>
      <c r="K21" s="5"/>
      <c r="L21" s="5"/>
    </row>
    <row r="22" spans="1:12" x14ac:dyDescent="0.25">
      <c r="A22" s="5">
        <f>15</f>
      </c>
      <c r="B22" s="5" t="s">
        <v>31</v>
      </c>
      <c r="C22" s="5">
        <v>1</v>
      </c>
      <c r="D22" s="5">
        <v>281</v>
      </c>
      <c r="E22" s="5">
        <v>107</v>
      </c>
      <c r="F22" s="5">
        <v>209</v>
      </c>
      <c r="G22" s="5">
        <v>0</v>
      </c>
      <c r="H22" s="5">
        <v>137.7899932861328</v>
      </c>
      <c r="I22" s="5">
        <v>143.7480010986328</v>
      </c>
      <c r="J22" s="5">
        <v>1.83</v>
      </c>
      <c r="K22" s="5"/>
      <c r="L22" s="5"/>
    </row>
    <row r="23" spans="1:12" x14ac:dyDescent="0.25">
      <c r="A23" s="5">
        <f>16</f>
      </c>
      <c r="B23" s="5" t="s">
        <v>32</v>
      </c>
      <c r="C23" s="5">
        <v>2</v>
      </c>
      <c r="D23" s="5">
        <v>426</v>
      </c>
      <c r="E23" s="5">
        <v>234</v>
      </c>
      <c r="F23" s="5">
        <v>322</v>
      </c>
      <c r="G23" s="5">
        <v>0</v>
      </c>
      <c r="H23" s="5">
        <v>135.38999938964844</v>
      </c>
      <c r="I23" s="5">
        <v>36.31100082397461</v>
      </c>
      <c r="J23" s="5">
        <v>1.83</v>
      </c>
      <c r="K23" s="5"/>
      <c r="L23" s="5"/>
    </row>
    <row r="24" spans="1:12" x14ac:dyDescent="0.25">
      <c r="A24" s="5">
        <f>17</f>
      </c>
      <c r="B24" s="5" t="s">
        <v>33</v>
      </c>
      <c r="C24" s="5">
        <v>1</v>
      </c>
      <c r="D24" s="5">
        <v>441</v>
      </c>
      <c r="E24" s="5">
        <v>221</v>
      </c>
      <c r="F24" s="5">
        <v>622</v>
      </c>
      <c r="G24" s="5">
        <v>0</v>
      </c>
      <c r="H24" s="5">
        <v>277.9800109863281</v>
      </c>
      <c r="I24" s="5">
        <v>41.645999908447266</v>
      </c>
      <c r="J24" s="5">
        <v>1.83</v>
      </c>
      <c r="K24" s="5"/>
      <c r="L24" s="5"/>
    </row>
    <row r="25" spans="1:12" x14ac:dyDescent="0.25">
      <c r="A25" s="5">
        <f>18</f>
      </c>
      <c r="B25" s="5" t="s">
        <v>34</v>
      </c>
      <c r="C25" s="5">
        <v>2</v>
      </c>
      <c r="D25" s="5">
        <v>327</v>
      </c>
      <c r="E25" s="5">
        <v>499</v>
      </c>
      <c r="F25" s="5">
        <v>426</v>
      </c>
      <c r="G25" s="5">
        <v>0</v>
      </c>
      <c r="H25" s="5">
        <v>190.04998779296875</v>
      </c>
      <c r="I25" s="5">
        <v>56.28700256347656</v>
      </c>
      <c r="J25" s="5">
        <v>1.83</v>
      </c>
      <c r="K25" s="5"/>
      <c r="L25" s="5"/>
    </row>
    <row r="26" spans="1:12" x14ac:dyDescent="0.25">
      <c r="A26" s="5">
        <f>19</f>
      </c>
      <c r="B26" s="5" t="s">
        <v>35</v>
      </c>
      <c r="C26" s="5">
        <v>1</v>
      </c>
      <c r="D26" s="5">
        <v>549</v>
      </c>
      <c r="E26" s="5">
        <v>736</v>
      </c>
      <c r="F26" s="5">
        <v>551</v>
      </c>
      <c r="G26" s="5">
        <v>0</v>
      </c>
      <c r="H26" s="5">
        <v>217.6199951171875</v>
      </c>
      <c r="I26" s="5">
        <v>44.68199920654297</v>
      </c>
      <c r="J26" s="5">
        <v>1.83</v>
      </c>
      <c r="K26" s="5"/>
      <c r="L26" s="5"/>
    </row>
    <row r="27" spans="1:12" x14ac:dyDescent="0.25">
      <c r="A27" s="5">
        <f>20</f>
      </c>
      <c r="B27" s="5" t="s">
        <v>36</v>
      </c>
      <c r="C27" s="5">
        <v>1</v>
      </c>
      <c r="D27" s="5">
        <v>470</v>
      </c>
      <c r="E27" s="5">
        <v>769</v>
      </c>
      <c r="F27" s="5">
        <v>814</v>
      </c>
      <c r="G27" s="5">
        <v>0</v>
      </c>
      <c r="H27" s="5">
        <v>231.22499084472656</v>
      </c>
      <c r="I27" s="5">
        <v>56.70499801635742</v>
      </c>
      <c r="J27" s="5">
        <v>1.83</v>
      </c>
      <c r="K27" s="5"/>
      <c r="L27" s="5"/>
    </row>
    <row r="28" spans="1:12" x14ac:dyDescent="0.25">
      <c r="A28" s="5">
        <f>21</f>
      </c>
      <c r="B28" s="5" t="s">
        <v>37</v>
      </c>
      <c r="C28" s="5">
        <v>2</v>
      </c>
      <c r="D28" s="5">
        <v>573</v>
      </c>
      <c r="E28" s="5">
        <v>92</v>
      </c>
      <c r="F28" s="5">
        <v>590</v>
      </c>
      <c r="G28" s="5">
        <v>0</v>
      </c>
      <c r="H28" s="5">
        <v>228.62998962402344</v>
      </c>
      <c r="I28" s="5">
        <v>192.85198974609375</v>
      </c>
      <c r="J28" s="5">
        <v>1.83</v>
      </c>
      <c r="K28" s="5"/>
      <c r="L28" s="5"/>
    </row>
    <row r="29" spans="1:12" x14ac:dyDescent="0.25">
      <c r="A29" s="5">
        <f>22</f>
      </c>
      <c r="B29" s="5" t="s">
        <v>38</v>
      </c>
      <c r="C29" s="5">
        <v>1</v>
      </c>
      <c r="D29" s="5">
        <v>521</v>
      </c>
      <c r="E29" s="5">
        <v>481</v>
      </c>
      <c r="F29" s="5">
        <v>450</v>
      </c>
      <c r="G29" s="5">
        <v>0</v>
      </c>
      <c r="H29" s="5">
        <v>295.8599853515625</v>
      </c>
      <c r="I29" s="5">
        <v>77.52799987792969</v>
      </c>
      <c r="J29" s="5">
        <v>1.83</v>
      </c>
      <c r="K29" s="5"/>
      <c r="L29" s="5"/>
    </row>
    <row r="30" spans="1:12" x14ac:dyDescent="0.25">
      <c r="A30" s="5">
        <f>23</f>
      </c>
      <c r="B30" s="5" t="s">
        <v>39</v>
      </c>
      <c r="C30" s="5">
        <v>2</v>
      </c>
      <c r="D30" s="5">
        <v>382</v>
      </c>
      <c r="E30" s="5">
        <v>425</v>
      </c>
      <c r="F30" s="5">
        <v>922</v>
      </c>
      <c r="G30" s="5">
        <v>0</v>
      </c>
      <c r="H30" s="5">
        <v>357.07501220703125</v>
      </c>
      <c r="I30" s="5">
        <v>63.67900085449219</v>
      </c>
      <c r="J30" s="5">
        <v>1.83</v>
      </c>
      <c r="K30" s="5"/>
      <c r="L30" s="5"/>
    </row>
    <row r="31" spans="1:12" x14ac:dyDescent="0.25">
      <c r="A31" s="5">
        <f>24</f>
      </c>
      <c r="B31" s="5" t="s">
        <v>40</v>
      </c>
      <c r="C31" s="5">
        <v>1</v>
      </c>
      <c r="D31" s="5">
        <v>997</v>
      </c>
      <c r="E31" s="5">
        <v>972</v>
      </c>
      <c r="F31" s="5">
        <v>137</v>
      </c>
      <c r="G31" s="5">
        <v>0</v>
      </c>
      <c r="H31" s="5">
        <v>252.4949951171875</v>
      </c>
      <c r="I31" s="5">
        <v>52.84400177001953</v>
      </c>
      <c r="J31" s="5">
        <v>1.83</v>
      </c>
      <c r="K31" s="5"/>
      <c r="L31" s="5"/>
    </row>
    <row r="32" spans="1:12" x14ac:dyDescent="0.25">
      <c r="A32" s="6" t="s">
        <v>41</v>
      </c>
      <c r="B32" s="7" t="s">
        <v>42</v>
      </c>
      <c r="C32" s="7" t="s">
        <v>42</v>
      </c>
      <c r="D32" s="7">
        <f>=sum(D8:D31)</f>
      </c>
      <c r="E32" s="7">
        <f>=sum(E8:E31)</f>
      </c>
      <c r="F32" s="7">
        <f>=sum(F8:F31)</f>
      </c>
      <c r="G32" s="7">
        <f>=sum(G8:G31)</f>
      </c>
      <c r="H32" s="7">
        <f>=sum(H8:H31)</f>
      </c>
      <c r="I32" s="7">
        <f>=sum(I8:I31)</f>
      </c>
      <c r="J32" s="7">
        <f>=sum(J8:J31)</f>
      </c>
      <c r="K32" s="7">
        <f>=sum(K8:K31)</f>
      </c>
      <c r="L32" s="5"/>
    </row>
    <row r="34" spans="11:11" x14ac:dyDescent="0.25">
      <c r="K34" s="8" t="s">
        <v>43</v>
      </c>
    </row>
    <row r="35" spans="2:11" x14ac:dyDescent="0.25">
      <c r="B35" s="9" t="s">
        <v>44</v>
      </c>
      <c r="F35" s="9" t="s">
        <v>45</v>
      </c>
      <c r="K35" s="9" t="s">
        <v>46</v>
      </c>
    </row>
    <row r="36" spans="2:11" x14ac:dyDescent="0.25">
      <c r="B36" s="10" t="s">
        <v>47</v>
      </c>
      <c r="F36" s="10" t="s">
        <v>47</v>
      </c>
      <c r="K36" s="10" t="s">
        <v>47</v>
      </c>
    </row>
  </sheetData>
  <mergeCells count="1">
    <mergeCell ref="A5:L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2023-07-08T19:33:35Z</dcterms:created>
  <dcterms:modified xsi:type="dcterms:W3CDTF">2023-07-08T19:33:35Z</dcterms:modified>
</cp:coreProperties>
</file>